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ngleighfoundationuk-my.sharepoint.com/personal/ingrid_longleigh_org/Documents/Ingrid - Desktop/"/>
    </mc:Choice>
  </mc:AlternateContent>
  <xr:revisionPtr revIDLastSave="2" documentId="8_{CA030A31-ACB4-6646-8427-F1DBBE2F4CC8}" xr6:coauthVersionLast="47" xr6:coauthVersionMax="47" xr10:uidLastSave="{98607607-3D6D-2147-84D6-EE02DD990D8E}"/>
  <bookViews>
    <workbookView xWindow="0" yWindow="660" windowWidth="29400" windowHeight="16900" activeTab="3" xr2:uid="{081DACEB-97B0-4729-A23E-C208A908055C}"/>
  </bookViews>
  <sheets>
    <sheet name="July - December 2023" sheetId="1" r:id="rId1"/>
    <sheet name="January - December 2024" sheetId="2" r:id="rId2"/>
    <sheet name="January - July 2025" sheetId="3" r:id="rId3"/>
    <sheet name="August - December 2025" sheetId="4" r:id="rId4"/>
  </sheets>
  <externalReferences>
    <externalReference r:id="rId5"/>
  </externalReferences>
  <definedNames>
    <definedName name="_xlnm._FilterDatabase" localSheetId="1" hidden="1">'January - December 2024'!$A$1:$AI$562</definedName>
    <definedName name="_xlnm._FilterDatabase" localSheetId="2" hidden="1">'January - July 2025'!$A$1:$AG$418</definedName>
    <definedName name="_xlnm._FilterDatabase" localSheetId="0" hidden="1">'July - December 2023'!$A$1:$AI$324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I372" i="4" l="1"/>
  <c r="AH372" i="4"/>
  <c r="AG372" i="4"/>
  <c r="AF372" i="4"/>
  <c r="AE372" i="4"/>
  <c r="AD372" i="4"/>
  <c r="AC372" i="4"/>
  <c r="AB372" i="4"/>
  <c r="AA372" i="4"/>
  <c r="Z372" i="4"/>
  <c r="Y372" i="4"/>
  <c r="X372" i="4"/>
  <c r="W372" i="4"/>
  <c r="V372" i="4"/>
  <c r="U372" i="4"/>
  <c r="T372" i="4"/>
  <c r="C372" i="4" s="1"/>
  <c r="R372" i="4"/>
  <c r="S372" i="4" s="1"/>
  <c r="Q372" i="4"/>
  <c r="O372" i="4"/>
  <c r="P372" i="4" s="1"/>
  <c r="N372" i="4"/>
  <c r="M372" i="4"/>
  <c r="L372" i="4"/>
  <c r="K372" i="4"/>
  <c r="J372" i="4"/>
  <c r="I372" i="4"/>
  <c r="G372" i="4"/>
  <c r="B372" i="4" s="1"/>
  <c r="F372" i="4"/>
  <c r="H372" i="4" s="1"/>
  <c r="E372" i="4"/>
  <c r="D372" i="4"/>
  <c r="A372" i="4"/>
  <c r="AI371" i="4"/>
  <c r="AH371" i="4"/>
  <c r="AG371" i="4"/>
  <c r="AF371" i="4"/>
  <c r="AE371" i="4"/>
  <c r="AD371" i="4"/>
  <c r="AC371" i="4"/>
  <c r="AB371" i="4"/>
  <c r="AA371" i="4"/>
  <c r="Z371" i="4"/>
  <c r="Y371" i="4"/>
  <c r="X371" i="4"/>
  <c r="W371" i="4"/>
  <c r="V371" i="4"/>
  <c r="U371" i="4"/>
  <c r="T371" i="4"/>
  <c r="C371" i="4" s="1"/>
  <c r="R371" i="4"/>
  <c r="S371" i="4" s="1"/>
  <c r="Q371" i="4"/>
  <c r="O371" i="4"/>
  <c r="P371" i="4" s="1"/>
  <c r="N371" i="4"/>
  <c r="M371" i="4"/>
  <c r="L371" i="4"/>
  <c r="K371" i="4"/>
  <c r="J371" i="4"/>
  <c r="I371" i="4"/>
  <c r="G371" i="4"/>
  <c r="F371" i="4"/>
  <c r="H371" i="4" s="1"/>
  <c r="E371" i="4"/>
  <c r="D371" i="4"/>
  <c r="B371" i="4"/>
  <c r="A371" i="4"/>
  <c r="AI370" i="4"/>
  <c r="AH370" i="4"/>
  <c r="AG370" i="4"/>
  <c r="AF370" i="4"/>
  <c r="AE370" i="4"/>
  <c r="AD370" i="4"/>
  <c r="AC370" i="4"/>
  <c r="AB370" i="4"/>
  <c r="AA370" i="4"/>
  <c r="Z370" i="4"/>
  <c r="Y370" i="4"/>
  <c r="X370" i="4"/>
  <c r="W370" i="4"/>
  <c r="V370" i="4"/>
  <c r="U370" i="4"/>
  <c r="T370" i="4"/>
  <c r="C370" i="4" s="1"/>
  <c r="R370" i="4"/>
  <c r="S370" i="4" s="1"/>
  <c r="Q370" i="4"/>
  <c r="O370" i="4"/>
  <c r="P370" i="4" s="1"/>
  <c r="N370" i="4"/>
  <c r="M370" i="4"/>
  <c r="L370" i="4"/>
  <c r="K370" i="4"/>
  <c r="J370" i="4"/>
  <c r="I370" i="4"/>
  <c r="G370" i="4"/>
  <c r="F370" i="4"/>
  <c r="H370" i="4" s="1"/>
  <c r="E370" i="4"/>
  <c r="D370" i="4"/>
  <c r="B370" i="4"/>
  <c r="A370" i="4"/>
  <c r="AI369" i="4"/>
  <c r="AH369" i="4"/>
  <c r="AG369" i="4"/>
  <c r="AF369" i="4"/>
  <c r="AE369" i="4"/>
  <c r="AD369" i="4"/>
  <c r="AC369" i="4"/>
  <c r="AB369" i="4"/>
  <c r="AA369" i="4"/>
  <c r="Z369" i="4"/>
  <c r="Y369" i="4"/>
  <c r="X369" i="4"/>
  <c r="W369" i="4"/>
  <c r="V369" i="4"/>
  <c r="U369" i="4"/>
  <c r="T369" i="4"/>
  <c r="C369" i="4" s="1"/>
  <c r="R369" i="4"/>
  <c r="S369" i="4" s="1"/>
  <c r="Q369" i="4"/>
  <c r="O369" i="4"/>
  <c r="P369" i="4" s="1"/>
  <c r="N369" i="4"/>
  <c r="M369" i="4"/>
  <c r="L369" i="4"/>
  <c r="K369" i="4"/>
  <c r="J369" i="4"/>
  <c r="I369" i="4"/>
  <c r="H369" i="4"/>
  <c r="G369" i="4"/>
  <c r="B369" i="4" s="1"/>
  <c r="F369" i="4"/>
  <c r="E369" i="4"/>
  <c r="D369" i="4"/>
  <c r="A369" i="4"/>
  <c r="AI368" i="4"/>
  <c r="AH368" i="4"/>
  <c r="AG368" i="4"/>
  <c r="AF368" i="4"/>
  <c r="AE368" i="4"/>
  <c r="AD368" i="4"/>
  <c r="AC368" i="4"/>
  <c r="AB368" i="4"/>
  <c r="AA368" i="4"/>
  <c r="Z368" i="4"/>
  <c r="Y368" i="4"/>
  <c r="X368" i="4"/>
  <c r="W368" i="4"/>
  <c r="V368" i="4"/>
  <c r="U368" i="4"/>
  <c r="T368" i="4"/>
  <c r="S368" i="4"/>
  <c r="R368" i="4"/>
  <c r="Q368" i="4"/>
  <c r="O368" i="4"/>
  <c r="P368" i="4" s="1"/>
  <c r="N368" i="4"/>
  <c r="M368" i="4"/>
  <c r="L368" i="4"/>
  <c r="K368" i="4"/>
  <c r="J368" i="4"/>
  <c r="I368" i="4"/>
  <c r="H368" i="4"/>
  <c r="G368" i="4"/>
  <c r="B368" i="4" s="1"/>
  <c r="F368" i="4"/>
  <c r="E368" i="4"/>
  <c r="D368" i="4"/>
  <c r="C368" i="4"/>
  <c r="A368" i="4"/>
  <c r="AI367" i="4"/>
  <c r="AH367" i="4"/>
  <c r="AG367" i="4"/>
  <c r="AF367" i="4"/>
  <c r="AE367" i="4"/>
  <c r="AD367" i="4"/>
  <c r="AC367" i="4"/>
  <c r="AB367" i="4"/>
  <c r="AA367" i="4"/>
  <c r="Z367" i="4"/>
  <c r="Y367" i="4"/>
  <c r="X367" i="4"/>
  <c r="W367" i="4"/>
  <c r="V367" i="4"/>
  <c r="U367" i="4"/>
  <c r="T367" i="4"/>
  <c r="C367" i="4" s="1"/>
  <c r="R367" i="4"/>
  <c r="S367" i="4" s="1"/>
  <c r="Q367" i="4"/>
  <c r="O367" i="4"/>
  <c r="P367" i="4" s="1"/>
  <c r="N367" i="4"/>
  <c r="M367" i="4"/>
  <c r="L367" i="4"/>
  <c r="K367" i="4"/>
  <c r="J367" i="4"/>
  <c r="I367" i="4"/>
  <c r="G367" i="4"/>
  <c r="B367" i="4" s="1"/>
  <c r="F367" i="4"/>
  <c r="H367" i="4" s="1"/>
  <c r="E367" i="4"/>
  <c r="D367" i="4"/>
  <c r="A367" i="4"/>
  <c r="AI366" i="4"/>
  <c r="AH366" i="4"/>
  <c r="AG366" i="4"/>
  <c r="AF366" i="4"/>
  <c r="AE366" i="4"/>
  <c r="AD366" i="4"/>
  <c r="AC366" i="4"/>
  <c r="AB366" i="4"/>
  <c r="AA366" i="4"/>
  <c r="Z366" i="4"/>
  <c r="Y366" i="4"/>
  <c r="X366" i="4"/>
  <c r="W366" i="4"/>
  <c r="V366" i="4"/>
  <c r="U366" i="4"/>
  <c r="T366" i="4"/>
  <c r="R366" i="4"/>
  <c r="S366" i="4" s="1"/>
  <c r="Q366" i="4"/>
  <c r="O366" i="4"/>
  <c r="P366" i="4" s="1"/>
  <c r="N366" i="4"/>
  <c r="M366" i="4"/>
  <c r="L366" i="4"/>
  <c r="K366" i="4"/>
  <c r="J366" i="4"/>
  <c r="I366" i="4"/>
  <c r="G366" i="4"/>
  <c r="B366" i="4" s="1"/>
  <c r="F366" i="4"/>
  <c r="H366" i="4" s="1"/>
  <c r="E366" i="4"/>
  <c r="D366" i="4"/>
  <c r="C366" i="4"/>
  <c r="A366" i="4"/>
  <c r="AI365" i="4"/>
  <c r="AH365" i="4"/>
  <c r="AG365" i="4"/>
  <c r="AF365" i="4"/>
  <c r="AE365" i="4"/>
  <c r="AD365" i="4"/>
  <c r="AC365" i="4"/>
  <c r="AB365" i="4"/>
  <c r="AA365" i="4"/>
  <c r="Z365" i="4"/>
  <c r="Y365" i="4"/>
  <c r="X365" i="4"/>
  <c r="W365" i="4"/>
  <c r="V365" i="4"/>
  <c r="U365" i="4"/>
  <c r="T365" i="4"/>
  <c r="C365" i="4" s="1"/>
  <c r="R365" i="4"/>
  <c r="S365" i="4" s="1"/>
  <c r="Q365" i="4"/>
  <c r="P365" i="4"/>
  <c r="O365" i="4"/>
  <c r="N365" i="4"/>
  <c r="M365" i="4"/>
  <c r="L365" i="4"/>
  <c r="K365" i="4"/>
  <c r="J365" i="4"/>
  <c r="I365" i="4"/>
  <c r="H365" i="4"/>
  <c r="G365" i="4"/>
  <c r="F365" i="4"/>
  <c r="E365" i="4"/>
  <c r="D365" i="4"/>
  <c r="B365" i="4"/>
  <c r="A365" i="4"/>
  <c r="AI364" i="4"/>
  <c r="AH364" i="4"/>
  <c r="AG364" i="4"/>
  <c r="AF364" i="4"/>
  <c r="AE364" i="4"/>
  <c r="AD364" i="4"/>
  <c r="AC364" i="4"/>
  <c r="AB364" i="4"/>
  <c r="AA364" i="4"/>
  <c r="Z364" i="4"/>
  <c r="Y364" i="4"/>
  <c r="X364" i="4"/>
  <c r="W364" i="4"/>
  <c r="V364" i="4"/>
  <c r="U364" i="4"/>
  <c r="T364" i="4"/>
  <c r="C364" i="4" s="1"/>
  <c r="R364" i="4"/>
  <c r="S364" i="4" s="1"/>
  <c r="Q364" i="4"/>
  <c r="O364" i="4"/>
  <c r="P364" i="4" s="1"/>
  <c r="N364" i="4"/>
  <c r="M364" i="4"/>
  <c r="L364" i="4"/>
  <c r="K364" i="4"/>
  <c r="J364" i="4"/>
  <c r="I364" i="4"/>
  <c r="H364" i="4"/>
  <c r="G364" i="4"/>
  <c r="B364" i="4" s="1"/>
  <c r="F364" i="4"/>
  <c r="E364" i="4"/>
  <c r="D364" i="4"/>
  <c r="A364" i="4"/>
  <c r="AI363" i="4"/>
  <c r="AH363" i="4"/>
  <c r="AG363" i="4"/>
  <c r="AF363" i="4"/>
  <c r="AE363" i="4"/>
  <c r="AD363" i="4"/>
  <c r="AC363" i="4"/>
  <c r="AB363" i="4"/>
  <c r="AA363" i="4"/>
  <c r="Z363" i="4"/>
  <c r="Y363" i="4"/>
  <c r="X363" i="4"/>
  <c r="W363" i="4"/>
  <c r="V363" i="4"/>
  <c r="U363" i="4"/>
  <c r="T363" i="4"/>
  <c r="C363" i="4" s="1"/>
  <c r="R363" i="4"/>
  <c r="S363" i="4" s="1"/>
  <c r="Q363" i="4"/>
  <c r="O363" i="4"/>
  <c r="P363" i="4" s="1"/>
  <c r="N363" i="4"/>
  <c r="M363" i="4"/>
  <c r="L363" i="4"/>
  <c r="K363" i="4"/>
  <c r="J363" i="4"/>
  <c r="I363" i="4"/>
  <c r="G363" i="4"/>
  <c r="F363" i="4"/>
  <c r="H363" i="4" s="1"/>
  <c r="E363" i="4"/>
  <c r="D363" i="4"/>
  <c r="B363" i="4"/>
  <c r="A363" i="4"/>
  <c r="AI362" i="4"/>
  <c r="AH362" i="4"/>
  <c r="AG362" i="4"/>
  <c r="AF362" i="4"/>
  <c r="AE362" i="4"/>
  <c r="AD362" i="4"/>
  <c r="AC362" i="4"/>
  <c r="AB362" i="4"/>
  <c r="AA362" i="4"/>
  <c r="Z362" i="4"/>
  <c r="Y362" i="4"/>
  <c r="X362" i="4"/>
  <c r="W362" i="4"/>
  <c r="V362" i="4"/>
  <c r="U362" i="4"/>
  <c r="T362" i="4"/>
  <c r="C362" i="4" s="1"/>
  <c r="R362" i="4"/>
  <c r="S362" i="4" s="1"/>
  <c r="Q362" i="4"/>
  <c r="O362" i="4"/>
  <c r="P362" i="4" s="1"/>
  <c r="N362" i="4"/>
  <c r="M362" i="4"/>
  <c r="L362" i="4"/>
  <c r="K362" i="4"/>
  <c r="J362" i="4"/>
  <c r="I362" i="4"/>
  <c r="G362" i="4"/>
  <c r="B362" i="4" s="1"/>
  <c r="F362" i="4"/>
  <c r="H362" i="4" s="1"/>
  <c r="E362" i="4"/>
  <c r="D362" i="4"/>
  <c r="A362" i="4"/>
  <c r="AI361" i="4"/>
  <c r="AH361" i="4"/>
  <c r="AG361" i="4"/>
  <c r="AF361" i="4"/>
  <c r="AE361" i="4"/>
  <c r="AD361" i="4"/>
  <c r="AC361" i="4"/>
  <c r="AB361" i="4"/>
  <c r="AA361" i="4"/>
  <c r="Z361" i="4"/>
  <c r="Y361" i="4"/>
  <c r="X361" i="4"/>
  <c r="W361" i="4"/>
  <c r="V361" i="4"/>
  <c r="U361" i="4"/>
  <c r="T361" i="4"/>
  <c r="C361" i="4" s="1"/>
  <c r="R361" i="4"/>
  <c r="S361" i="4" s="1"/>
  <c r="Q361" i="4"/>
  <c r="O361" i="4"/>
  <c r="P361" i="4" s="1"/>
  <c r="N361" i="4"/>
  <c r="M361" i="4"/>
  <c r="L361" i="4"/>
  <c r="K361" i="4"/>
  <c r="J361" i="4"/>
  <c r="I361" i="4"/>
  <c r="H361" i="4"/>
  <c r="G361" i="4"/>
  <c r="F361" i="4"/>
  <c r="E361" i="4"/>
  <c r="D361" i="4"/>
  <c r="B361" i="4"/>
  <c r="A361" i="4"/>
  <c r="AI360" i="4"/>
  <c r="AH360" i="4"/>
  <c r="AG360" i="4"/>
  <c r="AF360" i="4"/>
  <c r="AE360" i="4"/>
  <c r="AD360" i="4"/>
  <c r="AC360" i="4"/>
  <c r="AB360" i="4"/>
  <c r="AA360" i="4"/>
  <c r="Z360" i="4"/>
  <c r="Y360" i="4"/>
  <c r="X360" i="4"/>
  <c r="W360" i="4"/>
  <c r="V360" i="4"/>
  <c r="U360" i="4"/>
  <c r="T360" i="4"/>
  <c r="R360" i="4"/>
  <c r="S360" i="4" s="1"/>
  <c r="Q360" i="4"/>
  <c r="P360" i="4"/>
  <c r="O360" i="4"/>
  <c r="N360" i="4"/>
  <c r="M360" i="4"/>
  <c r="L360" i="4"/>
  <c r="K360" i="4"/>
  <c r="J360" i="4"/>
  <c r="I360" i="4"/>
  <c r="H360" i="4"/>
  <c r="G360" i="4"/>
  <c r="B360" i="4" s="1"/>
  <c r="F360" i="4"/>
  <c r="E360" i="4"/>
  <c r="D360" i="4"/>
  <c r="C360" i="4"/>
  <c r="A360" i="4"/>
  <c r="AI359" i="4"/>
  <c r="AH359" i="4"/>
  <c r="AG359" i="4"/>
  <c r="AF359" i="4"/>
  <c r="AE359" i="4"/>
  <c r="AD359" i="4"/>
  <c r="AC359" i="4"/>
  <c r="AB359" i="4"/>
  <c r="AA359" i="4"/>
  <c r="Z359" i="4"/>
  <c r="Y359" i="4"/>
  <c r="X359" i="4"/>
  <c r="W359" i="4"/>
  <c r="V359" i="4"/>
  <c r="U359" i="4"/>
  <c r="T359" i="4"/>
  <c r="C359" i="4" s="1"/>
  <c r="R359" i="4"/>
  <c r="S359" i="4" s="1"/>
  <c r="Q359" i="4"/>
  <c r="O359" i="4"/>
  <c r="P359" i="4" s="1"/>
  <c r="N359" i="4"/>
  <c r="M359" i="4"/>
  <c r="L359" i="4"/>
  <c r="K359" i="4"/>
  <c r="J359" i="4"/>
  <c r="I359" i="4"/>
  <c r="G359" i="4"/>
  <c r="B359" i="4" s="1"/>
  <c r="F359" i="4"/>
  <c r="H359" i="4" s="1"/>
  <c r="E359" i="4"/>
  <c r="D359" i="4"/>
  <c r="A359" i="4"/>
  <c r="AI358" i="4"/>
  <c r="AH358" i="4"/>
  <c r="AG358" i="4"/>
  <c r="AF358" i="4"/>
  <c r="AE358" i="4"/>
  <c r="AD358" i="4"/>
  <c r="AC358" i="4"/>
  <c r="AB358" i="4"/>
  <c r="AA358" i="4"/>
  <c r="Z358" i="4"/>
  <c r="Y358" i="4"/>
  <c r="X358" i="4"/>
  <c r="W358" i="4"/>
  <c r="V358" i="4"/>
  <c r="U358" i="4"/>
  <c r="T358" i="4"/>
  <c r="C358" i="4" s="1"/>
  <c r="R358" i="4"/>
  <c r="S358" i="4" s="1"/>
  <c r="Q358" i="4"/>
  <c r="P358" i="4"/>
  <c r="O358" i="4"/>
  <c r="N358" i="4"/>
  <c r="M358" i="4"/>
  <c r="L358" i="4"/>
  <c r="K358" i="4"/>
  <c r="J358" i="4"/>
  <c r="I358" i="4"/>
  <c r="G358" i="4"/>
  <c r="B358" i="4" s="1"/>
  <c r="F358" i="4"/>
  <c r="H358" i="4" s="1"/>
  <c r="E358" i="4"/>
  <c r="D358" i="4"/>
  <c r="A358" i="4"/>
  <c r="AI357" i="4"/>
  <c r="AH357" i="4"/>
  <c r="AG357" i="4"/>
  <c r="AF357" i="4"/>
  <c r="AE357" i="4"/>
  <c r="AD357" i="4"/>
  <c r="AC357" i="4"/>
  <c r="AB357" i="4"/>
  <c r="AA357" i="4"/>
  <c r="Z357" i="4"/>
  <c r="Y357" i="4"/>
  <c r="X357" i="4"/>
  <c r="W357" i="4"/>
  <c r="V357" i="4"/>
  <c r="U357" i="4"/>
  <c r="T357" i="4"/>
  <c r="C357" i="4" s="1"/>
  <c r="R357" i="4"/>
  <c r="S357" i="4" s="1"/>
  <c r="Q357" i="4"/>
  <c r="O357" i="4"/>
  <c r="P357" i="4" s="1"/>
  <c r="N357" i="4"/>
  <c r="M357" i="4"/>
  <c r="L357" i="4"/>
  <c r="K357" i="4"/>
  <c r="J357" i="4"/>
  <c r="I357" i="4"/>
  <c r="H357" i="4"/>
  <c r="G357" i="4"/>
  <c r="B357" i="4" s="1"/>
  <c r="F357" i="4"/>
  <c r="E357" i="4"/>
  <c r="D357" i="4"/>
  <c r="A357" i="4"/>
  <c r="AI356" i="4"/>
  <c r="AH356" i="4"/>
  <c r="AG356" i="4"/>
  <c r="AF356" i="4"/>
  <c r="AE356" i="4"/>
  <c r="AD356" i="4"/>
  <c r="AC356" i="4"/>
  <c r="AB356" i="4"/>
  <c r="AA356" i="4"/>
  <c r="Z356" i="4"/>
  <c r="Y356" i="4"/>
  <c r="X356" i="4"/>
  <c r="W356" i="4"/>
  <c r="V356" i="4"/>
  <c r="U356" i="4"/>
  <c r="T356" i="4"/>
  <c r="R356" i="4"/>
  <c r="S356" i="4" s="1"/>
  <c r="Q356" i="4"/>
  <c r="O356" i="4"/>
  <c r="P356" i="4" s="1"/>
  <c r="N356" i="4"/>
  <c r="M356" i="4"/>
  <c r="L356" i="4"/>
  <c r="K356" i="4"/>
  <c r="J356" i="4"/>
  <c r="I356" i="4"/>
  <c r="H356" i="4"/>
  <c r="G356" i="4"/>
  <c r="B356" i="4" s="1"/>
  <c r="F356" i="4"/>
  <c r="E356" i="4"/>
  <c r="D356" i="4"/>
  <c r="C356" i="4"/>
  <c r="A356" i="4"/>
  <c r="AI355" i="4"/>
  <c r="AH355" i="4"/>
  <c r="AG355" i="4"/>
  <c r="AF355" i="4"/>
  <c r="AE355" i="4"/>
  <c r="AD355" i="4"/>
  <c r="AC355" i="4"/>
  <c r="AB355" i="4"/>
  <c r="AA355" i="4"/>
  <c r="Z355" i="4"/>
  <c r="Y355" i="4"/>
  <c r="X355" i="4"/>
  <c r="W355" i="4"/>
  <c r="V355" i="4"/>
  <c r="U355" i="4"/>
  <c r="T355" i="4"/>
  <c r="C355" i="4" s="1"/>
  <c r="R355" i="4"/>
  <c r="S355" i="4" s="1"/>
  <c r="Q355" i="4"/>
  <c r="O355" i="4"/>
  <c r="P355" i="4" s="1"/>
  <c r="N355" i="4"/>
  <c r="M355" i="4"/>
  <c r="L355" i="4"/>
  <c r="K355" i="4"/>
  <c r="J355" i="4"/>
  <c r="I355" i="4"/>
  <c r="G355" i="4"/>
  <c r="F355" i="4"/>
  <c r="H355" i="4" s="1"/>
  <c r="E355" i="4"/>
  <c r="D355" i="4"/>
  <c r="B355" i="4"/>
  <c r="A355" i="4"/>
  <c r="AI354" i="4"/>
  <c r="AH354" i="4"/>
  <c r="AG354" i="4"/>
  <c r="AF354" i="4"/>
  <c r="AE354" i="4"/>
  <c r="AD354" i="4"/>
  <c r="AC354" i="4"/>
  <c r="AB354" i="4"/>
  <c r="AA354" i="4"/>
  <c r="Z354" i="4"/>
  <c r="Y354" i="4"/>
  <c r="X354" i="4"/>
  <c r="W354" i="4"/>
  <c r="V354" i="4"/>
  <c r="U354" i="4"/>
  <c r="T354" i="4"/>
  <c r="C354" i="4" s="1"/>
  <c r="R354" i="4"/>
  <c r="S354" i="4" s="1"/>
  <c r="Q354" i="4"/>
  <c r="O354" i="4"/>
  <c r="P354" i="4" s="1"/>
  <c r="N354" i="4"/>
  <c r="M354" i="4"/>
  <c r="L354" i="4"/>
  <c r="K354" i="4"/>
  <c r="J354" i="4"/>
  <c r="I354" i="4"/>
  <c r="G354" i="4"/>
  <c r="F354" i="4"/>
  <c r="H354" i="4" s="1"/>
  <c r="E354" i="4"/>
  <c r="D354" i="4"/>
  <c r="B354" i="4"/>
  <c r="A354" i="4"/>
  <c r="AI353" i="4"/>
  <c r="AH353" i="4"/>
  <c r="AG353" i="4"/>
  <c r="AF353" i="4"/>
  <c r="AE353" i="4"/>
  <c r="AD353" i="4"/>
  <c r="AC353" i="4"/>
  <c r="AB353" i="4"/>
  <c r="AA353" i="4"/>
  <c r="Z353" i="4"/>
  <c r="Y353" i="4"/>
  <c r="X353" i="4"/>
  <c r="W353" i="4"/>
  <c r="V353" i="4"/>
  <c r="U353" i="4"/>
  <c r="T353" i="4"/>
  <c r="C353" i="4" s="1"/>
  <c r="S353" i="4"/>
  <c r="R353" i="4"/>
  <c r="Q353" i="4"/>
  <c r="O353" i="4"/>
  <c r="P353" i="4" s="1"/>
  <c r="N353" i="4"/>
  <c r="M353" i="4"/>
  <c r="L353" i="4"/>
  <c r="K353" i="4"/>
  <c r="J353" i="4"/>
  <c r="I353" i="4"/>
  <c r="G353" i="4"/>
  <c r="B353" i="4" s="1"/>
  <c r="F353" i="4"/>
  <c r="H353" i="4" s="1"/>
  <c r="E353" i="4"/>
  <c r="D353" i="4"/>
  <c r="A353" i="4"/>
  <c r="AI352" i="4"/>
  <c r="AH352" i="4"/>
  <c r="AG352" i="4"/>
  <c r="AF352" i="4"/>
  <c r="AE352" i="4"/>
  <c r="AD352" i="4"/>
  <c r="AC352" i="4"/>
  <c r="AB352" i="4"/>
  <c r="AA352" i="4"/>
  <c r="Z352" i="4"/>
  <c r="Y352" i="4"/>
  <c r="X352" i="4"/>
  <c r="W352" i="4"/>
  <c r="V352" i="4"/>
  <c r="U352" i="4"/>
  <c r="T352" i="4"/>
  <c r="C352" i="4" s="1"/>
  <c r="R352" i="4"/>
  <c r="S352" i="4" s="1"/>
  <c r="Q352" i="4"/>
  <c r="O352" i="4"/>
  <c r="P352" i="4" s="1"/>
  <c r="N352" i="4"/>
  <c r="M352" i="4"/>
  <c r="L352" i="4"/>
  <c r="K352" i="4"/>
  <c r="J352" i="4"/>
  <c r="I352" i="4"/>
  <c r="G352" i="4"/>
  <c r="B352" i="4" s="1"/>
  <c r="F352" i="4"/>
  <c r="H352" i="4" s="1"/>
  <c r="E352" i="4"/>
  <c r="D352" i="4"/>
  <c r="A352" i="4"/>
  <c r="AI351" i="4"/>
  <c r="AH351" i="4"/>
  <c r="AG351" i="4"/>
  <c r="AF351" i="4"/>
  <c r="AE351" i="4"/>
  <c r="AD351" i="4"/>
  <c r="AC351" i="4"/>
  <c r="AB351" i="4"/>
  <c r="AA351" i="4"/>
  <c r="Z351" i="4"/>
  <c r="Y351" i="4"/>
  <c r="X351" i="4"/>
  <c r="W351" i="4"/>
  <c r="V351" i="4"/>
  <c r="U351" i="4"/>
  <c r="T351" i="4"/>
  <c r="R351" i="4"/>
  <c r="S351" i="4" s="1"/>
  <c r="Q351" i="4"/>
  <c r="O351" i="4"/>
  <c r="P351" i="4" s="1"/>
  <c r="N351" i="4"/>
  <c r="M351" i="4"/>
  <c r="L351" i="4"/>
  <c r="K351" i="4"/>
  <c r="J351" i="4"/>
  <c r="I351" i="4"/>
  <c r="G351" i="4"/>
  <c r="B351" i="4" s="1"/>
  <c r="F351" i="4"/>
  <c r="H351" i="4" s="1"/>
  <c r="E351" i="4"/>
  <c r="D351" i="4"/>
  <c r="C351" i="4"/>
  <c r="A351" i="4"/>
  <c r="AI350" i="4"/>
  <c r="AH350" i="4"/>
  <c r="AG350" i="4"/>
  <c r="AF350" i="4"/>
  <c r="AE350" i="4"/>
  <c r="AD350" i="4"/>
  <c r="AC350" i="4"/>
  <c r="AB350" i="4"/>
  <c r="AA350" i="4"/>
  <c r="Z350" i="4"/>
  <c r="Y350" i="4"/>
  <c r="X350" i="4"/>
  <c r="W350" i="4"/>
  <c r="V350" i="4"/>
  <c r="U350" i="4"/>
  <c r="T350" i="4"/>
  <c r="C350" i="4" s="1"/>
  <c r="R350" i="4"/>
  <c r="S350" i="4" s="1"/>
  <c r="Q350" i="4"/>
  <c r="P350" i="4"/>
  <c r="O350" i="4"/>
  <c r="N350" i="4"/>
  <c r="M350" i="4"/>
  <c r="L350" i="4"/>
  <c r="K350" i="4"/>
  <c r="J350" i="4"/>
  <c r="I350" i="4"/>
  <c r="G350" i="4"/>
  <c r="B350" i="4" s="1"/>
  <c r="F350" i="4"/>
  <c r="H350" i="4" s="1"/>
  <c r="E350" i="4"/>
  <c r="D350" i="4"/>
  <c r="A350" i="4"/>
  <c r="AI349" i="4"/>
  <c r="AH349" i="4"/>
  <c r="AG349" i="4"/>
  <c r="AF349" i="4"/>
  <c r="AE349" i="4"/>
  <c r="AD349" i="4"/>
  <c r="AC349" i="4"/>
  <c r="AB349" i="4"/>
  <c r="AA349" i="4"/>
  <c r="Z349" i="4"/>
  <c r="Y349" i="4"/>
  <c r="X349" i="4"/>
  <c r="W349" i="4"/>
  <c r="V349" i="4"/>
  <c r="U349" i="4"/>
  <c r="T349" i="4"/>
  <c r="C349" i="4" s="1"/>
  <c r="R349" i="4"/>
  <c r="S349" i="4" s="1"/>
  <c r="Q349" i="4"/>
  <c r="O349" i="4"/>
  <c r="P349" i="4" s="1"/>
  <c r="N349" i="4"/>
  <c r="M349" i="4"/>
  <c r="L349" i="4"/>
  <c r="K349" i="4"/>
  <c r="J349" i="4"/>
  <c r="I349" i="4"/>
  <c r="G349" i="4"/>
  <c r="B349" i="4" s="1"/>
  <c r="F349" i="4"/>
  <c r="H349" i="4" s="1"/>
  <c r="E349" i="4"/>
  <c r="D349" i="4"/>
  <c r="A349" i="4"/>
  <c r="AI348" i="4"/>
  <c r="AH348" i="4"/>
  <c r="AG348" i="4"/>
  <c r="AF348" i="4"/>
  <c r="AE348" i="4"/>
  <c r="AD348" i="4"/>
  <c r="AC348" i="4"/>
  <c r="AB348" i="4"/>
  <c r="AA348" i="4"/>
  <c r="Z348" i="4"/>
  <c r="Y348" i="4"/>
  <c r="X348" i="4"/>
  <c r="W348" i="4"/>
  <c r="V348" i="4"/>
  <c r="U348" i="4"/>
  <c r="T348" i="4"/>
  <c r="C348" i="4" s="1"/>
  <c r="R348" i="4"/>
  <c r="S348" i="4" s="1"/>
  <c r="Q348" i="4"/>
  <c r="O348" i="4"/>
  <c r="P348" i="4" s="1"/>
  <c r="N348" i="4"/>
  <c r="M348" i="4"/>
  <c r="L348" i="4"/>
  <c r="K348" i="4"/>
  <c r="J348" i="4"/>
  <c r="I348" i="4"/>
  <c r="G348" i="4"/>
  <c r="B348" i="4" s="1"/>
  <c r="F348" i="4"/>
  <c r="H348" i="4" s="1"/>
  <c r="E348" i="4"/>
  <c r="D348" i="4"/>
  <c r="A348" i="4"/>
  <c r="AI347" i="4"/>
  <c r="AH347" i="4"/>
  <c r="AG347" i="4"/>
  <c r="AF347" i="4"/>
  <c r="AE347" i="4"/>
  <c r="AD347" i="4"/>
  <c r="AC347" i="4"/>
  <c r="AB347" i="4"/>
  <c r="AA347" i="4"/>
  <c r="Z347" i="4"/>
  <c r="Y347" i="4"/>
  <c r="X347" i="4"/>
  <c r="W347" i="4"/>
  <c r="V347" i="4"/>
  <c r="U347" i="4"/>
  <c r="T347" i="4"/>
  <c r="C347" i="4" s="1"/>
  <c r="R347" i="4"/>
  <c r="S347" i="4" s="1"/>
  <c r="Q347" i="4"/>
  <c r="O347" i="4"/>
  <c r="P347" i="4" s="1"/>
  <c r="N347" i="4"/>
  <c r="M347" i="4"/>
  <c r="L347" i="4"/>
  <c r="K347" i="4"/>
  <c r="J347" i="4"/>
  <c r="I347" i="4"/>
  <c r="G347" i="4"/>
  <c r="B347" i="4" s="1"/>
  <c r="F347" i="4"/>
  <c r="H347" i="4" s="1"/>
  <c r="E347" i="4"/>
  <c r="D347" i="4"/>
  <c r="A347" i="4"/>
  <c r="AI346" i="4"/>
  <c r="AH346" i="4"/>
  <c r="AG346" i="4"/>
  <c r="AF346" i="4"/>
  <c r="AE346" i="4"/>
  <c r="AD346" i="4"/>
  <c r="AC346" i="4"/>
  <c r="AB346" i="4"/>
  <c r="AA346" i="4"/>
  <c r="Z346" i="4"/>
  <c r="Y346" i="4"/>
  <c r="X346" i="4"/>
  <c r="W346" i="4"/>
  <c r="V346" i="4"/>
  <c r="U346" i="4"/>
  <c r="T346" i="4"/>
  <c r="C346" i="4" s="1"/>
  <c r="R346" i="4"/>
  <c r="S346" i="4" s="1"/>
  <c r="Q346" i="4"/>
  <c r="P346" i="4"/>
  <c r="O346" i="4"/>
  <c r="N346" i="4"/>
  <c r="M346" i="4"/>
  <c r="L346" i="4"/>
  <c r="K346" i="4"/>
  <c r="J346" i="4"/>
  <c r="I346" i="4"/>
  <c r="G346" i="4"/>
  <c r="B346" i="4" s="1"/>
  <c r="F346" i="4"/>
  <c r="H346" i="4" s="1"/>
  <c r="E346" i="4"/>
  <c r="D346" i="4"/>
  <c r="A346" i="4"/>
  <c r="AI345" i="4"/>
  <c r="AH345" i="4"/>
  <c r="AG345" i="4"/>
  <c r="AF345" i="4"/>
  <c r="AE345" i="4"/>
  <c r="AD345" i="4"/>
  <c r="AC345" i="4"/>
  <c r="AB345" i="4"/>
  <c r="AA345" i="4"/>
  <c r="Z345" i="4"/>
  <c r="Y345" i="4"/>
  <c r="X345" i="4"/>
  <c r="W345" i="4"/>
  <c r="V345" i="4"/>
  <c r="U345" i="4"/>
  <c r="T345" i="4"/>
  <c r="C345" i="4" s="1"/>
  <c r="S345" i="4"/>
  <c r="R345" i="4"/>
  <c r="Q345" i="4"/>
  <c r="P345" i="4"/>
  <c r="O345" i="4"/>
  <c r="N345" i="4"/>
  <c r="M345" i="4"/>
  <c r="L345" i="4"/>
  <c r="K345" i="4"/>
  <c r="J345" i="4"/>
  <c r="I345" i="4"/>
  <c r="H345" i="4"/>
  <c r="G345" i="4"/>
  <c r="F345" i="4"/>
  <c r="E345" i="4"/>
  <c r="D345" i="4"/>
  <c r="B345" i="4"/>
  <c r="A345" i="4"/>
  <c r="AI344" i="4"/>
  <c r="AH344" i="4"/>
  <c r="AG344" i="4"/>
  <c r="AF344" i="4"/>
  <c r="AE344" i="4"/>
  <c r="AD344" i="4"/>
  <c r="AC344" i="4"/>
  <c r="AB344" i="4"/>
  <c r="AA344" i="4"/>
  <c r="Z344" i="4"/>
  <c r="Y344" i="4"/>
  <c r="X344" i="4"/>
  <c r="W344" i="4"/>
  <c r="V344" i="4"/>
  <c r="U344" i="4"/>
  <c r="T344" i="4"/>
  <c r="C344" i="4" s="1"/>
  <c r="R344" i="4"/>
  <c r="S344" i="4" s="1"/>
  <c r="Q344" i="4"/>
  <c r="O344" i="4"/>
  <c r="P344" i="4" s="1"/>
  <c r="N344" i="4"/>
  <c r="M344" i="4"/>
  <c r="L344" i="4"/>
  <c r="K344" i="4"/>
  <c r="J344" i="4"/>
  <c r="I344" i="4"/>
  <c r="G344" i="4"/>
  <c r="B344" i="4" s="1"/>
  <c r="F344" i="4"/>
  <c r="H344" i="4" s="1"/>
  <c r="E344" i="4"/>
  <c r="D344" i="4"/>
  <c r="A344" i="4"/>
  <c r="AI343" i="4"/>
  <c r="AH343" i="4"/>
  <c r="AG343" i="4"/>
  <c r="AF343" i="4"/>
  <c r="AE343" i="4"/>
  <c r="AD343" i="4"/>
  <c r="AC343" i="4"/>
  <c r="AB343" i="4"/>
  <c r="AA343" i="4"/>
  <c r="Z343" i="4"/>
  <c r="Y343" i="4"/>
  <c r="X343" i="4"/>
  <c r="W343" i="4"/>
  <c r="V343" i="4"/>
  <c r="U343" i="4"/>
  <c r="T343" i="4"/>
  <c r="C343" i="4" s="1"/>
  <c r="R343" i="4"/>
  <c r="S343" i="4" s="1"/>
  <c r="Q343" i="4"/>
  <c r="O343" i="4"/>
  <c r="P343" i="4" s="1"/>
  <c r="N343" i="4"/>
  <c r="M343" i="4"/>
  <c r="L343" i="4"/>
  <c r="K343" i="4"/>
  <c r="J343" i="4"/>
  <c r="I343" i="4"/>
  <c r="G343" i="4"/>
  <c r="B343" i="4" s="1"/>
  <c r="F343" i="4"/>
  <c r="H343" i="4" s="1"/>
  <c r="E343" i="4"/>
  <c r="D343" i="4"/>
  <c r="A343" i="4"/>
  <c r="AI342" i="4"/>
  <c r="AH342" i="4"/>
  <c r="AG342" i="4"/>
  <c r="AF342" i="4"/>
  <c r="AE342" i="4"/>
  <c r="AD342" i="4"/>
  <c r="AC342" i="4"/>
  <c r="AB342" i="4"/>
  <c r="AA342" i="4"/>
  <c r="Z342" i="4"/>
  <c r="Y342" i="4"/>
  <c r="X342" i="4"/>
  <c r="W342" i="4"/>
  <c r="V342" i="4"/>
  <c r="U342" i="4"/>
  <c r="T342" i="4"/>
  <c r="C342" i="4" s="1"/>
  <c r="R342" i="4"/>
  <c r="S342" i="4" s="1"/>
  <c r="Q342" i="4"/>
  <c r="P342" i="4"/>
  <c r="O342" i="4"/>
  <c r="N342" i="4"/>
  <c r="M342" i="4"/>
  <c r="L342" i="4"/>
  <c r="K342" i="4"/>
  <c r="J342" i="4"/>
  <c r="I342" i="4"/>
  <c r="G342" i="4"/>
  <c r="B342" i="4" s="1"/>
  <c r="F342" i="4"/>
  <c r="H342" i="4" s="1"/>
  <c r="E342" i="4"/>
  <c r="D342" i="4"/>
  <c r="A342" i="4"/>
  <c r="AI341" i="4"/>
  <c r="AH341" i="4"/>
  <c r="AG341" i="4"/>
  <c r="AF341" i="4"/>
  <c r="AE341" i="4"/>
  <c r="AD341" i="4"/>
  <c r="AC341" i="4"/>
  <c r="AB341" i="4"/>
  <c r="AA341" i="4"/>
  <c r="Z341" i="4"/>
  <c r="Y341" i="4"/>
  <c r="X341" i="4"/>
  <c r="W341" i="4"/>
  <c r="V341" i="4"/>
  <c r="U341" i="4"/>
  <c r="T341" i="4"/>
  <c r="C341" i="4" s="1"/>
  <c r="R341" i="4"/>
  <c r="S341" i="4" s="1"/>
  <c r="Q341" i="4"/>
  <c r="O341" i="4"/>
  <c r="P341" i="4" s="1"/>
  <c r="N341" i="4"/>
  <c r="M341" i="4"/>
  <c r="L341" i="4"/>
  <c r="K341" i="4"/>
  <c r="J341" i="4"/>
  <c r="I341" i="4"/>
  <c r="H341" i="4"/>
  <c r="G341" i="4"/>
  <c r="B341" i="4" s="1"/>
  <c r="F341" i="4"/>
  <c r="E341" i="4"/>
  <c r="D341" i="4"/>
  <c r="A341" i="4"/>
  <c r="AI340" i="4"/>
  <c r="AH340" i="4"/>
  <c r="AG340" i="4"/>
  <c r="AF340" i="4"/>
  <c r="AE340" i="4"/>
  <c r="AD340" i="4"/>
  <c r="AC340" i="4"/>
  <c r="AB340" i="4"/>
  <c r="AA340" i="4"/>
  <c r="Z340" i="4"/>
  <c r="Y340" i="4"/>
  <c r="X340" i="4"/>
  <c r="W340" i="4"/>
  <c r="V340" i="4"/>
  <c r="U340" i="4"/>
  <c r="T340" i="4"/>
  <c r="C340" i="4" s="1"/>
  <c r="R340" i="4"/>
  <c r="S340" i="4" s="1"/>
  <c r="Q340" i="4"/>
  <c r="O340" i="4"/>
  <c r="P340" i="4" s="1"/>
  <c r="N340" i="4"/>
  <c r="M340" i="4"/>
  <c r="L340" i="4"/>
  <c r="K340" i="4"/>
  <c r="J340" i="4"/>
  <c r="I340" i="4"/>
  <c r="H340" i="4"/>
  <c r="G340" i="4"/>
  <c r="B340" i="4" s="1"/>
  <c r="F340" i="4"/>
  <c r="E340" i="4"/>
  <c r="D340" i="4"/>
  <c r="A340" i="4"/>
  <c r="AI339" i="4"/>
  <c r="AH339" i="4"/>
  <c r="AG339" i="4"/>
  <c r="AF339" i="4"/>
  <c r="AE339" i="4"/>
  <c r="AD339" i="4"/>
  <c r="AC339" i="4"/>
  <c r="AB339" i="4"/>
  <c r="AA339" i="4"/>
  <c r="Z339" i="4"/>
  <c r="Y339" i="4"/>
  <c r="X339" i="4"/>
  <c r="W339" i="4"/>
  <c r="V339" i="4"/>
  <c r="U339" i="4"/>
  <c r="T339" i="4"/>
  <c r="C339" i="4" s="1"/>
  <c r="R339" i="4"/>
  <c r="S339" i="4" s="1"/>
  <c r="Q339" i="4"/>
  <c r="O339" i="4"/>
  <c r="P339" i="4" s="1"/>
  <c r="N339" i="4"/>
  <c r="M339" i="4"/>
  <c r="L339" i="4"/>
  <c r="K339" i="4"/>
  <c r="J339" i="4"/>
  <c r="I339" i="4"/>
  <c r="G339" i="4"/>
  <c r="B339" i="4" s="1"/>
  <c r="F339" i="4"/>
  <c r="H339" i="4" s="1"/>
  <c r="E339" i="4"/>
  <c r="D339" i="4"/>
  <c r="A339" i="4"/>
  <c r="AI338" i="4"/>
  <c r="AH338" i="4"/>
  <c r="AG338" i="4"/>
  <c r="AF338" i="4"/>
  <c r="AE338" i="4"/>
  <c r="AD338" i="4"/>
  <c r="AC338" i="4"/>
  <c r="AB338" i="4"/>
  <c r="AA338" i="4"/>
  <c r="Z338" i="4"/>
  <c r="Y338" i="4"/>
  <c r="X338" i="4"/>
  <c r="W338" i="4"/>
  <c r="V338" i="4"/>
  <c r="U338" i="4"/>
  <c r="T338" i="4"/>
  <c r="C338" i="4" s="1"/>
  <c r="R338" i="4"/>
  <c r="S338" i="4" s="1"/>
  <c r="Q338" i="4"/>
  <c r="O338" i="4"/>
  <c r="P338" i="4" s="1"/>
  <c r="N338" i="4"/>
  <c r="M338" i="4"/>
  <c r="L338" i="4"/>
  <c r="K338" i="4"/>
  <c r="J338" i="4"/>
  <c r="I338" i="4"/>
  <c r="G338" i="4"/>
  <c r="B338" i="4" s="1"/>
  <c r="F338" i="4"/>
  <c r="H338" i="4" s="1"/>
  <c r="E338" i="4"/>
  <c r="D338" i="4"/>
  <c r="A338" i="4"/>
  <c r="AI337" i="4"/>
  <c r="AH337" i="4"/>
  <c r="AG337" i="4"/>
  <c r="AF337" i="4"/>
  <c r="AE337" i="4"/>
  <c r="AD337" i="4"/>
  <c r="AC337" i="4"/>
  <c r="AB337" i="4"/>
  <c r="AA337" i="4"/>
  <c r="Z337" i="4"/>
  <c r="Y337" i="4"/>
  <c r="X337" i="4"/>
  <c r="W337" i="4"/>
  <c r="V337" i="4"/>
  <c r="U337" i="4"/>
  <c r="T337" i="4"/>
  <c r="C337" i="4" s="1"/>
  <c r="R337" i="4"/>
  <c r="S337" i="4" s="1"/>
  <c r="Q337" i="4"/>
  <c r="P337" i="4"/>
  <c r="O337" i="4"/>
  <c r="N337" i="4"/>
  <c r="M337" i="4"/>
  <c r="L337" i="4"/>
  <c r="K337" i="4"/>
  <c r="J337" i="4"/>
  <c r="I337" i="4"/>
  <c r="H337" i="4"/>
  <c r="G337" i="4"/>
  <c r="F337" i="4"/>
  <c r="E337" i="4"/>
  <c r="D337" i="4"/>
  <c r="B337" i="4"/>
  <c r="A337" i="4"/>
  <c r="AI336" i="4"/>
  <c r="AH336" i="4"/>
  <c r="AG336" i="4"/>
  <c r="AF336" i="4"/>
  <c r="AE336" i="4"/>
  <c r="AD336" i="4"/>
  <c r="AC336" i="4"/>
  <c r="AB336" i="4"/>
  <c r="AA336" i="4"/>
  <c r="Z336" i="4"/>
  <c r="Y336" i="4"/>
  <c r="X336" i="4"/>
  <c r="W336" i="4"/>
  <c r="V336" i="4"/>
  <c r="U336" i="4"/>
  <c r="T336" i="4"/>
  <c r="C336" i="4" s="1"/>
  <c r="S336" i="4"/>
  <c r="R336" i="4"/>
  <c r="Q336" i="4"/>
  <c r="O336" i="4"/>
  <c r="P336" i="4" s="1"/>
  <c r="N336" i="4"/>
  <c r="M336" i="4"/>
  <c r="L336" i="4"/>
  <c r="K336" i="4"/>
  <c r="J336" i="4"/>
  <c r="I336" i="4"/>
  <c r="G336" i="4"/>
  <c r="B336" i="4" s="1"/>
  <c r="F336" i="4"/>
  <c r="H336" i="4" s="1"/>
  <c r="E336" i="4"/>
  <c r="D336" i="4"/>
  <c r="A336" i="4"/>
  <c r="AI335" i="4"/>
  <c r="AH335" i="4"/>
  <c r="AG335" i="4"/>
  <c r="AF335" i="4"/>
  <c r="AE335" i="4"/>
  <c r="AD335" i="4"/>
  <c r="AC335" i="4"/>
  <c r="AB335" i="4"/>
  <c r="AA335" i="4"/>
  <c r="Z335" i="4"/>
  <c r="Y335" i="4"/>
  <c r="X335" i="4"/>
  <c r="W335" i="4"/>
  <c r="V335" i="4"/>
  <c r="U335" i="4"/>
  <c r="T335" i="4"/>
  <c r="C335" i="4" s="1"/>
  <c r="R335" i="4"/>
  <c r="S335" i="4" s="1"/>
  <c r="Q335" i="4"/>
  <c r="O335" i="4"/>
  <c r="P335" i="4" s="1"/>
  <c r="N335" i="4"/>
  <c r="M335" i="4"/>
  <c r="L335" i="4"/>
  <c r="K335" i="4"/>
  <c r="J335" i="4"/>
  <c r="I335" i="4"/>
  <c r="G335" i="4"/>
  <c r="B335" i="4" s="1"/>
  <c r="F335" i="4"/>
  <c r="H335" i="4" s="1"/>
  <c r="E335" i="4"/>
  <c r="D335" i="4"/>
  <c r="A335" i="4"/>
  <c r="AI334" i="4"/>
  <c r="AH334" i="4"/>
  <c r="AG334" i="4"/>
  <c r="AF334" i="4"/>
  <c r="AE334" i="4"/>
  <c r="AD334" i="4"/>
  <c r="AC334" i="4"/>
  <c r="AB334" i="4"/>
  <c r="AA334" i="4"/>
  <c r="Z334" i="4"/>
  <c r="Y334" i="4"/>
  <c r="X334" i="4"/>
  <c r="W334" i="4"/>
  <c r="V334" i="4"/>
  <c r="U334" i="4"/>
  <c r="T334" i="4"/>
  <c r="C334" i="4" s="1"/>
  <c r="R334" i="4"/>
  <c r="S334" i="4" s="1"/>
  <c r="Q334" i="4"/>
  <c r="O334" i="4"/>
  <c r="P334" i="4" s="1"/>
  <c r="N334" i="4"/>
  <c r="M334" i="4"/>
  <c r="L334" i="4"/>
  <c r="K334" i="4"/>
  <c r="J334" i="4"/>
  <c r="I334" i="4"/>
  <c r="G334" i="4"/>
  <c r="B334" i="4" s="1"/>
  <c r="F334" i="4"/>
  <c r="H334" i="4" s="1"/>
  <c r="E334" i="4"/>
  <c r="D334" i="4"/>
  <c r="A334" i="4"/>
  <c r="AI333" i="4"/>
  <c r="AH333" i="4"/>
  <c r="AG333" i="4"/>
  <c r="AF333" i="4"/>
  <c r="AE333" i="4"/>
  <c r="AD333" i="4"/>
  <c r="AC333" i="4"/>
  <c r="AB333" i="4"/>
  <c r="AA333" i="4"/>
  <c r="Z333" i="4"/>
  <c r="Y333" i="4"/>
  <c r="X333" i="4"/>
  <c r="W333" i="4"/>
  <c r="V333" i="4"/>
  <c r="U333" i="4"/>
  <c r="T333" i="4"/>
  <c r="C333" i="4" s="1"/>
  <c r="S333" i="4"/>
  <c r="R333" i="4"/>
  <c r="Q333" i="4"/>
  <c r="O333" i="4"/>
  <c r="P333" i="4" s="1"/>
  <c r="N333" i="4"/>
  <c r="M333" i="4"/>
  <c r="L333" i="4"/>
  <c r="K333" i="4"/>
  <c r="J333" i="4"/>
  <c r="I333" i="4"/>
  <c r="H333" i="4"/>
  <c r="G333" i="4"/>
  <c r="B333" i="4" s="1"/>
  <c r="F333" i="4"/>
  <c r="E333" i="4"/>
  <c r="D333" i="4"/>
  <c r="A333" i="4"/>
  <c r="AI332" i="4"/>
  <c r="AH332" i="4"/>
  <c r="AG332" i="4"/>
  <c r="AF332" i="4"/>
  <c r="AE332" i="4"/>
  <c r="AD332" i="4"/>
  <c r="AC332" i="4"/>
  <c r="AB332" i="4"/>
  <c r="AA332" i="4"/>
  <c r="Z332" i="4"/>
  <c r="Y332" i="4"/>
  <c r="X332" i="4"/>
  <c r="W332" i="4"/>
  <c r="V332" i="4"/>
  <c r="U332" i="4"/>
  <c r="T332" i="4"/>
  <c r="S332" i="4"/>
  <c r="R332" i="4"/>
  <c r="Q332" i="4"/>
  <c r="P332" i="4"/>
  <c r="O332" i="4"/>
  <c r="N332" i="4"/>
  <c r="M332" i="4"/>
  <c r="L332" i="4"/>
  <c r="K332" i="4"/>
  <c r="J332" i="4"/>
  <c r="I332" i="4"/>
  <c r="H332" i="4"/>
  <c r="G332" i="4"/>
  <c r="F332" i="4"/>
  <c r="E332" i="4"/>
  <c r="D332" i="4"/>
  <c r="C332" i="4"/>
  <c r="B332" i="4"/>
  <c r="A332" i="4"/>
  <c r="AI331" i="4"/>
  <c r="AH331" i="4"/>
  <c r="AG331" i="4"/>
  <c r="AF331" i="4"/>
  <c r="AE331" i="4"/>
  <c r="AD331" i="4"/>
  <c r="AC331" i="4"/>
  <c r="AB331" i="4"/>
  <c r="AA331" i="4"/>
  <c r="Z331" i="4"/>
  <c r="Y331" i="4"/>
  <c r="X331" i="4"/>
  <c r="W331" i="4"/>
  <c r="V331" i="4"/>
  <c r="U331" i="4"/>
  <c r="T331" i="4"/>
  <c r="S331" i="4"/>
  <c r="R331" i="4"/>
  <c r="Q331" i="4"/>
  <c r="O331" i="4"/>
  <c r="P331" i="4" s="1"/>
  <c r="N331" i="4"/>
  <c r="M331" i="4"/>
  <c r="L331" i="4"/>
  <c r="K331" i="4"/>
  <c r="J331" i="4"/>
  <c r="I331" i="4"/>
  <c r="G331" i="4"/>
  <c r="F331" i="4"/>
  <c r="H331" i="4" s="1"/>
  <c r="E331" i="4"/>
  <c r="D331" i="4"/>
  <c r="C331" i="4"/>
  <c r="B331" i="4"/>
  <c r="A331" i="4"/>
  <c r="AI330" i="4"/>
  <c r="AH330" i="4"/>
  <c r="AG330" i="4"/>
  <c r="AF330" i="4"/>
  <c r="AE330" i="4"/>
  <c r="AD330" i="4"/>
  <c r="AC330" i="4"/>
  <c r="AB330" i="4"/>
  <c r="AA330" i="4"/>
  <c r="Z330" i="4"/>
  <c r="Y330" i="4"/>
  <c r="X330" i="4"/>
  <c r="W330" i="4"/>
  <c r="V330" i="4"/>
  <c r="U330" i="4"/>
  <c r="T330" i="4"/>
  <c r="C330" i="4" s="1"/>
  <c r="R330" i="4"/>
  <c r="S330" i="4" s="1"/>
  <c r="Q330" i="4"/>
  <c r="O330" i="4"/>
  <c r="P330" i="4" s="1"/>
  <c r="N330" i="4"/>
  <c r="M330" i="4"/>
  <c r="L330" i="4"/>
  <c r="K330" i="4"/>
  <c r="J330" i="4"/>
  <c r="I330" i="4"/>
  <c r="G330" i="4"/>
  <c r="F330" i="4"/>
  <c r="H330" i="4" s="1"/>
  <c r="E330" i="4"/>
  <c r="D330" i="4"/>
  <c r="B330" i="4"/>
  <c r="A330" i="4"/>
  <c r="AI329" i="4"/>
  <c r="AH329" i="4"/>
  <c r="AG329" i="4"/>
  <c r="AF329" i="4"/>
  <c r="AE329" i="4"/>
  <c r="AD329" i="4"/>
  <c r="AC329" i="4"/>
  <c r="AB329" i="4"/>
  <c r="AA329" i="4"/>
  <c r="Z329" i="4"/>
  <c r="Y329" i="4"/>
  <c r="X329" i="4"/>
  <c r="W329" i="4"/>
  <c r="V329" i="4"/>
  <c r="U329" i="4"/>
  <c r="T329" i="4"/>
  <c r="C329" i="4" s="1"/>
  <c r="S329" i="4"/>
  <c r="R329" i="4"/>
  <c r="Q329" i="4"/>
  <c r="O329" i="4"/>
  <c r="P329" i="4" s="1"/>
  <c r="N329" i="4"/>
  <c r="M329" i="4"/>
  <c r="L329" i="4"/>
  <c r="K329" i="4"/>
  <c r="J329" i="4"/>
  <c r="I329" i="4"/>
  <c r="H329" i="4"/>
  <c r="G329" i="4"/>
  <c r="B329" i="4" s="1"/>
  <c r="F329" i="4"/>
  <c r="E329" i="4"/>
  <c r="D329" i="4"/>
  <c r="A329" i="4"/>
  <c r="AI328" i="4"/>
  <c r="AH328" i="4"/>
  <c r="AG328" i="4"/>
  <c r="AF328" i="4"/>
  <c r="AE328" i="4"/>
  <c r="AD328" i="4"/>
  <c r="AC328" i="4"/>
  <c r="AB328" i="4"/>
  <c r="AA328" i="4"/>
  <c r="Z328" i="4"/>
  <c r="Y328" i="4"/>
  <c r="X328" i="4"/>
  <c r="W328" i="4"/>
  <c r="V328" i="4"/>
  <c r="U328" i="4"/>
  <c r="T328" i="4"/>
  <c r="C328" i="4" s="1"/>
  <c r="R328" i="4"/>
  <c r="S328" i="4" s="1"/>
  <c r="Q328" i="4"/>
  <c r="O328" i="4"/>
  <c r="P328" i="4" s="1"/>
  <c r="N328" i="4"/>
  <c r="M328" i="4"/>
  <c r="L328" i="4"/>
  <c r="K328" i="4"/>
  <c r="J328" i="4"/>
  <c r="I328" i="4"/>
  <c r="G328" i="4"/>
  <c r="B328" i="4" s="1"/>
  <c r="F328" i="4"/>
  <c r="H328" i="4" s="1"/>
  <c r="E328" i="4"/>
  <c r="D328" i="4"/>
  <c r="A328" i="4"/>
  <c r="AI327" i="4"/>
  <c r="AH327" i="4"/>
  <c r="AG327" i="4"/>
  <c r="AF327" i="4"/>
  <c r="AE327" i="4"/>
  <c r="AD327" i="4"/>
  <c r="AC327" i="4"/>
  <c r="AB327" i="4"/>
  <c r="AA327" i="4"/>
  <c r="Z327" i="4"/>
  <c r="Y327" i="4"/>
  <c r="X327" i="4"/>
  <c r="W327" i="4"/>
  <c r="V327" i="4"/>
  <c r="U327" i="4"/>
  <c r="T327" i="4"/>
  <c r="R327" i="4"/>
  <c r="S327" i="4" s="1"/>
  <c r="Q327" i="4"/>
  <c r="O327" i="4"/>
  <c r="P327" i="4" s="1"/>
  <c r="N327" i="4"/>
  <c r="M327" i="4"/>
  <c r="L327" i="4"/>
  <c r="K327" i="4"/>
  <c r="J327" i="4"/>
  <c r="I327" i="4"/>
  <c r="G327" i="4"/>
  <c r="B327" i="4" s="1"/>
  <c r="F327" i="4"/>
  <c r="H327" i="4" s="1"/>
  <c r="E327" i="4"/>
  <c r="D327" i="4"/>
  <c r="C327" i="4"/>
  <c r="A327" i="4"/>
  <c r="AI326" i="4"/>
  <c r="AH326" i="4"/>
  <c r="AG326" i="4"/>
  <c r="AF326" i="4"/>
  <c r="AE326" i="4"/>
  <c r="AD326" i="4"/>
  <c r="AC326" i="4"/>
  <c r="AB326" i="4"/>
  <c r="AA326" i="4"/>
  <c r="Z326" i="4"/>
  <c r="Y326" i="4"/>
  <c r="X326" i="4"/>
  <c r="W326" i="4"/>
  <c r="V326" i="4"/>
  <c r="U326" i="4"/>
  <c r="T326" i="4"/>
  <c r="C326" i="4" s="1"/>
  <c r="R326" i="4"/>
  <c r="S326" i="4" s="1"/>
  <c r="Q326" i="4"/>
  <c r="O326" i="4"/>
  <c r="P326" i="4" s="1"/>
  <c r="N326" i="4"/>
  <c r="M326" i="4"/>
  <c r="L326" i="4"/>
  <c r="K326" i="4"/>
  <c r="J326" i="4"/>
  <c r="I326" i="4"/>
  <c r="G326" i="4"/>
  <c r="F326" i="4"/>
  <c r="H326" i="4" s="1"/>
  <c r="E326" i="4"/>
  <c r="D326" i="4"/>
  <c r="B326" i="4"/>
  <c r="A326" i="4"/>
  <c r="AI325" i="4"/>
  <c r="AH325" i="4"/>
  <c r="AG325" i="4"/>
  <c r="AF325" i="4"/>
  <c r="AE325" i="4"/>
  <c r="AD325" i="4"/>
  <c r="AC325" i="4"/>
  <c r="AB325" i="4"/>
  <c r="AA325" i="4"/>
  <c r="Z325" i="4"/>
  <c r="Y325" i="4"/>
  <c r="X325" i="4"/>
  <c r="W325" i="4"/>
  <c r="V325" i="4"/>
  <c r="U325" i="4"/>
  <c r="T325" i="4"/>
  <c r="C325" i="4" s="1"/>
  <c r="R325" i="4"/>
  <c r="S325" i="4" s="1"/>
  <c r="Q325" i="4"/>
  <c r="O325" i="4"/>
  <c r="P325" i="4" s="1"/>
  <c r="N325" i="4"/>
  <c r="M325" i="4"/>
  <c r="L325" i="4"/>
  <c r="K325" i="4"/>
  <c r="J325" i="4"/>
  <c r="I325" i="4"/>
  <c r="G325" i="4"/>
  <c r="B325" i="4" s="1"/>
  <c r="F325" i="4"/>
  <c r="H325" i="4" s="1"/>
  <c r="E325" i="4"/>
  <c r="D325" i="4"/>
  <c r="A325" i="4"/>
  <c r="AI324" i="4"/>
  <c r="AH324" i="4"/>
  <c r="AG324" i="4"/>
  <c r="AF324" i="4"/>
  <c r="AE324" i="4"/>
  <c r="AD324" i="4"/>
  <c r="AC324" i="4"/>
  <c r="AB324" i="4"/>
  <c r="AA324" i="4"/>
  <c r="Z324" i="4"/>
  <c r="Y324" i="4"/>
  <c r="X324" i="4"/>
  <c r="W324" i="4"/>
  <c r="V324" i="4"/>
  <c r="U324" i="4"/>
  <c r="T324" i="4"/>
  <c r="R324" i="4"/>
  <c r="S324" i="4" s="1"/>
  <c r="Q324" i="4"/>
  <c r="O324" i="4"/>
  <c r="P324" i="4" s="1"/>
  <c r="N324" i="4"/>
  <c r="M324" i="4"/>
  <c r="L324" i="4"/>
  <c r="K324" i="4"/>
  <c r="J324" i="4"/>
  <c r="I324" i="4"/>
  <c r="G324" i="4"/>
  <c r="B324" i="4" s="1"/>
  <c r="F324" i="4"/>
  <c r="H324" i="4" s="1"/>
  <c r="E324" i="4"/>
  <c r="D324" i="4"/>
  <c r="C324" i="4"/>
  <c r="A324" i="4"/>
  <c r="AI323" i="4"/>
  <c r="AH323" i="4"/>
  <c r="AG323" i="4"/>
  <c r="AF323" i="4"/>
  <c r="AE323" i="4"/>
  <c r="AD323" i="4"/>
  <c r="AC323" i="4"/>
  <c r="AB323" i="4"/>
  <c r="AA323" i="4"/>
  <c r="Z323" i="4"/>
  <c r="Y323" i="4"/>
  <c r="X323" i="4"/>
  <c r="W323" i="4"/>
  <c r="V323" i="4"/>
  <c r="U323" i="4"/>
  <c r="T323" i="4"/>
  <c r="C323" i="4" s="1"/>
  <c r="R323" i="4"/>
  <c r="S323" i="4" s="1"/>
  <c r="Q323" i="4"/>
  <c r="O323" i="4"/>
  <c r="P323" i="4" s="1"/>
  <c r="N323" i="4"/>
  <c r="M323" i="4"/>
  <c r="L323" i="4"/>
  <c r="K323" i="4"/>
  <c r="J323" i="4"/>
  <c r="I323" i="4"/>
  <c r="G323" i="4"/>
  <c r="B323" i="4" s="1"/>
  <c r="F323" i="4"/>
  <c r="H323" i="4" s="1"/>
  <c r="E323" i="4"/>
  <c r="D323" i="4"/>
  <c r="A323" i="4"/>
  <c r="AI322" i="4"/>
  <c r="AH322" i="4"/>
  <c r="AG322" i="4"/>
  <c r="AF322" i="4"/>
  <c r="AE322" i="4"/>
  <c r="AD322" i="4"/>
  <c r="AC322" i="4"/>
  <c r="AB322" i="4"/>
  <c r="AA322" i="4"/>
  <c r="Z322" i="4"/>
  <c r="Y322" i="4"/>
  <c r="X322" i="4"/>
  <c r="W322" i="4"/>
  <c r="V322" i="4"/>
  <c r="U322" i="4"/>
  <c r="T322" i="4"/>
  <c r="C322" i="4" s="1"/>
  <c r="R322" i="4"/>
  <c r="S322" i="4" s="1"/>
  <c r="Q322" i="4"/>
  <c r="O322" i="4"/>
  <c r="P322" i="4" s="1"/>
  <c r="N322" i="4"/>
  <c r="M322" i="4"/>
  <c r="L322" i="4"/>
  <c r="K322" i="4"/>
  <c r="J322" i="4"/>
  <c r="I322" i="4"/>
  <c r="G322" i="4"/>
  <c r="B322" i="4" s="1"/>
  <c r="F322" i="4"/>
  <c r="H322" i="4" s="1"/>
  <c r="E322" i="4"/>
  <c r="D322" i="4"/>
  <c r="A322" i="4"/>
  <c r="AI321" i="4"/>
  <c r="AH321" i="4"/>
  <c r="AG321" i="4"/>
  <c r="AF321" i="4"/>
  <c r="AE321" i="4"/>
  <c r="AD321" i="4"/>
  <c r="AC321" i="4"/>
  <c r="AB321" i="4"/>
  <c r="AA321" i="4"/>
  <c r="Z321" i="4"/>
  <c r="Y321" i="4"/>
  <c r="X321" i="4"/>
  <c r="W321" i="4"/>
  <c r="V321" i="4"/>
  <c r="U321" i="4"/>
  <c r="T321" i="4"/>
  <c r="C321" i="4" s="1"/>
  <c r="S321" i="4"/>
  <c r="R321" i="4"/>
  <c r="Q321" i="4"/>
  <c r="P321" i="4"/>
  <c r="O321" i="4"/>
  <c r="N321" i="4"/>
  <c r="M321" i="4"/>
  <c r="L321" i="4"/>
  <c r="K321" i="4"/>
  <c r="J321" i="4"/>
  <c r="I321" i="4"/>
  <c r="H321" i="4"/>
  <c r="G321" i="4"/>
  <c r="F321" i="4"/>
  <c r="E321" i="4"/>
  <c r="D321" i="4"/>
  <c r="B321" i="4"/>
  <c r="A321" i="4"/>
  <c r="AI320" i="4"/>
  <c r="AH320" i="4"/>
  <c r="AG320" i="4"/>
  <c r="AF320" i="4"/>
  <c r="AE320" i="4"/>
  <c r="AD320" i="4"/>
  <c r="AC320" i="4"/>
  <c r="AB320" i="4"/>
  <c r="AA320" i="4"/>
  <c r="Z320" i="4"/>
  <c r="Y320" i="4"/>
  <c r="X320" i="4"/>
  <c r="W320" i="4"/>
  <c r="V320" i="4"/>
  <c r="U320" i="4"/>
  <c r="T320" i="4"/>
  <c r="S320" i="4"/>
  <c r="R320" i="4"/>
  <c r="Q320" i="4"/>
  <c r="O320" i="4"/>
  <c r="P320" i="4" s="1"/>
  <c r="N320" i="4"/>
  <c r="M320" i="4"/>
  <c r="L320" i="4"/>
  <c r="K320" i="4"/>
  <c r="J320" i="4"/>
  <c r="I320" i="4"/>
  <c r="G320" i="4"/>
  <c r="B320" i="4" s="1"/>
  <c r="F320" i="4"/>
  <c r="H320" i="4" s="1"/>
  <c r="E320" i="4"/>
  <c r="D320" i="4"/>
  <c r="C320" i="4"/>
  <c r="A320" i="4"/>
  <c r="AI319" i="4"/>
  <c r="AH319" i="4"/>
  <c r="AG319" i="4"/>
  <c r="AF319" i="4"/>
  <c r="AE319" i="4"/>
  <c r="AD319" i="4"/>
  <c r="AC319" i="4"/>
  <c r="AB319" i="4"/>
  <c r="AA319" i="4"/>
  <c r="Z319" i="4"/>
  <c r="Y319" i="4"/>
  <c r="X319" i="4"/>
  <c r="W319" i="4"/>
  <c r="V319" i="4"/>
  <c r="U319" i="4"/>
  <c r="T319" i="4"/>
  <c r="R319" i="4"/>
  <c r="S319" i="4" s="1"/>
  <c r="Q319" i="4"/>
  <c r="O319" i="4"/>
  <c r="P319" i="4" s="1"/>
  <c r="N319" i="4"/>
  <c r="M319" i="4"/>
  <c r="L319" i="4"/>
  <c r="K319" i="4"/>
  <c r="J319" i="4"/>
  <c r="I319" i="4"/>
  <c r="G319" i="4"/>
  <c r="F319" i="4"/>
  <c r="H319" i="4" s="1"/>
  <c r="E319" i="4"/>
  <c r="D319" i="4"/>
  <c r="C319" i="4"/>
  <c r="B319" i="4"/>
  <c r="A319" i="4"/>
  <c r="AI318" i="4"/>
  <c r="AH318" i="4"/>
  <c r="AG318" i="4"/>
  <c r="AF318" i="4"/>
  <c r="AE318" i="4"/>
  <c r="AD318" i="4"/>
  <c r="AC318" i="4"/>
  <c r="AB318" i="4"/>
  <c r="AA318" i="4"/>
  <c r="Z318" i="4"/>
  <c r="Y318" i="4"/>
  <c r="X318" i="4"/>
  <c r="W318" i="4"/>
  <c r="V318" i="4"/>
  <c r="U318" i="4"/>
  <c r="T318" i="4"/>
  <c r="C318" i="4" s="1"/>
  <c r="R318" i="4"/>
  <c r="S318" i="4" s="1"/>
  <c r="Q318" i="4"/>
  <c r="P318" i="4"/>
  <c r="O318" i="4"/>
  <c r="N318" i="4"/>
  <c r="M318" i="4"/>
  <c r="L318" i="4"/>
  <c r="K318" i="4"/>
  <c r="J318" i="4"/>
  <c r="I318" i="4"/>
  <c r="G318" i="4"/>
  <c r="F318" i="4"/>
  <c r="H318" i="4" s="1"/>
  <c r="E318" i="4"/>
  <c r="D318" i="4"/>
  <c r="B318" i="4"/>
  <c r="A318" i="4"/>
  <c r="AI317" i="4"/>
  <c r="AH317" i="4"/>
  <c r="AG317" i="4"/>
  <c r="AF317" i="4"/>
  <c r="AE317" i="4"/>
  <c r="AD317" i="4"/>
  <c r="AC317" i="4"/>
  <c r="AB317" i="4"/>
  <c r="AA317" i="4"/>
  <c r="Z317" i="4"/>
  <c r="Y317" i="4"/>
  <c r="X317" i="4"/>
  <c r="W317" i="4"/>
  <c r="V317" i="4"/>
  <c r="U317" i="4"/>
  <c r="T317" i="4"/>
  <c r="C317" i="4" s="1"/>
  <c r="S317" i="4"/>
  <c r="R317" i="4"/>
  <c r="Q317" i="4"/>
  <c r="O317" i="4"/>
  <c r="P317" i="4" s="1"/>
  <c r="N317" i="4"/>
  <c r="M317" i="4"/>
  <c r="L317" i="4"/>
  <c r="K317" i="4"/>
  <c r="J317" i="4"/>
  <c r="I317" i="4"/>
  <c r="H317" i="4"/>
  <c r="G317" i="4"/>
  <c r="B317" i="4" s="1"/>
  <c r="F317" i="4"/>
  <c r="E317" i="4"/>
  <c r="D317" i="4"/>
  <c r="A317" i="4"/>
  <c r="AI316" i="4"/>
  <c r="AH316" i="4"/>
  <c r="AG316" i="4"/>
  <c r="AF316" i="4"/>
  <c r="AE316" i="4"/>
  <c r="AD316" i="4"/>
  <c r="AC316" i="4"/>
  <c r="AB316" i="4"/>
  <c r="AA316" i="4"/>
  <c r="Z316" i="4"/>
  <c r="Y316" i="4"/>
  <c r="X316" i="4"/>
  <c r="W316" i="4"/>
  <c r="V316" i="4"/>
  <c r="U316" i="4"/>
  <c r="T316" i="4"/>
  <c r="S316" i="4"/>
  <c r="R316" i="4"/>
  <c r="Q316" i="4"/>
  <c r="O316" i="4"/>
  <c r="P316" i="4" s="1"/>
  <c r="N316" i="4"/>
  <c r="M316" i="4"/>
  <c r="L316" i="4"/>
  <c r="K316" i="4"/>
  <c r="J316" i="4"/>
  <c r="I316" i="4"/>
  <c r="G316" i="4"/>
  <c r="B316" i="4" s="1"/>
  <c r="F316" i="4"/>
  <c r="H316" i="4" s="1"/>
  <c r="E316" i="4"/>
  <c r="D316" i="4"/>
  <c r="C316" i="4"/>
  <c r="A316" i="4"/>
  <c r="AI315" i="4"/>
  <c r="AH315" i="4"/>
  <c r="AG315" i="4"/>
  <c r="AF315" i="4"/>
  <c r="AE315" i="4"/>
  <c r="AD315" i="4"/>
  <c r="AC315" i="4"/>
  <c r="AB315" i="4"/>
  <c r="AA315" i="4"/>
  <c r="Z315" i="4"/>
  <c r="Y315" i="4"/>
  <c r="X315" i="4"/>
  <c r="W315" i="4"/>
  <c r="V315" i="4"/>
  <c r="U315" i="4"/>
  <c r="T315" i="4"/>
  <c r="S315" i="4"/>
  <c r="R315" i="4"/>
  <c r="Q315" i="4"/>
  <c r="O315" i="4"/>
  <c r="P315" i="4" s="1"/>
  <c r="N315" i="4"/>
  <c r="M315" i="4"/>
  <c r="L315" i="4"/>
  <c r="K315" i="4"/>
  <c r="J315" i="4"/>
  <c r="I315" i="4"/>
  <c r="G315" i="4"/>
  <c r="F315" i="4"/>
  <c r="H315" i="4" s="1"/>
  <c r="E315" i="4"/>
  <c r="D315" i="4"/>
  <c r="C315" i="4"/>
  <c r="B315" i="4"/>
  <c r="A315" i="4"/>
  <c r="AI314" i="4"/>
  <c r="AH314" i="4"/>
  <c r="AG314" i="4"/>
  <c r="AF314" i="4"/>
  <c r="AE314" i="4"/>
  <c r="AD314" i="4"/>
  <c r="AC314" i="4"/>
  <c r="AB314" i="4"/>
  <c r="AA314" i="4"/>
  <c r="Z314" i="4"/>
  <c r="Y314" i="4"/>
  <c r="X314" i="4"/>
  <c r="W314" i="4"/>
  <c r="V314" i="4"/>
  <c r="U314" i="4"/>
  <c r="T314" i="4"/>
  <c r="C314" i="4" s="1"/>
  <c r="R314" i="4"/>
  <c r="S314" i="4" s="1"/>
  <c r="Q314" i="4"/>
  <c r="O314" i="4"/>
  <c r="P314" i="4" s="1"/>
  <c r="N314" i="4"/>
  <c r="M314" i="4"/>
  <c r="L314" i="4"/>
  <c r="K314" i="4"/>
  <c r="J314" i="4"/>
  <c r="I314" i="4"/>
  <c r="G314" i="4"/>
  <c r="B314" i="4" s="1"/>
  <c r="F314" i="4"/>
  <c r="H314" i="4" s="1"/>
  <c r="E314" i="4"/>
  <c r="D314" i="4"/>
  <c r="A314" i="4"/>
  <c r="AI313" i="4"/>
  <c r="AH313" i="4"/>
  <c r="AG313" i="4"/>
  <c r="AF313" i="4"/>
  <c r="AE313" i="4"/>
  <c r="AD313" i="4"/>
  <c r="AC313" i="4"/>
  <c r="AB313" i="4"/>
  <c r="AA313" i="4"/>
  <c r="Z313" i="4"/>
  <c r="Y313" i="4"/>
  <c r="X313" i="4"/>
  <c r="W313" i="4"/>
  <c r="V313" i="4"/>
  <c r="U313" i="4"/>
  <c r="T313" i="4"/>
  <c r="R313" i="4"/>
  <c r="S313" i="4" s="1"/>
  <c r="Q313" i="4"/>
  <c r="O313" i="4"/>
  <c r="P313" i="4" s="1"/>
  <c r="N313" i="4"/>
  <c r="M313" i="4"/>
  <c r="L313" i="4"/>
  <c r="K313" i="4"/>
  <c r="J313" i="4"/>
  <c r="I313" i="4"/>
  <c r="G313" i="4"/>
  <c r="B313" i="4" s="1"/>
  <c r="F313" i="4"/>
  <c r="H313" i="4" s="1"/>
  <c r="E313" i="4"/>
  <c r="D313" i="4"/>
  <c r="C313" i="4"/>
  <c r="A313" i="4"/>
  <c r="AI312" i="4"/>
  <c r="AH312" i="4"/>
  <c r="AG312" i="4"/>
  <c r="AF312" i="4"/>
  <c r="AE312" i="4"/>
  <c r="AD312" i="4"/>
  <c r="AC312" i="4"/>
  <c r="AB312" i="4"/>
  <c r="AA312" i="4"/>
  <c r="Z312" i="4"/>
  <c r="Y312" i="4"/>
  <c r="X312" i="4"/>
  <c r="W312" i="4"/>
  <c r="V312" i="4"/>
  <c r="U312" i="4"/>
  <c r="T312" i="4"/>
  <c r="C312" i="4" s="1"/>
  <c r="R312" i="4"/>
  <c r="S312" i="4" s="1"/>
  <c r="Q312" i="4"/>
  <c r="O312" i="4"/>
  <c r="P312" i="4" s="1"/>
  <c r="N312" i="4"/>
  <c r="M312" i="4"/>
  <c r="L312" i="4"/>
  <c r="K312" i="4"/>
  <c r="J312" i="4"/>
  <c r="I312" i="4"/>
  <c r="G312" i="4"/>
  <c r="B312" i="4" s="1"/>
  <c r="F312" i="4"/>
  <c r="H312" i="4" s="1"/>
  <c r="E312" i="4"/>
  <c r="D312" i="4"/>
  <c r="A312" i="4"/>
  <c r="AI311" i="4"/>
  <c r="AH311" i="4"/>
  <c r="AG311" i="4"/>
  <c r="AF311" i="4"/>
  <c r="AE311" i="4"/>
  <c r="AD311" i="4"/>
  <c r="AC311" i="4"/>
  <c r="AB311" i="4"/>
  <c r="AA311" i="4"/>
  <c r="Z311" i="4"/>
  <c r="Y311" i="4"/>
  <c r="X311" i="4"/>
  <c r="W311" i="4"/>
  <c r="V311" i="4"/>
  <c r="U311" i="4"/>
  <c r="T311" i="4"/>
  <c r="C311" i="4" s="1"/>
  <c r="R311" i="4"/>
  <c r="S311" i="4" s="1"/>
  <c r="Q311" i="4"/>
  <c r="O311" i="4"/>
  <c r="P311" i="4" s="1"/>
  <c r="N311" i="4"/>
  <c r="M311" i="4"/>
  <c r="L311" i="4"/>
  <c r="K311" i="4"/>
  <c r="J311" i="4"/>
  <c r="I311" i="4"/>
  <c r="G311" i="4"/>
  <c r="B311" i="4" s="1"/>
  <c r="F311" i="4"/>
  <c r="H311" i="4" s="1"/>
  <c r="E311" i="4"/>
  <c r="D311" i="4"/>
  <c r="A311" i="4"/>
  <c r="AI310" i="4"/>
  <c r="AH310" i="4"/>
  <c r="AG310" i="4"/>
  <c r="AF310" i="4"/>
  <c r="AE310" i="4"/>
  <c r="AD310" i="4"/>
  <c r="AC310" i="4"/>
  <c r="AB310" i="4"/>
  <c r="AA310" i="4"/>
  <c r="Z310" i="4"/>
  <c r="Y310" i="4"/>
  <c r="X310" i="4"/>
  <c r="W310" i="4"/>
  <c r="V310" i="4"/>
  <c r="U310" i="4"/>
  <c r="T310" i="4"/>
  <c r="C310" i="4" s="1"/>
  <c r="R310" i="4"/>
  <c r="S310" i="4" s="1"/>
  <c r="Q310" i="4"/>
  <c r="P310" i="4"/>
  <c r="O310" i="4"/>
  <c r="N310" i="4"/>
  <c r="M310" i="4"/>
  <c r="L310" i="4"/>
  <c r="K310" i="4"/>
  <c r="J310" i="4"/>
  <c r="I310" i="4"/>
  <c r="G310" i="4"/>
  <c r="B310" i="4" s="1"/>
  <c r="F310" i="4"/>
  <c r="H310" i="4" s="1"/>
  <c r="E310" i="4"/>
  <c r="D310" i="4"/>
  <c r="A310" i="4"/>
  <c r="AI309" i="4"/>
  <c r="AH309" i="4"/>
  <c r="AG309" i="4"/>
  <c r="AF309" i="4"/>
  <c r="AE309" i="4"/>
  <c r="AD309" i="4"/>
  <c r="AC309" i="4"/>
  <c r="AB309" i="4"/>
  <c r="AA309" i="4"/>
  <c r="Z309" i="4"/>
  <c r="Y309" i="4"/>
  <c r="X309" i="4"/>
  <c r="W309" i="4"/>
  <c r="V309" i="4"/>
  <c r="U309" i="4"/>
  <c r="T309" i="4"/>
  <c r="C309" i="4" s="1"/>
  <c r="R309" i="4"/>
  <c r="S309" i="4" s="1"/>
  <c r="Q309" i="4"/>
  <c r="P309" i="4"/>
  <c r="O309" i="4"/>
  <c r="N309" i="4"/>
  <c r="M309" i="4"/>
  <c r="L309" i="4"/>
  <c r="K309" i="4"/>
  <c r="J309" i="4"/>
  <c r="I309" i="4"/>
  <c r="H309" i="4"/>
  <c r="G309" i="4"/>
  <c r="B309" i="4" s="1"/>
  <c r="F309" i="4"/>
  <c r="E309" i="4"/>
  <c r="D309" i="4"/>
  <c r="A309" i="4"/>
  <c r="AI308" i="4"/>
  <c r="AH308" i="4"/>
  <c r="AG308" i="4"/>
  <c r="AF308" i="4"/>
  <c r="AE308" i="4"/>
  <c r="AD308" i="4"/>
  <c r="AC308" i="4"/>
  <c r="AB308" i="4"/>
  <c r="AA308" i="4"/>
  <c r="Z308" i="4"/>
  <c r="Y308" i="4"/>
  <c r="X308" i="4"/>
  <c r="W308" i="4"/>
  <c r="V308" i="4"/>
  <c r="U308" i="4"/>
  <c r="T308" i="4"/>
  <c r="C308" i="4" s="1"/>
  <c r="R308" i="4"/>
  <c r="S308" i="4" s="1"/>
  <c r="Q308" i="4"/>
  <c r="O308" i="4"/>
  <c r="P308" i="4" s="1"/>
  <c r="N308" i="4"/>
  <c r="M308" i="4"/>
  <c r="L308" i="4"/>
  <c r="K308" i="4"/>
  <c r="J308" i="4"/>
  <c r="I308" i="4"/>
  <c r="H308" i="4"/>
  <c r="G308" i="4"/>
  <c r="B308" i="4" s="1"/>
  <c r="F308" i="4"/>
  <c r="E308" i="4"/>
  <c r="D308" i="4"/>
  <c r="A308" i="4"/>
  <c r="AI307" i="4"/>
  <c r="AH307" i="4"/>
  <c r="AG307" i="4"/>
  <c r="AF307" i="4"/>
  <c r="AE307" i="4"/>
  <c r="AD307" i="4"/>
  <c r="AC307" i="4"/>
  <c r="AB307" i="4"/>
  <c r="AA307" i="4"/>
  <c r="Z307" i="4"/>
  <c r="Y307" i="4"/>
  <c r="X307" i="4"/>
  <c r="W307" i="4"/>
  <c r="V307" i="4"/>
  <c r="U307" i="4"/>
  <c r="T307" i="4"/>
  <c r="C307" i="4" s="1"/>
  <c r="R307" i="4"/>
  <c r="S307" i="4" s="1"/>
  <c r="Q307" i="4"/>
  <c r="O307" i="4"/>
  <c r="P307" i="4" s="1"/>
  <c r="N307" i="4"/>
  <c r="M307" i="4"/>
  <c r="L307" i="4"/>
  <c r="K307" i="4"/>
  <c r="J307" i="4"/>
  <c r="I307" i="4"/>
  <c r="G307" i="4"/>
  <c r="B307" i="4" s="1"/>
  <c r="F307" i="4"/>
  <c r="H307" i="4" s="1"/>
  <c r="E307" i="4"/>
  <c r="D307" i="4"/>
  <c r="A307" i="4"/>
  <c r="AI306" i="4"/>
  <c r="AH306" i="4"/>
  <c r="AG306" i="4"/>
  <c r="AF306" i="4"/>
  <c r="AE306" i="4"/>
  <c r="AD306" i="4"/>
  <c r="AC306" i="4"/>
  <c r="AB306" i="4"/>
  <c r="AA306" i="4"/>
  <c r="Z306" i="4"/>
  <c r="Y306" i="4"/>
  <c r="X306" i="4"/>
  <c r="W306" i="4"/>
  <c r="V306" i="4"/>
  <c r="U306" i="4"/>
  <c r="T306" i="4"/>
  <c r="C306" i="4" s="1"/>
  <c r="R306" i="4"/>
  <c r="S306" i="4" s="1"/>
  <c r="Q306" i="4"/>
  <c r="O306" i="4"/>
  <c r="P306" i="4" s="1"/>
  <c r="N306" i="4"/>
  <c r="M306" i="4"/>
  <c r="L306" i="4"/>
  <c r="K306" i="4"/>
  <c r="J306" i="4"/>
  <c r="I306" i="4"/>
  <c r="H306" i="4"/>
  <c r="G306" i="4"/>
  <c r="F306" i="4"/>
  <c r="E306" i="4"/>
  <c r="D306" i="4"/>
  <c r="B306" i="4"/>
  <c r="A306" i="4"/>
  <c r="AI305" i="4"/>
  <c r="AH305" i="4"/>
  <c r="AG305" i="4"/>
  <c r="AF305" i="4"/>
  <c r="AE305" i="4"/>
  <c r="AD305" i="4"/>
  <c r="AC305" i="4"/>
  <c r="AB305" i="4"/>
  <c r="AA305" i="4"/>
  <c r="Z305" i="4"/>
  <c r="Y305" i="4"/>
  <c r="X305" i="4"/>
  <c r="W305" i="4"/>
  <c r="V305" i="4"/>
  <c r="U305" i="4"/>
  <c r="T305" i="4"/>
  <c r="C305" i="4" s="1"/>
  <c r="S305" i="4"/>
  <c r="R305" i="4"/>
  <c r="Q305" i="4"/>
  <c r="O305" i="4"/>
  <c r="P305" i="4" s="1"/>
  <c r="N305" i="4"/>
  <c r="M305" i="4"/>
  <c r="L305" i="4"/>
  <c r="K305" i="4"/>
  <c r="J305" i="4"/>
  <c r="I305" i="4"/>
  <c r="G305" i="4"/>
  <c r="B305" i="4" s="1"/>
  <c r="F305" i="4"/>
  <c r="H305" i="4" s="1"/>
  <c r="E305" i="4"/>
  <c r="D305" i="4"/>
  <c r="A305" i="4"/>
  <c r="AI304" i="4"/>
  <c r="AH304" i="4"/>
  <c r="AG304" i="4"/>
  <c r="AF304" i="4"/>
  <c r="AE304" i="4"/>
  <c r="AD304" i="4"/>
  <c r="AC304" i="4"/>
  <c r="AB304" i="4"/>
  <c r="AA304" i="4"/>
  <c r="Z304" i="4"/>
  <c r="Y304" i="4"/>
  <c r="X304" i="4"/>
  <c r="W304" i="4"/>
  <c r="V304" i="4"/>
  <c r="U304" i="4"/>
  <c r="T304" i="4"/>
  <c r="C304" i="4" s="1"/>
  <c r="R304" i="4"/>
  <c r="S304" i="4" s="1"/>
  <c r="Q304" i="4"/>
  <c r="O304" i="4"/>
  <c r="P304" i="4" s="1"/>
  <c r="N304" i="4"/>
  <c r="M304" i="4"/>
  <c r="L304" i="4"/>
  <c r="K304" i="4"/>
  <c r="J304" i="4"/>
  <c r="I304" i="4"/>
  <c r="G304" i="4"/>
  <c r="B304" i="4" s="1"/>
  <c r="F304" i="4"/>
  <c r="H304" i="4" s="1"/>
  <c r="E304" i="4"/>
  <c r="D304" i="4"/>
  <c r="A304" i="4"/>
  <c r="AI303" i="4"/>
  <c r="AH303" i="4"/>
  <c r="AG303" i="4"/>
  <c r="AF303" i="4"/>
  <c r="AE303" i="4"/>
  <c r="AD303" i="4"/>
  <c r="AC303" i="4"/>
  <c r="AB303" i="4"/>
  <c r="AA303" i="4"/>
  <c r="Z303" i="4"/>
  <c r="Y303" i="4"/>
  <c r="X303" i="4"/>
  <c r="W303" i="4"/>
  <c r="V303" i="4"/>
  <c r="U303" i="4"/>
  <c r="T303" i="4"/>
  <c r="R303" i="4"/>
  <c r="S303" i="4" s="1"/>
  <c r="Q303" i="4"/>
  <c r="O303" i="4"/>
  <c r="P303" i="4" s="1"/>
  <c r="N303" i="4"/>
  <c r="M303" i="4"/>
  <c r="L303" i="4"/>
  <c r="K303" i="4"/>
  <c r="J303" i="4"/>
  <c r="I303" i="4"/>
  <c r="G303" i="4"/>
  <c r="B303" i="4" s="1"/>
  <c r="F303" i="4"/>
  <c r="H303" i="4" s="1"/>
  <c r="E303" i="4"/>
  <c r="D303" i="4"/>
  <c r="C303" i="4"/>
  <c r="A303" i="4"/>
  <c r="AI302" i="4"/>
  <c r="AH302" i="4"/>
  <c r="AG302" i="4"/>
  <c r="AF302" i="4"/>
  <c r="AE302" i="4"/>
  <c r="AD302" i="4"/>
  <c r="AC302" i="4"/>
  <c r="AB302" i="4"/>
  <c r="AA302" i="4"/>
  <c r="Z302" i="4"/>
  <c r="Y302" i="4"/>
  <c r="X302" i="4"/>
  <c r="W302" i="4"/>
  <c r="V302" i="4"/>
  <c r="U302" i="4"/>
  <c r="T302" i="4"/>
  <c r="C302" i="4" s="1"/>
  <c r="R302" i="4"/>
  <c r="S302" i="4" s="1"/>
  <c r="Q302" i="4"/>
  <c r="O302" i="4"/>
  <c r="P302" i="4" s="1"/>
  <c r="N302" i="4"/>
  <c r="M302" i="4"/>
  <c r="L302" i="4"/>
  <c r="K302" i="4"/>
  <c r="J302" i="4"/>
  <c r="I302" i="4"/>
  <c r="G302" i="4"/>
  <c r="B302" i="4" s="1"/>
  <c r="F302" i="4"/>
  <c r="H302" i="4" s="1"/>
  <c r="E302" i="4"/>
  <c r="D302" i="4"/>
  <c r="A302" i="4"/>
  <c r="AI301" i="4"/>
  <c r="AH301" i="4"/>
  <c r="AG301" i="4"/>
  <c r="AF301" i="4"/>
  <c r="AE301" i="4"/>
  <c r="AD301" i="4"/>
  <c r="AC301" i="4"/>
  <c r="AB301" i="4"/>
  <c r="AA301" i="4"/>
  <c r="Z301" i="4"/>
  <c r="Y301" i="4"/>
  <c r="X301" i="4"/>
  <c r="W301" i="4"/>
  <c r="V301" i="4"/>
  <c r="U301" i="4"/>
  <c r="T301" i="4"/>
  <c r="C301" i="4" s="1"/>
  <c r="R301" i="4"/>
  <c r="S301" i="4" s="1"/>
  <c r="Q301" i="4"/>
  <c r="O301" i="4"/>
  <c r="P301" i="4" s="1"/>
  <c r="N301" i="4"/>
  <c r="M301" i="4"/>
  <c r="L301" i="4"/>
  <c r="K301" i="4"/>
  <c r="J301" i="4"/>
  <c r="I301" i="4"/>
  <c r="G301" i="4"/>
  <c r="B301" i="4" s="1"/>
  <c r="F301" i="4"/>
  <c r="H301" i="4" s="1"/>
  <c r="E301" i="4"/>
  <c r="D301" i="4"/>
  <c r="A301" i="4"/>
  <c r="AI300" i="4"/>
  <c r="AH300" i="4"/>
  <c r="AG300" i="4"/>
  <c r="AF300" i="4"/>
  <c r="AE300" i="4"/>
  <c r="AD300" i="4"/>
  <c r="AC300" i="4"/>
  <c r="AB300" i="4"/>
  <c r="AA300" i="4"/>
  <c r="Z300" i="4"/>
  <c r="Y300" i="4"/>
  <c r="X300" i="4"/>
  <c r="W300" i="4"/>
  <c r="V300" i="4"/>
  <c r="U300" i="4"/>
  <c r="T300" i="4"/>
  <c r="C300" i="4" s="1"/>
  <c r="R300" i="4"/>
  <c r="S300" i="4" s="1"/>
  <c r="Q300" i="4"/>
  <c r="O300" i="4"/>
  <c r="P300" i="4" s="1"/>
  <c r="N300" i="4"/>
  <c r="M300" i="4"/>
  <c r="L300" i="4"/>
  <c r="K300" i="4"/>
  <c r="J300" i="4"/>
  <c r="I300" i="4"/>
  <c r="G300" i="4"/>
  <c r="B300" i="4" s="1"/>
  <c r="F300" i="4"/>
  <c r="H300" i="4" s="1"/>
  <c r="E300" i="4"/>
  <c r="D300" i="4"/>
  <c r="A300" i="4"/>
  <c r="AI299" i="4"/>
  <c r="AH299" i="4"/>
  <c r="AG299" i="4"/>
  <c r="AF299" i="4"/>
  <c r="AE299" i="4"/>
  <c r="AD299" i="4"/>
  <c r="AC299" i="4"/>
  <c r="AB299" i="4"/>
  <c r="AA299" i="4"/>
  <c r="Z299" i="4"/>
  <c r="Y299" i="4"/>
  <c r="X299" i="4"/>
  <c r="W299" i="4"/>
  <c r="V299" i="4"/>
  <c r="U299" i="4"/>
  <c r="T299" i="4"/>
  <c r="C299" i="4" s="1"/>
  <c r="S299" i="4"/>
  <c r="R299" i="4"/>
  <c r="Q299" i="4"/>
  <c r="O299" i="4"/>
  <c r="P299" i="4" s="1"/>
  <c r="N299" i="4"/>
  <c r="M299" i="4"/>
  <c r="L299" i="4"/>
  <c r="K299" i="4"/>
  <c r="J299" i="4"/>
  <c r="I299" i="4"/>
  <c r="G299" i="4"/>
  <c r="F299" i="4"/>
  <c r="H299" i="4" s="1"/>
  <c r="E299" i="4"/>
  <c r="D299" i="4"/>
  <c r="B299" i="4"/>
  <c r="A299" i="4"/>
  <c r="AI298" i="4"/>
  <c r="AH298" i="4"/>
  <c r="AG298" i="4"/>
  <c r="AF298" i="4"/>
  <c r="AE298" i="4"/>
  <c r="AD298" i="4"/>
  <c r="AC298" i="4"/>
  <c r="AB298" i="4"/>
  <c r="AA298" i="4"/>
  <c r="Z298" i="4"/>
  <c r="Y298" i="4"/>
  <c r="X298" i="4"/>
  <c r="W298" i="4"/>
  <c r="V298" i="4"/>
  <c r="U298" i="4"/>
  <c r="T298" i="4"/>
  <c r="C298" i="4" s="1"/>
  <c r="R298" i="4"/>
  <c r="S298" i="4" s="1"/>
  <c r="Q298" i="4"/>
  <c r="P298" i="4"/>
  <c r="O298" i="4"/>
  <c r="N298" i="4"/>
  <c r="M298" i="4"/>
  <c r="L298" i="4"/>
  <c r="K298" i="4"/>
  <c r="J298" i="4"/>
  <c r="I298" i="4"/>
  <c r="G298" i="4"/>
  <c r="F298" i="4"/>
  <c r="H298" i="4" s="1"/>
  <c r="E298" i="4"/>
  <c r="D298" i="4"/>
  <c r="B298" i="4"/>
  <c r="A298" i="4"/>
  <c r="AI297" i="4"/>
  <c r="AH297" i="4"/>
  <c r="AG297" i="4"/>
  <c r="AF297" i="4"/>
  <c r="AE297" i="4"/>
  <c r="AD297" i="4"/>
  <c r="AC297" i="4"/>
  <c r="AB297" i="4"/>
  <c r="AA297" i="4"/>
  <c r="Z297" i="4"/>
  <c r="Y297" i="4"/>
  <c r="X297" i="4"/>
  <c r="W297" i="4"/>
  <c r="V297" i="4"/>
  <c r="U297" i="4"/>
  <c r="T297" i="4"/>
  <c r="S297" i="4"/>
  <c r="R297" i="4"/>
  <c r="Q297" i="4"/>
  <c r="O297" i="4"/>
  <c r="P297" i="4" s="1"/>
  <c r="N297" i="4"/>
  <c r="M297" i="4"/>
  <c r="L297" i="4"/>
  <c r="K297" i="4"/>
  <c r="J297" i="4"/>
  <c r="I297" i="4"/>
  <c r="H297" i="4"/>
  <c r="G297" i="4"/>
  <c r="F297" i="4"/>
  <c r="E297" i="4"/>
  <c r="D297" i="4"/>
  <c r="C297" i="4"/>
  <c r="B297" i="4"/>
  <c r="A297" i="4"/>
  <c r="AI296" i="4"/>
  <c r="AH296" i="4"/>
  <c r="AG296" i="4"/>
  <c r="AF296" i="4"/>
  <c r="AE296" i="4"/>
  <c r="AD296" i="4"/>
  <c r="AC296" i="4"/>
  <c r="AB296" i="4"/>
  <c r="AA296" i="4"/>
  <c r="Z296" i="4"/>
  <c r="Y296" i="4"/>
  <c r="X296" i="4"/>
  <c r="W296" i="4"/>
  <c r="V296" i="4"/>
  <c r="U296" i="4"/>
  <c r="T296" i="4"/>
  <c r="R296" i="4"/>
  <c r="S296" i="4" s="1"/>
  <c r="Q296" i="4"/>
  <c r="O296" i="4"/>
  <c r="P296" i="4" s="1"/>
  <c r="N296" i="4"/>
  <c r="M296" i="4"/>
  <c r="L296" i="4"/>
  <c r="K296" i="4"/>
  <c r="J296" i="4"/>
  <c r="I296" i="4"/>
  <c r="G296" i="4"/>
  <c r="B296" i="4" s="1"/>
  <c r="F296" i="4"/>
  <c r="H296" i="4" s="1"/>
  <c r="E296" i="4"/>
  <c r="D296" i="4"/>
  <c r="C296" i="4"/>
  <c r="A296" i="4"/>
  <c r="AI295" i="4"/>
  <c r="AH295" i="4"/>
  <c r="AG295" i="4"/>
  <c r="AF295" i="4"/>
  <c r="AE295" i="4"/>
  <c r="AD295" i="4"/>
  <c r="AC295" i="4"/>
  <c r="AB295" i="4"/>
  <c r="AA295" i="4"/>
  <c r="Z295" i="4"/>
  <c r="Y295" i="4"/>
  <c r="X295" i="4"/>
  <c r="W295" i="4"/>
  <c r="V295" i="4"/>
  <c r="U295" i="4"/>
  <c r="T295" i="4"/>
  <c r="C295" i="4" s="1"/>
  <c r="R295" i="4"/>
  <c r="S295" i="4" s="1"/>
  <c r="Q295" i="4"/>
  <c r="O295" i="4"/>
  <c r="P295" i="4" s="1"/>
  <c r="N295" i="4"/>
  <c r="M295" i="4"/>
  <c r="L295" i="4"/>
  <c r="K295" i="4"/>
  <c r="J295" i="4"/>
  <c r="I295" i="4"/>
  <c r="G295" i="4"/>
  <c r="F295" i="4"/>
  <c r="H295" i="4" s="1"/>
  <c r="E295" i="4"/>
  <c r="D295" i="4"/>
  <c r="B295" i="4"/>
  <c r="A295" i="4"/>
  <c r="AI294" i="4"/>
  <c r="AH294" i="4"/>
  <c r="AG294" i="4"/>
  <c r="AF294" i="4"/>
  <c r="AE294" i="4"/>
  <c r="AD294" i="4"/>
  <c r="AC294" i="4"/>
  <c r="AB294" i="4"/>
  <c r="AA294" i="4"/>
  <c r="Z294" i="4"/>
  <c r="Y294" i="4"/>
  <c r="X294" i="4"/>
  <c r="W294" i="4"/>
  <c r="V294" i="4"/>
  <c r="U294" i="4"/>
  <c r="T294" i="4"/>
  <c r="C294" i="4" s="1"/>
  <c r="R294" i="4"/>
  <c r="S294" i="4" s="1"/>
  <c r="Q294" i="4"/>
  <c r="O294" i="4"/>
  <c r="P294" i="4" s="1"/>
  <c r="N294" i="4"/>
  <c r="M294" i="4"/>
  <c r="L294" i="4"/>
  <c r="K294" i="4"/>
  <c r="J294" i="4"/>
  <c r="I294" i="4"/>
  <c r="G294" i="4"/>
  <c r="F294" i="4"/>
  <c r="H294" i="4" s="1"/>
  <c r="E294" i="4"/>
  <c r="D294" i="4"/>
  <c r="B294" i="4"/>
  <c r="A294" i="4"/>
  <c r="AI293" i="4"/>
  <c r="AH293" i="4"/>
  <c r="AG293" i="4"/>
  <c r="AF293" i="4"/>
  <c r="AE293" i="4"/>
  <c r="AD293" i="4"/>
  <c r="AC293" i="4"/>
  <c r="AB293" i="4"/>
  <c r="AA293" i="4"/>
  <c r="Z293" i="4"/>
  <c r="Y293" i="4"/>
  <c r="X293" i="4"/>
  <c r="W293" i="4"/>
  <c r="V293" i="4"/>
  <c r="U293" i="4"/>
  <c r="T293" i="4"/>
  <c r="C293" i="4" s="1"/>
  <c r="R293" i="4"/>
  <c r="S293" i="4" s="1"/>
  <c r="Q293" i="4"/>
  <c r="O293" i="4"/>
  <c r="P293" i="4" s="1"/>
  <c r="N293" i="4"/>
  <c r="M293" i="4"/>
  <c r="L293" i="4"/>
  <c r="K293" i="4"/>
  <c r="J293" i="4"/>
  <c r="I293" i="4"/>
  <c r="G293" i="4"/>
  <c r="B293" i="4" s="1"/>
  <c r="F293" i="4"/>
  <c r="H293" i="4" s="1"/>
  <c r="E293" i="4"/>
  <c r="D293" i="4"/>
  <c r="A293" i="4"/>
  <c r="AI292" i="4"/>
  <c r="AH292" i="4"/>
  <c r="AG292" i="4"/>
  <c r="AF292" i="4"/>
  <c r="AE292" i="4"/>
  <c r="AD292" i="4"/>
  <c r="AC292" i="4"/>
  <c r="AB292" i="4"/>
  <c r="AA292" i="4"/>
  <c r="Z292" i="4"/>
  <c r="Y292" i="4"/>
  <c r="X292" i="4"/>
  <c r="W292" i="4"/>
  <c r="V292" i="4"/>
  <c r="U292" i="4"/>
  <c r="T292" i="4"/>
  <c r="S292" i="4"/>
  <c r="R292" i="4"/>
  <c r="Q292" i="4"/>
  <c r="O292" i="4"/>
  <c r="P292" i="4" s="1"/>
  <c r="N292" i="4"/>
  <c r="M292" i="4"/>
  <c r="L292" i="4"/>
  <c r="K292" i="4"/>
  <c r="J292" i="4"/>
  <c r="I292" i="4"/>
  <c r="G292" i="4"/>
  <c r="B292" i="4" s="1"/>
  <c r="F292" i="4"/>
  <c r="H292" i="4" s="1"/>
  <c r="E292" i="4"/>
  <c r="D292" i="4"/>
  <c r="C292" i="4"/>
  <c r="A292" i="4"/>
  <c r="AI291" i="4"/>
  <c r="AH291" i="4"/>
  <c r="AG291" i="4"/>
  <c r="AF291" i="4"/>
  <c r="AE291" i="4"/>
  <c r="AD291" i="4"/>
  <c r="AC291" i="4"/>
  <c r="AB291" i="4"/>
  <c r="AA291" i="4"/>
  <c r="Z291" i="4"/>
  <c r="Y291" i="4"/>
  <c r="X291" i="4"/>
  <c r="W291" i="4"/>
  <c r="V291" i="4"/>
  <c r="U291" i="4"/>
  <c r="T291" i="4"/>
  <c r="C291" i="4" s="1"/>
  <c r="R291" i="4"/>
  <c r="S291" i="4" s="1"/>
  <c r="Q291" i="4"/>
  <c r="O291" i="4"/>
  <c r="P291" i="4" s="1"/>
  <c r="N291" i="4"/>
  <c r="M291" i="4"/>
  <c r="L291" i="4"/>
  <c r="K291" i="4"/>
  <c r="J291" i="4"/>
  <c r="I291" i="4"/>
  <c r="G291" i="4"/>
  <c r="B291" i="4" s="1"/>
  <c r="F291" i="4"/>
  <c r="H291" i="4" s="1"/>
  <c r="E291" i="4"/>
  <c r="D291" i="4"/>
  <c r="A291" i="4"/>
  <c r="AI290" i="4"/>
  <c r="AH290" i="4"/>
  <c r="AG290" i="4"/>
  <c r="AF290" i="4"/>
  <c r="AE290" i="4"/>
  <c r="AD290" i="4"/>
  <c r="AC290" i="4"/>
  <c r="AB290" i="4"/>
  <c r="AA290" i="4"/>
  <c r="Z290" i="4"/>
  <c r="Y290" i="4"/>
  <c r="X290" i="4"/>
  <c r="W290" i="4"/>
  <c r="V290" i="4"/>
  <c r="U290" i="4"/>
  <c r="T290" i="4"/>
  <c r="C290" i="4" s="1"/>
  <c r="R290" i="4"/>
  <c r="S290" i="4" s="1"/>
  <c r="Q290" i="4"/>
  <c r="P290" i="4"/>
  <c r="O290" i="4"/>
  <c r="N290" i="4"/>
  <c r="M290" i="4"/>
  <c r="L290" i="4"/>
  <c r="K290" i="4"/>
  <c r="J290" i="4"/>
  <c r="I290" i="4"/>
  <c r="G290" i="4"/>
  <c r="B290" i="4" s="1"/>
  <c r="F290" i="4"/>
  <c r="H290" i="4" s="1"/>
  <c r="E290" i="4"/>
  <c r="D290" i="4"/>
  <c r="A290" i="4"/>
  <c r="AI289" i="4"/>
  <c r="AH289" i="4"/>
  <c r="AG289" i="4"/>
  <c r="AF289" i="4"/>
  <c r="AE289" i="4"/>
  <c r="AD289" i="4"/>
  <c r="AC289" i="4"/>
  <c r="AB289" i="4"/>
  <c r="AA289" i="4"/>
  <c r="Z289" i="4"/>
  <c r="Y289" i="4"/>
  <c r="X289" i="4"/>
  <c r="W289" i="4"/>
  <c r="V289" i="4"/>
  <c r="U289" i="4"/>
  <c r="T289" i="4"/>
  <c r="C289" i="4" s="1"/>
  <c r="S289" i="4"/>
  <c r="R289" i="4"/>
  <c r="Q289" i="4"/>
  <c r="P289" i="4"/>
  <c r="O289" i="4"/>
  <c r="N289" i="4"/>
  <c r="M289" i="4"/>
  <c r="L289" i="4"/>
  <c r="K289" i="4"/>
  <c r="J289" i="4"/>
  <c r="I289" i="4"/>
  <c r="H289" i="4"/>
  <c r="G289" i="4"/>
  <c r="F289" i="4"/>
  <c r="E289" i="4"/>
  <c r="D289" i="4"/>
  <c r="B289" i="4"/>
  <c r="A289" i="4"/>
  <c r="AI288" i="4"/>
  <c r="AH288" i="4"/>
  <c r="AG288" i="4"/>
  <c r="AF288" i="4"/>
  <c r="AE288" i="4"/>
  <c r="AD288" i="4"/>
  <c r="AC288" i="4"/>
  <c r="AB288" i="4"/>
  <c r="AA288" i="4"/>
  <c r="Z288" i="4"/>
  <c r="Y288" i="4"/>
  <c r="X288" i="4"/>
  <c r="W288" i="4"/>
  <c r="V288" i="4"/>
  <c r="U288" i="4"/>
  <c r="T288" i="4"/>
  <c r="C288" i="4" s="1"/>
  <c r="S288" i="4"/>
  <c r="R288" i="4"/>
  <c r="Q288" i="4"/>
  <c r="O288" i="4"/>
  <c r="P288" i="4" s="1"/>
  <c r="N288" i="4"/>
  <c r="M288" i="4"/>
  <c r="L288" i="4"/>
  <c r="K288" i="4"/>
  <c r="J288" i="4"/>
  <c r="I288" i="4"/>
  <c r="G288" i="4"/>
  <c r="B288" i="4" s="1"/>
  <c r="F288" i="4"/>
  <c r="H288" i="4" s="1"/>
  <c r="E288" i="4"/>
  <c r="D288" i="4"/>
  <c r="A288" i="4"/>
  <c r="AI287" i="4"/>
  <c r="AH287" i="4"/>
  <c r="AG287" i="4"/>
  <c r="AF287" i="4"/>
  <c r="AE287" i="4"/>
  <c r="AD287" i="4"/>
  <c r="AC287" i="4"/>
  <c r="AB287" i="4"/>
  <c r="AA287" i="4"/>
  <c r="Z287" i="4"/>
  <c r="Y287" i="4"/>
  <c r="X287" i="4"/>
  <c r="W287" i="4"/>
  <c r="V287" i="4"/>
  <c r="U287" i="4"/>
  <c r="T287" i="4"/>
  <c r="C287" i="4" s="1"/>
  <c r="R287" i="4"/>
  <c r="S287" i="4" s="1"/>
  <c r="Q287" i="4"/>
  <c r="O287" i="4"/>
  <c r="P287" i="4" s="1"/>
  <c r="N287" i="4"/>
  <c r="M287" i="4"/>
  <c r="L287" i="4"/>
  <c r="K287" i="4"/>
  <c r="J287" i="4"/>
  <c r="I287" i="4"/>
  <c r="G287" i="4"/>
  <c r="B287" i="4" s="1"/>
  <c r="F287" i="4"/>
  <c r="H287" i="4" s="1"/>
  <c r="E287" i="4"/>
  <c r="D287" i="4"/>
  <c r="A287" i="4"/>
  <c r="AI286" i="4"/>
  <c r="AH286" i="4"/>
  <c r="AG286" i="4"/>
  <c r="AF286" i="4"/>
  <c r="AE286" i="4"/>
  <c r="AD286" i="4"/>
  <c r="AC286" i="4"/>
  <c r="AB286" i="4"/>
  <c r="AA286" i="4"/>
  <c r="Z286" i="4"/>
  <c r="Y286" i="4"/>
  <c r="X286" i="4"/>
  <c r="W286" i="4"/>
  <c r="V286" i="4"/>
  <c r="U286" i="4"/>
  <c r="T286" i="4"/>
  <c r="C286" i="4" s="1"/>
  <c r="R286" i="4"/>
  <c r="S286" i="4" s="1"/>
  <c r="Q286" i="4"/>
  <c r="O286" i="4"/>
  <c r="P286" i="4" s="1"/>
  <c r="N286" i="4"/>
  <c r="M286" i="4"/>
  <c r="L286" i="4"/>
  <c r="K286" i="4"/>
  <c r="J286" i="4"/>
  <c r="I286" i="4"/>
  <c r="G286" i="4"/>
  <c r="B286" i="4" s="1"/>
  <c r="F286" i="4"/>
  <c r="H286" i="4" s="1"/>
  <c r="E286" i="4"/>
  <c r="D286" i="4"/>
  <c r="A286" i="4"/>
  <c r="AI285" i="4"/>
  <c r="AH285" i="4"/>
  <c r="AG285" i="4"/>
  <c r="AF285" i="4"/>
  <c r="AE285" i="4"/>
  <c r="AD285" i="4"/>
  <c r="AC285" i="4"/>
  <c r="AB285" i="4"/>
  <c r="AA285" i="4"/>
  <c r="Z285" i="4"/>
  <c r="Y285" i="4"/>
  <c r="X285" i="4"/>
  <c r="W285" i="4"/>
  <c r="V285" i="4"/>
  <c r="U285" i="4"/>
  <c r="T285" i="4"/>
  <c r="C285" i="4" s="1"/>
  <c r="R285" i="4"/>
  <c r="S285" i="4" s="1"/>
  <c r="Q285" i="4"/>
  <c r="P285" i="4"/>
  <c r="O285" i="4"/>
  <c r="N285" i="4"/>
  <c r="M285" i="4"/>
  <c r="L285" i="4"/>
  <c r="K285" i="4"/>
  <c r="J285" i="4"/>
  <c r="I285" i="4"/>
  <c r="H285" i="4"/>
  <c r="G285" i="4"/>
  <c r="B285" i="4" s="1"/>
  <c r="F285" i="4"/>
  <c r="E285" i="4"/>
  <c r="D285" i="4"/>
  <c r="A285" i="4"/>
  <c r="AI284" i="4"/>
  <c r="AH284" i="4"/>
  <c r="AG284" i="4"/>
  <c r="AF284" i="4"/>
  <c r="AE284" i="4"/>
  <c r="AD284" i="4"/>
  <c r="AC284" i="4"/>
  <c r="AB284" i="4"/>
  <c r="AA284" i="4"/>
  <c r="Z284" i="4"/>
  <c r="Y284" i="4"/>
  <c r="X284" i="4"/>
  <c r="W284" i="4"/>
  <c r="V284" i="4"/>
  <c r="U284" i="4"/>
  <c r="T284" i="4"/>
  <c r="R284" i="4"/>
  <c r="S284" i="4" s="1"/>
  <c r="Q284" i="4"/>
  <c r="P284" i="4"/>
  <c r="O284" i="4"/>
  <c r="N284" i="4"/>
  <c r="M284" i="4"/>
  <c r="L284" i="4"/>
  <c r="K284" i="4"/>
  <c r="J284" i="4"/>
  <c r="I284" i="4"/>
  <c r="H284" i="4"/>
  <c r="G284" i="4"/>
  <c r="B284" i="4" s="1"/>
  <c r="F284" i="4"/>
  <c r="E284" i="4"/>
  <c r="D284" i="4"/>
  <c r="C284" i="4"/>
  <c r="A284" i="4"/>
  <c r="AI283" i="4"/>
  <c r="AH283" i="4"/>
  <c r="AG283" i="4"/>
  <c r="AF283" i="4"/>
  <c r="AE283" i="4"/>
  <c r="AD283" i="4"/>
  <c r="AC283" i="4"/>
  <c r="AB283" i="4"/>
  <c r="AA283" i="4"/>
  <c r="Z283" i="4"/>
  <c r="Y283" i="4"/>
  <c r="X283" i="4"/>
  <c r="W283" i="4"/>
  <c r="V283" i="4"/>
  <c r="U283" i="4"/>
  <c r="T283" i="4"/>
  <c r="C283" i="4" s="1"/>
  <c r="S283" i="4"/>
  <c r="R283" i="4"/>
  <c r="Q283" i="4"/>
  <c r="O283" i="4"/>
  <c r="P283" i="4" s="1"/>
  <c r="N283" i="4"/>
  <c r="M283" i="4"/>
  <c r="L283" i="4"/>
  <c r="K283" i="4"/>
  <c r="J283" i="4"/>
  <c r="I283" i="4"/>
  <c r="G283" i="4"/>
  <c r="F283" i="4"/>
  <c r="H283" i="4" s="1"/>
  <c r="E283" i="4"/>
  <c r="D283" i="4"/>
  <c r="B283" i="4"/>
  <c r="A283" i="4"/>
  <c r="AI282" i="4"/>
  <c r="AH282" i="4"/>
  <c r="AG282" i="4"/>
  <c r="AF282" i="4"/>
  <c r="AE282" i="4"/>
  <c r="AD282" i="4"/>
  <c r="AC282" i="4"/>
  <c r="AB282" i="4"/>
  <c r="AA282" i="4"/>
  <c r="Z282" i="4"/>
  <c r="Y282" i="4"/>
  <c r="X282" i="4"/>
  <c r="W282" i="4"/>
  <c r="V282" i="4"/>
  <c r="U282" i="4"/>
  <c r="T282" i="4"/>
  <c r="C282" i="4" s="1"/>
  <c r="R282" i="4"/>
  <c r="S282" i="4" s="1"/>
  <c r="Q282" i="4"/>
  <c r="O282" i="4"/>
  <c r="P282" i="4" s="1"/>
  <c r="N282" i="4"/>
  <c r="M282" i="4"/>
  <c r="L282" i="4"/>
  <c r="K282" i="4"/>
  <c r="J282" i="4"/>
  <c r="I282" i="4"/>
  <c r="G282" i="4"/>
  <c r="F282" i="4"/>
  <c r="H282" i="4" s="1"/>
  <c r="E282" i="4"/>
  <c r="D282" i="4"/>
  <c r="B282" i="4"/>
  <c r="A282" i="4"/>
  <c r="AI281" i="4"/>
  <c r="AH281" i="4"/>
  <c r="AG281" i="4"/>
  <c r="AF281" i="4"/>
  <c r="AE281" i="4"/>
  <c r="AD281" i="4"/>
  <c r="AC281" i="4"/>
  <c r="AB281" i="4"/>
  <c r="AA281" i="4"/>
  <c r="Z281" i="4"/>
  <c r="Y281" i="4"/>
  <c r="X281" i="4"/>
  <c r="W281" i="4"/>
  <c r="V281" i="4"/>
  <c r="U281" i="4"/>
  <c r="T281" i="4"/>
  <c r="C281" i="4" s="1"/>
  <c r="S281" i="4"/>
  <c r="R281" i="4"/>
  <c r="Q281" i="4"/>
  <c r="O281" i="4"/>
  <c r="P281" i="4" s="1"/>
  <c r="N281" i="4"/>
  <c r="M281" i="4"/>
  <c r="L281" i="4"/>
  <c r="K281" i="4"/>
  <c r="J281" i="4"/>
  <c r="I281" i="4"/>
  <c r="G281" i="4"/>
  <c r="B281" i="4" s="1"/>
  <c r="F281" i="4"/>
  <c r="H281" i="4" s="1"/>
  <c r="E281" i="4"/>
  <c r="D281" i="4"/>
  <c r="A281" i="4"/>
  <c r="AI280" i="4"/>
  <c r="AH280" i="4"/>
  <c r="AG280" i="4"/>
  <c r="AF280" i="4"/>
  <c r="AE280" i="4"/>
  <c r="AD280" i="4"/>
  <c r="AC280" i="4"/>
  <c r="AB280" i="4"/>
  <c r="AA280" i="4"/>
  <c r="Z280" i="4"/>
  <c r="Y280" i="4"/>
  <c r="X280" i="4"/>
  <c r="W280" i="4"/>
  <c r="V280" i="4"/>
  <c r="U280" i="4"/>
  <c r="T280" i="4"/>
  <c r="C280" i="4" s="1"/>
  <c r="R280" i="4"/>
  <c r="S280" i="4" s="1"/>
  <c r="Q280" i="4"/>
  <c r="O280" i="4"/>
  <c r="P280" i="4" s="1"/>
  <c r="N280" i="4"/>
  <c r="M280" i="4"/>
  <c r="L280" i="4"/>
  <c r="K280" i="4"/>
  <c r="J280" i="4"/>
  <c r="I280" i="4"/>
  <c r="G280" i="4"/>
  <c r="B280" i="4" s="1"/>
  <c r="F280" i="4"/>
  <c r="H280" i="4" s="1"/>
  <c r="E280" i="4"/>
  <c r="D280" i="4"/>
  <c r="A280" i="4"/>
  <c r="AI279" i="4"/>
  <c r="AH279" i="4"/>
  <c r="AG279" i="4"/>
  <c r="AF279" i="4"/>
  <c r="AE279" i="4"/>
  <c r="AD279" i="4"/>
  <c r="AC279" i="4"/>
  <c r="AB279" i="4"/>
  <c r="AA279" i="4"/>
  <c r="Z279" i="4"/>
  <c r="Y279" i="4"/>
  <c r="X279" i="4"/>
  <c r="W279" i="4"/>
  <c r="V279" i="4"/>
  <c r="U279" i="4"/>
  <c r="T279" i="4"/>
  <c r="R279" i="4"/>
  <c r="S279" i="4" s="1"/>
  <c r="Q279" i="4"/>
  <c r="O279" i="4"/>
  <c r="P279" i="4" s="1"/>
  <c r="N279" i="4"/>
  <c r="M279" i="4"/>
  <c r="L279" i="4"/>
  <c r="K279" i="4"/>
  <c r="J279" i="4"/>
  <c r="I279" i="4"/>
  <c r="G279" i="4"/>
  <c r="B279" i="4" s="1"/>
  <c r="F279" i="4"/>
  <c r="H279" i="4" s="1"/>
  <c r="E279" i="4"/>
  <c r="D279" i="4"/>
  <c r="C279" i="4"/>
  <c r="A279" i="4"/>
  <c r="AI278" i="4"/>
  <c r="AH278" i="4"/>
  <c r="AG278" i="4"/>
  <c r="AF278" i="4"/>
  <c r="AE278" i="4"/>
  <c r="AD278" i="4"/>
  <c r="AC278" i="4"/>
  <c r="AB278" i="4"/>
  <c r="AA278" i="4"/>
  <c r="Z278" i="4"/>
  <c r="Y278" i="4"/>
  <c r="X278" i="4"/>
  <c r="W278" i="4"/>
  <c r="V278" i="4"/>
  <c r="U278" i="4"/>
  <c r="T278" i="4"/>
  <c r="C278" i="4" s="1"/>
  <c r="R278" i="4"/>
  <c r="S278" i="4" s="1"/>
  <c r="Q278" i="4"/>
  <c r="O278" i="4"/>
  <c r="P278" i="4" s="1"/>
  <c r="N278" i="4"/>
  <c r="M278" i="4"/>
  <c r="L278" i="4"/>
  <c r="K278" i="4"/>
  <c r="J278" i="4"/>
  <c r="I278" i="4"/>
  <c r="G278" i="4"/>
  <c r="F278" i="4"/>
  <c r="H278" i="4" s="1"/>
  <c r="E278" i="4"/>
  <c r="D278" i="4"/>
  <c r="B278" i="4"/>
  <c r="A278" i="4"/>
  <c r="AI277" i="4"/>
  <c r="AH277" i="4"/>
  <c r="AG277" i="4"/>
  <c r="AF277" i="4"/>
  <c r="AE277" i="4"/>
  <c r="AD277" i="4"/>
  <c r="AC277" i="4"/>
  <c r="AB277" i="4"/>
  <c r="AA277" i="4"/>
  <c r="Z277" i="4"/>
  <c r="Y277" i="4"/>
  <c r="X277" i="4"/>
  <c r="W277" i="4"/>
  <c r="V277" i="4"/>
  <c r="U277" i="4"/>
  <c r="T277" i="4"/>
  <c r="C277" i="4" s="1"/>
  <c r="R277" i="4"/>
  <c r="S277" i="4" s="1"/>
  <c r="Q277" i="4"/>
  <c r="O277" i="4"/>
  <c r="P277" i="4" s="1"/>
  <c r="N277" i="4"/>
  <c r="M277" i="4"/>
  <c r="L277" i="4"/>
  <c r="K277" i="4"/>
  <c r="J277" i="4"/>
  <c r="I277" i="4"/>
  <c r="G277" i="4"/>
  <c r="B277" i="4" s="1"/>
  <c r="F277" i="4"/>
  <c r="H277" i="4" s="1"/>
  <c r="E277" i="4"/>
  <c r="D277" i="4"/>
  <c r="A277" i="4"/>
  <c r="AI276" i="4"/>
  <c r="AH276" i="4"/>
  <c r="AG276" i="4"/>
  <c r="AF276" i="4"/>
  <c r="AE276" i="4"/>
  <c r="AD276" i="4"/>
  <c r="AC276" i="4"/>
  <c r="AB276" i="4"/>
  <c r="AA276" i="4"/>
  <c r="Z276" i="4"/>
  <c r="Y276" i="4"/>
  <c r="X276" i="4"/>
  <c r="W276" i="4"/>
  <c r="V276" i="4"/>
  <c r="U276" i="4"/>
  <c r="T276" i="4"/>
  <c r="R276" i="4"/>
  <c r="S276" i="4" s="1"/>
  <c r="Q276" i="4"/>
  <c r="O276" i="4"/>
  <c r="P276" i="4" s="1"/>
  <c r="N276" i="4"/>
  <c r="M276" i="4"/>
  <c r="L276" i="4"/>
  <c r="K276" i="4"/>
  <c r="J276" i="4"/>
  <c r="I276" i="4"/>
  <c r="G276" i="4"/>
  <c r="B276" i="4" s="1"/>
  <c r="F276" i="4"/>
  <c r="H276" i="4" s="1"/>
  <c r="E276" i="4"/>
  <c r="D276" i="4"/>
  <c r="C276" i="4"/>
  <c r="A276" i="4"/>
  <c r="AI275" i="4"/>
  <c r="AH275" i="4"/>
  <c r="AG275" i="4"/>
  <c r="AF275" i="4"/>
  <c r="AE275" i="4"/>
  <c r="AD275" i="4"/>
  <c r="AC275" i="4"/>
  <c r="AB275" i="4"/>
  <c r="AA275" i="4"/>
  <c r="Z275" i="4"/>
  <c r="Y275" i="4"/>
  <c r="X275" i="4"/>
  <c r="W275" i="4"/>
  <c r="V275" i="4"/>
  <c r="U275" i="4"/>
  <c r="T275" i="4"/>
  <c r="C275" i="4" s="1"/>
  <c r="R275" i="4"/>
  <c r="S275" i="4" s="1"/>
  <c r="Q275" i="4"/>
  <c r="O275" i="4"/>
  <c r="P275" i="4" s="1"/>
  <c r="N275" i="4"/>
  <c r="M275" i="4"/>
  <c r="L275" i="4"/>
  <c r="K275" i="4"/>
  <c r="J275" i="4"/>
  <c r="I275" i="4"/>
  <c r="G275" i="4"/>
  <c r="B275" i="4" s="1"/>
  <c r="F275" i="4"/>
  <c r="H275" i="4" s="1"/>
  <c r="E275" i="4"/>
  <c r="D275" i="4"/>
  <c r="A275" i="4"/>
  <c r="AI274" i="4"/>
  <c r="AH274" i="4"/>
  <c r="AG274" i="4"/>
  <c r="AF274" i="4"/>
  <c r="AE274" i="4"/>
  <c r="AD274" i="4"/>
  <c r="AC274" i="4"/>
  <c r="AB274" i="4"/>
  <c r="AA274" i="4"/>
  <c r="Z274" i="4"/>
  <c r="Y274" i="4"/>
  <c r="X274" i="4"/>
  <c r="W274" i="4"/>
  <c r="V274" i="4"/>
  <c r="U274" i="4"/>
  <c r="T274" i="4"/>
  <c r="C274" i="4" s="1"/>
  <c r="R274" i="4"/>
  <c r="S274" i="4" s="1"/>
  <c r="Q274" i="4"/>
  <c r="P274" i="4"/>
  <c r="O274" i="4"/>
  <c r="N274" i="4"/>
  <c r="M274" i="4"/>
  <c r="L274" i="4"/>
  <c r="K274" i="4"/>
  <c r="J274" i="4"/>
  <c r="I274" i="4"/>
  <c r="H274" i="4"/>
  <c r="G274" i="4"/>
  <c r="B274" i="4" s="1"/>
  <c r="F274" i="4"/>
  <c r="E274" i="4"/>
  <c r="D274" i="4"/>
  <c r="A274" i="4"/>
  <c r="AI273" i="4"/>
  <c r="AH273" i="4"/>
  <c r="AG273" i="4"/>
  <c r="AF273" i="4"/>
  <c r="AE273" i="4"/>
  <c r="AD273" i="4"/>
  <c r="AC273" i="4"/>
  <c r="AB273" i="4"/>
  <c r="AA273" i="4"/>
  <c r="Z273" i="4"/>
  <c r="Y273" i="4"/>
  <c r="X273" i="4"/>
  <c r="W273" i="4"/>
  <c r="V273" i="4"/>
  <c r="U273" i="4"/>
  <c r="T273" i="4"/>
  <c r="C273" i="4" s="1"/>
  <c r="R273" i="4"/>
  <c r="S273" i="4" s="1"/>
  <c r="Q273" i="4"/>
  <c r="P273" i="4"/>
  <c r="O273" i="4"/>
  <c r="N273" i="4"/>
  <c r="M273" i="4"/>
  <c r="L273" i="4"/>
  <c r="K273" i="4"/>
  <c r="J273" i="4"/>
  <c r="I273" i="4"/>
  <c r="H273" i="4"/>
  <c r="G273" i="4"/>
  <c r="F273" i="4"/>
  <c r="E273" i="4"/>
  <c r="D273" i="4"/>
  <c r="B273" i="4"/>
  <c r="A273" i="4"/>
  <c r="AI272" i="4"/>
  <c r="AH272" i="4"/>
  <c r="AG272" i="4"/>
  <c r="AF272" i="4"/>
  <c r="AE272" i="4"/>
  <c r="AD272" i="4"/>
  <c r="AC272" i="4"/>
  <c r="AB272" i="4"/>
  <c r="AA272" i="4"/>
  <c r="Z272" i="4"/>
  <c r="Y272" i="4"/>
  <c r="X272" i="4"/>
  <c r="W272" i="4"/>
  <c r="V272" i="4"/>
  <c r="U272" i="4"/>
  <c r="T272" i="4"/>
  <c r="S272" i="4"/>
  <c r="R272" i="4"/>
  <c r="Q272" i="4"/>
  <c r="O272" i="4"/>
  <c r="P272" i="4" s="1"/>
  <c r="N272" i="4"/>
  <c r="M272" i="4"/>
  <c r="L272" i="4"/>
  <c r="K272" i="4"/>
  <c r="J272" i="4"/>
  <c r="I272" i="4"/>
  <c r="G272" i="4"/>
  <c r="B272" i="4" s="1"/>
  <c r="F272" i="4"/>
  <c r="H272" i="4" s="1"/>
  <c r="E272" i="4"/>
  <c r="D272" i="4"/>
  <c r="C272" i="4"/>
  <c r="A272" i="4"/>
  <c r="AI271" i="4"/>
  <c r="AH271" i="4"/>
  <c r="AG271" i="4"/>
  <c r="AF271" i="4"/>
  <c r="AE271" i="4"/>
  <c r="AD271" i="4"/>
  <c r="AC271" i="4"/>
  <c r="AB271" i="4"/>
  <c r="AA271" i="4"/>
  <c r="Z271" i="4"/>
  <c r="Y271" i="4"/>
  <c r="X271" i="4"/>
  <c r="W271" i="4"/>
  <c r="V271" i="4"/>
  <c r="U271" i="4"/>
  <c r="T271" i="4"/>
  <c r="R271" i="4"/>
  <c r="S271" i="4" s="1"/>
  <c r="Q271" i="4"/>
  <c r="O271" i="4"/>
  <c r="P271" i="4" s="1"/>
  <c r="N271" i="4"/>
  <c r="M271" i="4"/>
  <c r="L271" i="4"/>
  <c r="K271" i="4"/>
  <c r="J271" i="4"/>
  <c r="I271" i="4"/>
  <c r="G271" i="4"/>
  <c r="F271" i="4"/>
  <c r="H271" i="4" s="1"/>
  <c r="E271" i="4"/>
  <c r="D271" i="4"/>
  <c r="C271" i="4"/>
  <c r="B271" i="4"/>
  <c r="A271" i="4"/>
  <c r="AI270" i="4"/>
  <c r="AH270" i="4"/>
  <c r="AG270" i="4"/>
  <c r="AF270" i="4"/>
  <c r="AE270" i="4"/>
  <c r="AD270" i="4"/>
  <c r="AC270" i="4"/>
  <c r="AB270" i="4"/>
  <c r="AA270" i="4"/>
  <c r="Z270" i="4"/>
  <c r="Y270" i="4"/>
  <c r="X270" i="4"/>
  <c r="W270" i="4"/>
  <c r="V270" i="4"/>
  <c r="U270" i="4"/>
  <c r="T270" i="4"/>
  <c r="C270" i="4" s="1"/>
  <c r="R270" i="4"/>
  <c r="S270" i="4" s="1"/>
  <c r="Q270" i="4"/>
  <c r="O270" i="4"/>
  <c r="P270" i="4" s="1"/>
  <c r="N270" i="4"/>
  <c r="M270" i="4"/>
  <c r="L270" i="4"/>
  <c r="K270" i="4"/>
  <c r="J270" i="4"/>
  <c r="I270" i="4"/>
  <c r="G270" i="4"/>
  <c r="F270" i="4"/>
  <c r="H270" i="4" s="1"/>
  <c r="E270" i="4"/>
  <c r="D270" i="4"/>
  <c r="B270" i="4"/>
  <c r="A270" i="4"/>
  <c r="AI269" i="4"/>
  <c r="AH269" i="4"/>
  <c r="AG269" i="4"/>
  <c r="AF269" i="4"/>
  <c r="AE269" i="4"/>
  <c r="AD269" i="4"/>
  <c r="AC269" i="4"/>
  <c r="AB269" i="4"/>
  <c r="AA269" i="4"/>
  <c r="Z269" i="4"/>
  <c r="Y269" i="4"/>
  <c r="X269" i="4"/>
  <c r="W269" i="4"/>
  <c r="V269" i="4"/>
  <c r="U269" i="4"/>
  <c r="T269" i="4"/>
  <c r="C269" i="4" s="1"/>
  <c r="S269" i="4"/>
  <c r="R269" i="4"/>
  <c r="Q269" i="4"/>
  <c r="O269" i="4"/>
  <c r="P269" i="4" s="1"/>
  <c r="N269" i="4"/>
  <c r="M269" i="4"/>
  <c r="L269" i="4"/>
  <c r="K269" i="4"/>
  <c r="J269" i="4"/>
  <c r="I269" i="4"/>
  <c r="G269" i="4"/>
  <c r="B269" i="4" s="1"/>
  <c r="F269" i="4"/>
  <c r="H269" i="4" s="1"/>
  <c r="E269" i="4"/>
  <c r="D269" i="4"/>
  <c r="A269" i="4"/>
  <c r="AI268" i="4"/>
  <c r="AH268" i="4"/>
  <c r="AG268" i="4"/>
  <c r="AF268" i="4"/>
  <c r="AE268" i="4"/>
  <c r="AD268" i="4"/>
  <c r="AC268" i="4"/>
  <c r="AB268" i="4"/>
  <c r="AA268" i="4"/>
  <c r="Z268" i="4"/>
  <c r="Y268" i="4"/>
  <c r="X268" i="4"/>
  <c r="W268" i="4"/>
  <c r="V268" i="4"/>
  <c r="U268" i="4"/>
  <c r="T268" i="4"/>
  <c r="C268" i="4" s="1"/>
  <c r="R268" i="4"/>
  <c r="S268" i="4" s="1"/>
  <c r="Q268" i="4"/>
  <c r="O268" i="4"/>
  <c r="P268" i="4" s="1"/>
  <c r="N268" i="4"/>
  <c r="M268" i="4"/>
  <c r="L268" i="4"/>
  <c r="K268" i="4"/>
  <c r="J268" i="4"/>
  <c r="I268" i="4"/>
  <c r="G268" i="4"/>
  <c r="B268" i="4" s="1"/>
  <c r="F268" i="4"/>
  <c r="H268" i="4" s="1"/>
  <c r="E268" i="4"/>
  <c r="D268" i="4"/>
  <c r="A268" i="4"/>
  <c r="AI267" i="4"/>
  <c r="AH267" i="4"/>
  <c r="AG267" i="4"/>
  <c r="AF267" i="4"/>
  <c r="AE267" i="4"/>
  <c r="AD267" i="4"/>
  <c r="AC267" i="4"/>
  <c r="AB267" i="4"/>
  <c r="AA267" i="4"/>
  <c r="Z267" i="4"/>
  <c r="Y267" i="4"/>
  <c r="X267" i="4"/>
  <c r="W267" i="4"/>
  <c r="V267" i="4"/>
  <c r="U267" i="4"/>
  <c r="T267" i="4"/>
  <c r="R267" i="4"/>
  <c r="S267" i="4" s="1"/>
  <c r="Q267" i="4"/>
  <c r="O267" i="4"/>
  <c r="P267" i="4" s="1"/>
  <c r="N267" i="4"/>
  <c r="M267" i="4"/>
  <c r="L267" i="4"/>
  <c r="K267" i="4"/>
  <c r="J267" i="4"/>
  <c r="I267" i="4"/>
  <c r="G267" i="4"/>
  <c r="F267" i="4"/>
  <c r="H267" i="4" s="1"/>
  <c r="E267" i="4"/>
  <c r="D267" i="4"/>
  <c r="C267" i="4"/>
  <c r="B267" i="4"/>
  <c r="A267" i="4"/>
  <c r="AI266" i="4"/>
  <c r="AH266" i="4"/>
  <c r="AG266" i="4"/>
  <c r="AF266" i="4"/>
  <c r="AE266" i="4"/>
  <c r="AD266" i="4"/>
  <c r="AC266" i="4"/>
  <c r="AB266" i="4"/>
  <c r="AA266" i="4"/>
  <c r="Z266" i="4"/>
  <c r="Y266" i="4"/>
  <c r="X266" i="4"/>
  <c r="W266" i="4"/>
  <c r="V266" i="4"/>
  <c r="U266" i="4"/>
  <c r="T266" i="4"/>
  <c r="C266" i="4" s="1"/>
  <c r="R266" i="4"/>
  <c r="S266" i="4" s="1"/>
  <c r="Q266" i="4"/>
  <c r="O266" i="4"/>
  <c r="P266" i="4" s="1"/>
  <c r="N266" i="4"/>
  <c r="M266" i="4"/>
  <c r="L266" i="4"/>
  <c r="K266" i="4"/>
  <c r="J266" i="4"/>
  <c r="I266" i="4"/>
  <c r="G266" i="4"/>
  <c r="B266" i="4" s="1"/>
  <c r="F266" i="4"/>
  <c r="H266" i="4" s="1"/>
  <c r="E266" i="4"/>
  <c r="D266" i="4"/>
  <c r="A266" i="4"/>
  <c r="AI265" i="4"/>
  <c r="AH265" i="4"/>
  <c r="AG265" i="4"/>
  <c r="AF265" i="4"/>
  <c r="AE265" i="4"/>
  <c r="AD265" i="4"/>
  <c r="AC265" i="4"/>
  <c r="AB265" i="4"/>
  <c r="AA265" i="4"/>
  <c r="Z265" i="4"/>
  <c r="Y265" i="4"/>
  <c r="X265" i="4"/>
  <c r="W265" i="4"/>
  <c r="V265" i="4"/>
  <c r="U265" i="4"/>
  <c r="T265" i="4"/>
  <c r="C265" i="4" s="1"/>
  <c r="R265" i="4"/>
  <c r="S265" i="4" s="1"/>
  <c r="Q265" i="4"/>
  <c r="O265" i="4"/>
  <c r="P265" i="4" s="1"/>
  <c r="N265" i="4"/>
  <c r="M265" i="4"/>
  <c r="L265" i="4"/>
  <c r="K265" i="4"/>
  <c r="J265" i="4"/>
  <c r="I265" i="4"/>
  <c r="G265" i="4"/>
  <c r="F265" i="4"/>
  <c r="H265" i="4" s="1"/>
  <c r="E265" i="4"/>
  <c r="D265" i="4"/>
  <c r="B265" i="4"/>
  <c r="A265" i="4"/>
  <c r="AI264" i="4"/>
  <c r="AH264" i="4"/>
  <c r="AG264" i="4"/>
  <c r="AF264" i="4"/>
  <c r="AE264" i="4"/>
  <c r="AD264" i="4"/>
  <c r="AC264" i="4"/>
  <c r="AB264" i="4"/>
  <c r="AA264" i="4"/>
  <c r="Z264" i="4"/>
  <c r="Y264" i="4"/>
  <c r="X264" i="4"/>
  <c r="W264" i="4"/>
  <c r="V264" i="4"/>
  <c r="U264" i="4"/>
  <c r="T264" i="4"/>
  <c r="C264" i="4" s="1"/>
  <c r="R264" i="4"/>
  <c r="S264" i="4" s="1"/>
  <c r="Q264" i="4"/>
  <c r="O264" i="4"/>
  <c r="P264" i="4" s="1"/>
  <c r="N264" i="4"/>
  <c r="M264" i="4"/>
  <c r="L264" i="4"/>
  <c r="K264" i="4"/>
  <c r="J264" i="4"/>
  <c r="I264" i="4"/>
  <c r="G264" i="4"/>
  <c r="B264" i="4" s="1"/>
  <c r="F264" i="4"/>
  <c r="H264" i="4" s="1"/>
  <c r="E264" i="4"/>
  <c r="D264" i="4"/>
  <c r="A264" i="4"/>
  <c r="AI263" i="4"/>
  <c r="AH263" i="4"/>
  <c r="AG263" i="4"/>
  <c r="AF263" i="4"/>
  <c r="AE263" i="4"/>
  <c r="AD263" i="4"/>
  <c r="AC263" i="4"/>
  <c r="AB263" i="4"/>
  <c r="AA263" i="4"/>
  <c r="Z263" i="4"/>
  <c r="Y263" i="4"/>
  <c r="X263" i="4"/>
  <c r="W263" i="4"/>
  <c r="V263" i="4"/>
  <c r="U263" i="4"/>
  <c r="T263" i="4"/>
  <c r="C263" i="4" s="1"/>
  <c r="R263" i="4"/>
  <c r="S263" i="4" s="1"/>
  <c r="Q263" i="4"/>
  <c r="O263" i="4"/>
  <c r="P263" i="4" s="1"/>
  <c r="N263" i="4"/>
  <c r="M263" i="4"/>
  <c r="L263" i="4"/>
  <c r="K263" i="4"/>
  <c r="J263" i="4"/>
  <c r="I263" i="4"/>
  <c r="G263" i="4"/>
  <c r="B263" i="4" s="1"/>
  <c r="F263" i="4"/>
  <c r="H263" i="4" s="1"/>
  <c r="E263" i="4"/>
  <c r="D263" i="4"/>
  <c r="A263" i="4"/>
  <c r="AI262" i="4"/>
  <c r="AH262" i="4"/>
  <c r="AG262" i="4"/>
  <c r="AF262" i="4"/>
  <c r="AE262" i="4"/>
  <c r="AD262" i="4"/>
  <c r="AC262" i="4"/>
  <c r="AB262" i="4"/>
  <c r="AA262" i="4"/>
  <c r="Z262" i="4"/>
  <c r="Y262" i="4"/>
  <c r="X262" i="4"/>
  <c r="W262" i="4"/>
  <c r="V262" i="4"/>
  <c r="U262" i="4"/>
  <c r="T262" i="4"/>
  <c r="C262" i="4" s="1"/>
  <c r="R262" i="4"/>
  <c r="S262" i="4" s="1"/>
  <c r="Q262" i="4"/>
  <c r="O262" i="4"/>
  <c r="P262" i="4" s="1"/>
  <c r="N262" i="4"/>
  <c r="M262" i="4"/>
  <c r="L262" i="4"/>
  <c r="K262" i="4"/>
  <c r="J262" i="4"/>
  <c r="I262" i="4"/>
  <c r="G262" i="4"/>
  <c r="B262" i="4" s="1"/>
  <c r="F262" i="4"/>
  <c r="H262" i="4" s="1"/>
  <c r="E262" i="4"/>
  <c r="D262" i="4"/>
  <c r="A262" i="4"/>
  <c r="AI261" i="4"/>
  <c r="AH261" i="4"/>
  <c r="AG261" i="4"/>
  <c r="AF261" i="4"/>
  <c r="AE261" i="4"/>
  <c r="AD261" i="4"/>
  <c r="AC261" i="4"/>
  <c r="AB261" i="4"/>
  <c r="AA261" i="4"/>
  <c r="Z261" i="4"/>
  <c r="Y261" i="4"/>
  <c r="X261" i="4"/>
  <c r="W261" i="4"/>
  <c r="V261" i="4"/>
  <c r="U261" i="4"/>
  <c r="T261" i="4"/>
  <c r="C261" i="4" s="1"/>
  <c r="S261" i="4"/>
  <c r="R261" i="4"/>
  <c r="Q261" i="4"/>
  <c r="P261" i="4"/>
  <c r="O261" i="4"/>
  <c r="N261" i="4"/>
  <c r="M261" i="4"/>
  <c r="L261" i="4"/>
  <c r="K261" i="4"/>
  <c r="J261" i="4"/>
  <c r="I261" i="4"/>
  <c r="H261" i="4"/>
  <c r="G261" i="4"/>
  <c r="B261" i="4" s="1"/>
  <c r="F261" i="4"/>
  <c r="E261" i="4"/>
  <c r="D261" i="4"/>
  <c r="A261" i="4"/>
  <c r="AI260" i="4"/>
  <c r="AH260" i="4"/>
  <c r="AG260" i="4"/>
  <c r="AF260" i="4"/>
  <c r="AE260" i="4"/>
  <c r="AD260" i="4"/>
  <c r="AC260" i="4"/>
  <c r="AB260" i="4"/>
  <c r="AA260" i="4"/>
  <c r="Z260" i="4"/>
  <c r="Y260" i="4"/>
  <c r="X260" i="4"/>
  <c r="W260" i="4"/>
  <c r="V260" i="4"/>
  <c r="U260" i="4"/>
  <c r="T260" i="4"/>
  <c r="C260" i="4" s="1"/>
  <c r="S260" i="4"/>
  <c r="R260" i="4"/>
  <c r="Q260" i="4"/>
  <c r="O260" i="4"/>
  <c r="P260" i="4" s="1"/>
  <c r="N260" i="4"/>
  <c r="M260" i="4"/>
  <c r="L260" i="4"/>
  <c r="K260" i="4"/>
  <c r="J260" i="4"/>
  <c r="I260" i="4"/>
  <c r="G260" i="4"/>
  <c r="F260" i="4"/>
  <c r="H260" i="4" s="1"/>
  <c r="E260" i="4"/>
  <c r="D260" i="4"/>
  <c r="B260" i="4"/>
  <c r="A260" i="4"/>
  <c r="AI259" i="4"/>
  <c r="AH259" i="4"/>
  <c r="AG259" i="4"/>
  <c r="AF259" i="4"/>
  <c r="AE259" i="4"/>
  <c r="AD259" i="4"/>
  <c r="AC259" i="4"/>
  <c r="AB259" i="4"/>
  <c r="AA259" i="4"/>
  <c r="Z259" i="4"/>
  <c r="Y259" i="4"/>
  <c r="X259" i="4"/>
  <c r="W259" i="4"/>
  <c r="V259" i="4"/>
  <c r="U259" i="4"/>
  <c r="T259" i="4"/>
  <c r="R259" i="4"/>
  <c r="S259" i="4" s="1"/>
  <c r="Q259" i="4"/>
  <c r="O259" i="4"/>
  <c r="P259" i="4" s="1"/>
  <c r="N259" i="4"/>
  <c r="M259" i="4"/>
  <c r="L259" i="4"/>
  <c r="K259" i="4"/>
  <c r="J259" i="4"/>
  <c r="I259" i="4"/>
  <c r="G259" i="4"/>
  <c r="F259" i="4"/>
  <c r="H259" i="4" s="1"/>
  <c r="E259" i="4"/>
  <c r="D259" i="4"/>
  <c r="C259" i="4"/>
  <c r="B259" i="4"/>
  <c r="A259" i="4"/>
  <c r="AI258" i="4"/>
  <c r="AH258" i="4"/>
  <c r="AG258" i="4"/>
  <c r="AF258" i="4"/>
  <c r="AE258" i="4"/>
  <c r="AD258" i="4"/>
  <c r="AC258" i="4"/>
  <c r="AB258" i="4"/>
  <c r="AA258" i="4"/>
  <c r="Z258" i="4"/>
  <c r="Y258" i="4"/>
  <c r="X258" i="4"/>
  <c r="W258" i="4"/>
  <c r="V258" i="4"/>
  <c r="U258" i="4"/>
  <c r="T258" i="4"/>
  <c r="C258" i="4" s="1"/>
  <c r="R258" i="4"/>
  <c r="S258" i="4" s="1"/>
  <c r="Q258" i="4"/>
  <c r="O258" i="4"/>
  <c r="P258" i="4" s="1"/>
  <c r="N258" i="4"/>
  <c r="M258" i="4"/>
  <c r="L258" i="4"/>
  <c r="K258" i="4"/>
  <c r="J258" i="4"/>
  <c r="I258" i="4"/>
  <c r="G258" i="4"/>
  <c r="F258" i="4"/>
  <c r="H258" i="4" s="1"/>
  <c r="E258" i="4"/>
  <c r="D258" i="4"/>
  <c r="B258" i="4"/>
  <c r="A258" i="4"/>
  <c r="AI257" i="4"/>
  <c r="AH257" i="4"/>
  <c r="AG257" i="4"/>
  <c r="AF257" i="4"/>
  <c r="AE257" i="4"/>
  <c r="AD257" i="4"/>
  <c r="AC257" i="4"/>
  <c r="AB257" i="4"/>
  <c r="AA257" i="4"/>
  <c r="Z257" i="4"/>
  <c r="Y257" i="4"/>
  <c r="X257" i="4"/>
  <c r="W257" i="4"/>
  <c r="V257" i="4"/>
  <c r="U257" i="4"/>
  <c r="T257" i="4"/>
  <c r="S257" i="4"/>
  <c r="R257" i="4"/>
  <c r="Q257" i="4"/>
  <c r="O257" i="4"/>
  <c r="P257" i="4" s="1"/>
  <c r="N257" i="4"/>
  <c r="M257" i="4"/>
  <c r="L257" i="4"/>
  <c r="K257" i="4"/>
  <c r="J257" i="4"/>
  <c r="I257" i="4"/>
  <c r="G257" i="4"/>
  <c r="B257" i="4" s="1"/>
  <c r="F257" i="4"/>
  <c r="H257" i="4" s="1"/>
  <c r="E257" i="4"/>
  <c r="D257" i="4"/>
  <c r="C257" i="4"/>
  <c r="A257" i="4"/>
  <c r="AI256" i="4"/>
  <c r="AH256" i="4"/>
  <c r="AG256" i="4"/>
  <c r="AF256" i="4"/>
  <c r="AE256" i="4"/>
  <c r="AD256" i="4"/>
  <c r="AC256" i="4"/>
  <c r="AB256" i="4"/>
  <c r="AA256" i="4"/>
  <c r="Z256" i="4"/>
  <c r="Y256" i="4"/>
  <c r="X256" i="4"/>
  <c r="W256" i="4"/>
  <c r="V256" i="4"/>
  <c r="U256" i="4"/>
  <c r="T256" i="4"/>
  <c r="R256" i="4"/>
  <c r="S256" i="4" s="1"/>
  <c r="Q256" i="4"/>
  <c r="P256" i="4"/>
  <c r="O256" i="4"/>
  <c r="N256" i="4"/>
  <c r="M256" i="4"/>
  <c r="L256" i="4"/>
  <c r="K256" i="4"/>
  <c r="J256" i="4"/>
  <c r="I256" i="4"/>
  <c r="G256" i="4"/>
  <c r="B256" i="4" s="1"/>
  <c r="F256" i="4"/>
  <c r="H256" i="4" s="1"/>
  <c r="E256" i="4"/>
  <c r="D256" i="4"/>
  <c r="C256" i="4"/>
  <c r="A256" i="4"/>
  <c r="AI255" i="4"/>
  <c r="AH255" i="4"/>
  <c r="AG255" i="4"/>
  <c r="AF255" i="4"/>
  <c r="AE255" i="4"/>
  <c r="AD255" i="4"/>
  <c r="AC255" i="4"/>
  <c r="AB255" i="4"/>
  <c r="AA255" i="4"/>
  <c r="Z255" i="4"/>
  <c r="Y255" i="4"/>
  <c r="X255" i="4"/>
  <c r="W255" i="4"/>
  <c r="V255" i="4"/>
  <c r="U255" i="4"/>
  <c r="T255" i="4"/>
  <c r="C255" i="4" s="1"/>
  <c r="R255" i="4"/>
  <c r="S255" i="4" s="1"/>
  <c r="Q255" i="4"/>
  <c r="O255" i="4"/>
  <c r="P255" i="4" s="1"/>
  <c r="N255" i="4"/>
  <c r="M255" i="4"/>
  <c r="L255" i="4"/>
  <c r="K255" i="4"/>
  <c r="J255" i="4"/>
  <c r="I255" i="4"/>
  <c r="G255" i="4"/>
  <c r="B255" i="4" s="1"/>
  <c r="F255" i="4"/>
  <c r="H255" i="4" s="1"/>
  <c r="E255" i="4"/>
  <c r="D255" i="4"/>
  <c r="A255" i="4"/>
  <c r="AI254" i="4"/>
  <c r="AH254" i="4"/>
  <c r="AG254" i="4"/>
  <c r="AF254" i="4"/>
  <c r="AE254" i="4"/>
  <c r="AD254" i="4"/>
  <c r="AC254" i="4"/>
  <c r="AB254" i="4"/>
  <c r="AA254" i="4"/>
  <c r="Z254" i="4"/>
  <c r="Y254" i="4"/>
  <c r="X254" i="4"/>
  <c r="W254" i="4"/>
  <c r="V254" i="4"/>
  <c r="U254" i="4"/>
  <c r="T254" i="4"/>
  <c r="C254" i="4" s="1"/>
  <c r="R254" i="4"/>
  <c r="S254" i="4" s="1"/>
  <c r="Q254" i="4"/>
  <c r="O254" i="4"/>
  <c r="P254" i="4" s="1"/>
  <c r="N254" i="4"/>
  <c r="M254" i="4"/>
  <c r="L254" i="4"/>
  <c r="K254" i="4"/>
  <c r="J254" i="4"/>
  <c r="I254" i="4"/>
  <c r="G254" i="4"/>
  <c r="F254" i="4"/>
  <c r="H254" i="4" s="1"/>
  <c r="E254" i="4"/>
  <c r="D254" i="4"/>
  <c r="B254" i="4"/>
  <c r="A254" i="4"/>
  <c r="AI253" i="4"/>
  <c r="AH253" i="4"/>
  <c r="AG253" i="4"/>
  <c r="AF253" i="4"/>
  <c r="AE253" i="4"/>
  <c r="AD253" i="4"/>
  <c r="AC253" i="4"/>
  <c r="AB253" i="4"/>
  <c r="AA253" i="4"/>
  <c r="Z253" i="4"/>
  <c r="Y253" i="4"/>
  <c r="X253" i="4"/>
  <c r="W253" i="4"/>
  <c r="V253" i="4"/>
  <c r="U253" i="4"/>
  <c r="T253" i="4"/>
  <c r="C253" i="4" s="1"/>
  <c r="R253" i="4"/>
  <c r="S253" i="4" s="1"/>
  <c r="Q253" i="4"/>
  <c r="P253" i="4"/>
  <c r="O253" i="4"/>
  <c r="N253" i="4"/>
  <c r="M253" i="4"/>
  <c r="L253" i="4"/>
  <c r="K253" i="4"/>
  <c r="J253" i="4"/>
  <c r="I253" i="4"/>
  <c r="G253" i="4"/>
  <c r="B253" i="4" s="1"/>
  <c r="F253" i="4"/>
  <c r="H253" i="4" s="1"/>
  <c r="E253" i="4"/>
  <c r="D253" i="4"/>
  <c r="A253" i="4"/>
  <c r="AI252" i="4"/>
  <c r="AH252" i="4"/>
  <c r="AG252" i="4"/>
  <c r="AF252" i="4"/>
  <c r="AE252" i="4"/>
  <c r="AD252" i="4"/>
  <c r="AC252" i="4"/>
  <c r="AB252" i="4"/>
  <c r="AA252" i="4"/>
  <c r="Z252" i="4"/>
  <c r="Y252" i="4"/>
  <c r="X252" i="4"/>
  <c r="W252" i="4"/>
  <c r="V252" i="4"/>
  <c r="U252" i="4"/>
  <c r="T252" i="4"/>
  <c r="C252" i="4" s="1"/>
  <c r="R252" i="4"/>
  <c r="S252" i="4" s="1"/>
  <c r="Q252" i="4"/>
  <c r="O252" i="4"/>
  <c r="P252" i="4" s="1"/>
  <c r="N252" i="4"/>
  <c r="M252" i="4"/>
  <c r="L252" i="4"/>
  <c r="K252" i="4"/>
  <c r="J252" i="4"/>
  <c r="I252" i="4"/>
  <c r="G252" i="4"/>
  <c r="F252" i="4"/>
  <c r="H252" i="4" s="1"/>
  <c r="E252" i="4"/>
  <c r="D252" i="4"/>
  <c r="B252" i="4"/>
  <c r="A252" i="4"/>
  <c r="AI251" i="4"/>
  <c r="AH251" i="4"/>
  <c r="AG251" i="4"/>
  <c r="AF251" i="4"/>
  <c r="AE251" i="4"/>
  <c r="AD251" i="4"/>
  <c r="AC251" i="4"/>
  <c r="AB251" i="4"/>
  <c r="AA251" i="4"/>
  <c r="Z251" i="4"/>
  <c r="Y251" i="4"/>
  <c r="X251" i="4"/>
  <c r="W251" i="4"/>
  <c r="V251" i="4"/>
  <c r="U251" i="4"/>
  <c r="T251" i="4"/>
  <c r="R251" i="4"/>
  <c r="S251" i="4" s="1"/>
  <c r="Q251" i="4"/>
  <c r="O251" i="4"/>
  <c r="P251" i="4" s="1"/>
  <c r="N251" i="4"/>
  <c r="M251" i="4"/>
  <c r="L251" i="4"/>
  <c r="K251" i="4"/>
  <c r="J251" i="4"/>
  <c r="I251" i="4"/>
  <c r="G251" i="4"/>
  <c r="F251" i="4"/>
  <c r="H251" i="4" s="1"/>
  <c r="E251" i="4"/>
  <c r="D251" i="4"/>
  <c r="C251" i="4"/>
  <c r="B251" i="4"/>
  <c r="A251" i="4"/>
  <c r="AI250" i="4"/>
  <c r="AH250" i="4"/>
  <c r="AG250" i="4"/>
  <c r="AF250" i="4"/>
  <c r="AE250" i="4"/>
  <c r="AD250" i="4"/>
  <c r="AC250" i="4"/>
  <c r="AB250" i="4"/>
  <c r="AA250" i="4"/>
  <c r="Z250" i="4"/>
  <c r="Y250" i="4"/>
  <c r="X250" i="4"/>
  <c r="W250" i="4"/>
  <c r="V250" i="4"/>
  <c r="U250" i="4"/>
  <c r="T250" i="4"/>
  <c r="C250" i="4" s="1"/>
  <c r="R250" i="4"/>
  <c r="S250" i="4" s="1"/>
  <c r="Q250" i="4"/>
  <c r="P250" i="4"/>
  <c r="O250" i="4"/>
  <c r="N250" i="4"/>
  <c r="M250" i="4"/>
  <c r="L250" i="4"/>
  <c r="K250" i="4"/>
  <c r="J250" i="4"/>
  <c r="I250" i="4"/>
  <c r="G250" i="4"/>
  <c r="F250" i="4"/>
  <c r="H250" i="4" s="1"/>
  <c r="E250" i="4"/>
  <c r="D250" i="4"/>
  <c r="B250" i="4"/>
  <c r="A250" i="4"/>
  <c r="AI249" i="4"/>
  <c r="AH249" i="4"/>
  <c r="AG249" i="4"/>
  <c r="AF249" i="4"/>
  <c r="AE249" i="4"/>
  <c r="AD249" i="4"/>
  <c r="AC249" i="4"/>
  <c r="AB249" i="4"/>
  <c r="AA249" i="4"/>
  <c r="Z249" i="4"/>
  <c r="Y249" i="4"/>
  <c r="X249" i="4"/>
  <c r="W249" i="4"/>
  <c r="V249" i="4"/>
  <c r="U249" i="4"/>
  <c r="T249" i="4"/>
  <c r="C249" i="4" s="1"/>
  <c r="R249" i="4"/>
  <c r="S249" i="4" s="1"/>
  <c r="Q249" i="4"/>
  <c r="P249" i="4"/>
  <c r="O249" i="4"/>
  <c r="N249" i="4"/>
  <c r="M249" i="4"/>
  <c r="L249" i="4"/>
  <c r="K249" i="4"/>
  <c r="J249" i="4"/>
  <c r="I249" i="4"/>
  <c r="H249" i="4"/>
  <c r="G249" i="4"/>
  <c r="B249" i="4" s="1"/>
  <c r="F249" i="4"/>
  <c r="E249" i="4"/>
  <c r="D249" i="4"/>
  <c r="A249" i="4"/>
  <c r="AI248" i="4"/>
  <c r="AH248" i="4"/>
  <c r="AG248" i="4"/>
  <c r="AF248" i="4"/>
  <c r="AE248" i="4"/>
  <c r="AD248" i="4"/>
  <c r="AC248" i="4"/>
  <c r="AB248" i="4"/>
  <c r="AA248" i="4"/>
  <c r="Z248" i="4"/>
  <c r="Y248" i="4"/>
  <c r="X248" i="4"/>
  <c r="W248" i="4"/>
  <c r="V248" i="4"/>
  <c r="U248" i="4"/>
  <c r="T248" i="4"/>
  <c r="C248" i="4" s="1"/>
  <c r="R248" i="4"/>
  <c r="S248" i="4" s="1"/>
  <c r="Q248" i="4"/>
  <c r="O248" i="4"/>
  <c r="P248" i="4" s="1"/>
  <c r="N248" i="4"/>
  <c r="M248" i="4"/>
  <c r="L248" i="4"/>
  <c r="K248" i="4"/>
  <c r="J248" i="4"/>
  <c r="I248" i="4"/>
  <c r="G248" i="4"/>
  <c r="B248" i="4" s="1"/>
  <c r="F248" i="4"/>
  <c r="H248" i="4" s="1"/>
  <c r="E248" i="4"/>
  <c r="D248" i="4"/>
  <c r="A248" i="4"/>
  <c r="AI247" i="4"/>
  <c r="AH247" i="4"/>
  <c r="AG247" i="4"/>
  <c r="AF247" i="4"/>
  <c r="AE247" i="4"/>
  <c r="AD247" i="4"/>
  <c r="AC247" i="4"/>
  <c r="AB247" i="4"/>
  <c r="AA247" i="4"/>
  <c r="Z247" i="4"/>
  <c r="Y247" i="4"/>
  <c r="X247" i="4"/>
  <c r="W247" i="4"/>
  <c r="V247" i="4"/>
  <c r="U247" i="4"/>
  <c r="T247" i="4"/>
  <c r="C247" i="4" s="1"/>
  <c r="R247" i="4"/>
  <c r="S247" i="4" s="1"/>
  <c r="Q247" i="4"/>
  <c r="O247" i="4"/>
  <c r="P247" i="4" s="1"/>
  <c r="N247" i="4"/>
  <c r="M247" i="4"/>
  <c r="L247" i="4"/>
  <c r="K247" i="4"/>
  <c r="J247" i="4"/>
  <c r="I247" i="4"/>
  <c r="G247" i="4"/>
  <c r="B247" i="4" s="1"/>
  <c r="F247" i="4"/>
  <c r="H247" i="4" s="1"/>
  <c r="E247" i="4"/>
  <c r="D247" i="4"/>
  <c r="A247" i="4"/>
  <c r="AI246" i="4"/>
  <c r="AH246" i="4"/>
  <c r="AG246" i="4"/>
  <c r="AF246" i="4"/>
  <c r="AE246" i="4"/>
  <c r="AD246" i="4"/>
  <c r="AC246" i="4"/>
  <c r="AB246" i="4"/>
  <c r="AA246" i="4"/>
  <c r="Z246" i="4"/>
  <c r="Y246" i="4"/>
  <c r="X246" i="4"/>
  <c r="W246" i="4"/>
  <c r="V246" i="4"/>
  <c r="U246" i="4"/>
  <c r="T246" i="4"/>
  <c r="C246" i="4" s="1"/>
  <c r="R246" i="4"/>
  <c r="S246" i="4" s="1"/>
  <c r="Q246" i="4"/>
  <c r="O246" i="4"/>
  <c r="P246" i="4" s="1"/>
  <c r="N246" i="4"/>
  <c r="M246" i="4"/>
  <c r="L246" i="4"/>
  <c r="K246" i="4"/>
  <c r="J246" i="4"/>
  <c r="I246" i="4"/>
  <c r="G246" i="4"/>
  <c r="F246" i="4"/>
  <c r="H246" i="4" s="1"/>
  <c r="E246" i="4"/>
  <c r="D246" i="4"/>
  <c r="B246" i="4"/>
  <c r="A246" i="4"/>
  <c r="AI245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T245" i="4"/>
  <c r="C245" i="4" s="1"/>
  <c r="R245" i="4"/>
  <c r="S245" i="4" s="1"/>
  <c r="Q245" i="4"/>
  <c r="O245" i="4"/>
  <c r="P245" i="4" s="1"/>
  <c r="N245" i="4"/>
  <c r="M245" i="4"/>
  <c r="L245" i="4"/>
  <c r="K245" i="4"/>
  <c r="J245" i="4"/>
  <c r="I245" i="4"/>
  <c r="G245" i="4"/>
  <c r="B245" i="4" s="1"/>
  <c r="F245" i="4"/>
  <c r="H245" i="4" s="1"/>
  <c r="E245" i="4"/>
  <c r="D245" i="4"/>
  <c r="A245" i="4"/>
  <c r="AI244" i="4"/>
  <c r="AH244" i="4"/>
  <c r="AG244" i="4"/>
  <c r="AF244" i="4"/>
  <c r="AE244" i="4"/>
  <c r="AD244" i="4"/>
  <c r="AC244" i="4"/>
  <c r="AB244" i="4"/>
  <c r="AA244" i="4"/>
  <c r="Z244" i="4"/>
  <c r="Y244" i="4"/>
  <c r="X244" i="4"/>
  <c r="W244" i="4"/>
  <c r="V244" i="4"/>
  <c r="U244" i="4"/>
  <c r="T244" i="4"/>
  <c r="C244" i="4" s="1"/>
  <c r="R244" i="4"/>
  <c r="S244" i="4" s="1"/>
  <c r="Q244" i="4"/>
  <c r="O244" i="4"/>
  <c r="P244" i="4" s="1"/>
  <c r="N244" i="4"/>
  <c r="M244" i="4"/>
  <c r="L244" i="4"/>
  <c r="K244" i="4"/>
  <c r="J244" i="4"/>
  <c r="I244" i="4"/>
  <c r="H244" i="4"/>
  <c r="G244" i="4"/>
  <c r="F244" i="4"/>
  <c r="E244" i="4"/>
  <c r="D244" i="4"/>
  <c r="B244" i="4"/>
  <c r="A244" i="4"/>
  <c r="AI243" i="4"/>
  <c r="AH243" i="4"/>
  <c r="AG243" i="4"/>
  <c r="AF243" i="4"/>
  <c r="AE243" i="4"/>
  <c r="AD243" i="4"/>
  <c r="AC243" i="4"/>
  <c r="AB243" i="4"/>
  <c r="AA243" i="4"/>
  <c r="Z243" i="4"/>
  <c r="Y243" i="4"/>
  <c r="X243" i="4"/>
  <c r="W243" i="4"/>
  <c r="V243" i="4"/>
  <c r="U243" i="4"/>
  <c r="T243" i="4"/>
  <c r="C243" i="4" s="1"/>
  <c r="R243" i="4"/>
  <c r="S243" i="4" s="1"/>
  <c r="Q243" i="4"/>
  <c r="O243" i="4"/>
  <c r="P243" i="4" s="1"/>
  <c r="N243" i="4"/>
  <c r="M243" i="4"/>
  <c r="L243" i="4"/>
  <c r="K243" i="4"/>
  <c r="J243" i="4"/>
  <c r="I243" i="4"/>
  <c r="G243" i="4"/>
  <c r="F243" i="4"/>
  <c r="H243" i="4" s="1"/>
  <c r="E243" i="4"/>
  <c r="D243" i="4"/>
  <c r="B243" i="4"/>
  <c r="A243" i="4"/>
  <c r="AI242" i="4"/>
  <c r="AH242" i="4"/>
  <c r="AG242" i="4"/>
  <c r="AF242" i="4"/>
  <c r="AE242" i="4"/>
  <c r="AD242" i="4"/>
  <c r="AC242" i="4"/>
  <c r="AB242" i="4"/>
  <c r="AA242" i="4"/>
  <c r="Z242" i="4"/>
  <c r="Y242" i="4"/>
  <c r="X242" i="4"/>
  <c r="W242" i="4"/>
  <c r="V242" i="4"/>
  <c r="U242" i="4"/>
  <c r="T242" i="4"/>
  <c r="C242" i="4" s="1"/>
  <c r="R242" i="4"/>
  <c r="S242" i="4" s="1"/>
  <c r="Q242" i="4"/>
  <c r="P242" i="4"/>
  <c r="O242" i="4"/>
  <c r="N242" i="4"/>
  <c r="M242" i="4"/>
  <c r="L242" i="4"/>
  <c r="K242" i="4"/>
  <c r="J242" i="4"/>
  <c r="I242" i="4"/>
  <c r="H242" i="4"/>
  <c r="G242" i="4"/>
  <c r="B242" i="4" s="1"/>
  <c r="F242" i="4"/>
  <c r="E242" i="4"/>
  <c r="D242" i="4"/>
  <c r="A242" i="4"/>
  <c r="AI241" i="4"/>
  <c r="AH241" i="4"/>
  <c r="AG241" i="4"/>
  <c r="AF241" i="4"/>
  <c r="AE241" i="4"/>
  <c r="AD241" i="4"/>
  <c r="AC241" i="4"/>
  <c r="AB241" i="4"/>
  <c r="AA241" i="4"/>
  <c r="Z241" i="4"/>
  <c r="Y241" i="4"/>
  <c r="X241" i="4"/>
  <c r="W241" i="4"/>
  <c r="V241" i="4"/>
  <c r="U241" i="4"/>
  <c r="T241" i="4"/>
  <c r="C241" i="4" s="1"/>
  <c r="R241" i="4"/>
  <c r="S241" i="4" s="1"/>
  <c r="Q241" i="4"/>
  <c r="O241" i="4"/>
  <c r="P241" i="4" s="1"/>
  <c r="N241" i="4"/>
  <c r="M241" i="4"/>
  <c r="L241" i="4"/>
  <c r="K241" i="4"/>
  <c r="J241" i="4"/>
  <c r="I241" i="4"/>
  <c r="H241" i="4"/>
  <c r="G241" i="4"/>
  <c r="B241" i="4" s="1"/>
  <c r="F241" i="4"/>
  <c r="E241" i="4"/>
  <c r="D241" i="4"/>
  <c r="A241" i="4"/>
  <c r="AI240" i="4"/>
  <c r="AH240" i="4"/>
  <c r="AG240" i="4"/>
  <c r="AF240" i="4"/>
  <c r="AE240" i="4"/>
  <c r="AD240" i="4"/>
  <c r="AC240" i="4"/>
  <c r="AB240" i="4"/>
  <c r="AA240" i="4"/>
  <c r="Z240" i="4"/>
  <c r="Y240" i="4"/>
  <c r="X240" i="4"/>
  <c r="W240" i="4"/>
  <c r="V240" i="4"/>
  <c r="U240" i="4"/>
  <c r="T240" i="4"/>
  <c r="C240" i="4" s="1"/>
  <c r="R240" i="4"/>
  <c r="S240" i="4" s="1"/>
  <c r="Q240" i="4"/>
  <c r="O240" i="4"/>
  <c r="P240" i="4" s="1"/>
  <c r="N240" i="4"/>
  <c r="M240" i="4"/>
  <c r="L240" i="4"/>
  <c r="K240" i="4"/>
  <c r="J240" i="4"/>
  <c r="I240" i="4"/>
  <c r="G240" i="4"/>
  <c r="B240" i="4" s="1"/>
  <c r="F240" i="4"/>
  <c r="H240" i="4" s="1"/>
  <c r="E240" i="4"/>
  <c r="D240" i="4"/>
  <c r="A240" i="4"/>
  <c r="AI239" i="4"/>
  <c r="AH239" i="4"/>
  <c r="AG239" i="4"/>
  <c r="AF239" i="4"/>
  <c r="AE239" i="4"/>
  <c r="AD239" i="4"/>
  <c r="AC239" i="4"/>
  <c r="AB239" i="4"/>
  <c r="AA239" i="4"/>
  <c r="Z239" i="4"/>
  <c r="Y239" i="4"/>
  <c r="X239" i="4"/>
  <c r="W239" i="4"/>
  <c r="V239" i="4"/>
  <c r="U239" i="4"/>
  <c r="T239" i="4"/>
  <c r="R239" i="4"/>
  <c r="S239" i="4" s="1"/>
  <c r="Q239" i="4"/>
  <c r="O239" i="4"/>
  <c r="P239" i="4" s="1"/>
  <c r="N239" i="4"/>
  <c r="M239" i="4"/>
  <c r="L239" i="4"/>
  <c r="K239" i="4"/>
  <c r="J239" i="4"/>
  <c r="I239" i="4"/>
  <c r="H239" i="4"/>
  <c r="G239" i="4"/>
  <c r="B239" i="4" s="1"/>
  <c r="F239" i="4"/>
  <c r="E239" i="4"/>
  <c r="D239" i="4"/>
  <c r="C239" i="4"/>
  <c r="A239" i="4"/>
  <c r="AI238" i="4"/>
  <c r="AH238" i="4"/>
  <c r="AG238" i="4"/>
  <c r="AF238" i="4"/>
  <c r="AE238" i="4"/>
  <c r="AD238" i="4"/>
  <c r="AC238" i="4"/>
  <c r="AB238" i="4"/>
  <c r="AA238" i="4"/>
  <c r="Z238" i="4"/>
  <c r="Y238" i="4"/>
  <c r="X238" i="4"/>
  <c r="W238" i="4"/>
  <c r="V238" i="4"/>
  <c r="U238" i="4"/>
  <c r="T238" i="4"/>
  <c r="C238" i="4" s="1"/>
  <c r="R238" i="4"/>
  <c r="S238" i="4" s="1"/>
  <c r="Q238" i="4"/>
  <c r="P238" i="4"/>
  <c r="O238" i="4"/>
  <c r="N238" i="4"/>
  <c r="M238" i="4"/>
  <c r="L238" i="4"/>
  <c r="K238" i="4"/>
  <c r="J238" i="4"/>
  <c r="I238" i="4"/>
  <c r="H238" i="4"/>
  <c r="G238" i="4"/>
  <c r="F238" i="4"/>
  <c r="E238" i="4"/>
  <c r="D238" i="4"/>
  <c r="B238" i="4"/>
  <c r="A238" i="4"/>
  <c r="AI237" i="4"/>
  <c r="AH237" i="4"/>
  <c r="AG237" i="4"/>
  <c r="AF237" i="4"/>
  <c r="AE237" i="4"/>
  <c r="AD237" i="4"/>
  <c r="AC237" i="4"/>
  <c r="AB237" i="4"/>
  <c r="AA237" i="4"/>
  <c r="Z237" i="4"/>
  <c r="Y237" i="4"/>
  <c r="X237" i="4"/>
  <c r="W237" i="4"/>
  <c r="V237" i="4"/>
  <c r="U237" i="4"/>
  <c r="T237" i="4"/>
  <c r="S237" i="4"/>
  <c r="R237" i="4"/>
  <c r="Q237" i="4"/>
  <c r="O237" i="4"/>
  <c r="P237" i="4" s="1"/>
  <c r="N237" i="4"/>
  <c r="M237" i="4"/>
  <c r="L237" i="4"/>
  <c r="K237" i="4"/>
  <c r="J237" i="4"/>
  <c r="I237" i="4"/>
  <c r="G237" i="4"/>
  <c r="B237" i="4" s="1"/>
  <c r="F237" i="4"/>
  <c r="H237" i="4" s="1"/>
  <c r="E237" i="4"/>
  <c r="D237" i="4"/>
  <c r="C237" i="4"/>
  <c r="A237" i="4"/>
  <c r="AI236" i="4"/>
  <c r="AH236" i="4"/>
  <c r="AG236" i="4"/>
  <c r="AF236" i="4"/>
  <c r="AE236" i="4"/>
  <c r="AD236" i="4"/>
  <c r="AC236" i="4"/>
  <c r="AB236" i="4"/>
  <c r="AA236" i="4"/>
  <c r="Z236" i="4"/>
  <c r="Y236" i="4"/>
  <c r="X236" i="4"/>
  <c r="W236" i="4"/>
  <c r="V236" i="4"/>
  <c r="U236" i="4"/>
  <c r="T236" i="4"/>
  <c r="C236" i="4" s="1"/>
  <c r="R236" i="4"/>
  <c r="S236" i="4" s="1"/>
  <c r="Q236" i="4"/>
  <c r="P236" i="4"/>
  <c r="O236" i="4"/>
  <c r="N236" i="4"/>
  <c r="M236" i="4"/>
  <c r="L236" i="4"/>
  <c r="K236" i="4"/>
  <c r="J236" i="4"/>
  <c r="I236" i="4"/>
  <c r="G236" i="4"/>
  <c r="B236" i="4" s="1"/>
  <c r="F236" i="4"/>
  <c r="H236" i="4" s="1"/>
  <c r="E236" i="4"/>
  <c r="D236" i="4"/>
  <c r="A236" i="4"/>
  <c r="AI235" i="4"/>
  <c r="AH235" i="4"/>
  <c r="AG235" i="4"/>
  <c r="AF235" i="4"/>
  <c r="AE235" i="4"/>
  <c r="AD235" i="4"/>
  <c r="AC235" i="4"/>
  <c r="AB235" i="4"/>
  <c r="AA235" i="4"/>
  <c r="Z235" i="4"/>
  <c r="Y235" i="4"/>
  <c r="X235" i="4"/>
  <c r="W235" i="4"/>
  <c r="V235" i="4"/>
  <c r="U235" i="4"/>
  <c r="T235" i="4"/>
  <c r="C235" i="4" s="1"/>
  <c r="S235" i="4"/>
  <c r="R235" i="4"/>
  <c r="Q235" i="4"/>
  <c r="O235" i="4"/>
  <c r="P235" i="4" s="1"/>
  <c r="N235" i="4"/>
  <c r="M235" i="4"/>
  <c r="L235" i="4"/>
  <c r="K235" i="4"/>
  <c r="J235" i="4"/>
  <c r="I235" i="4"/>
  <c r="G235" i="4"/>
  <c r="B235" i="4" s="1"/>
  <c r="F235" i="4"/>
  <c r="H235" i="4" s="1"/>
  <c r="E235" i="4"/>
  <c r="D235" i="4"/>
  <c r="A235" i="4"/>
  <c r="AI234" i="4"/>
  <c r="AH234" i="4"/>
  <c r="AG234" i="4"/>
  <c r="AF234" i="4"/>
  <c r="AE234" i="4"/>
  <c r="AD234" i="4"/>
  <c r="AC234" i="4"/>
  <c r="AB234" i="4"/>
  <c r="AA234" i="4"/>
  <c r="Z234" i="4"/>
  <c r="Y234" i="4"/>
  <c r="X234" i="4"/>
  <c r="W234" i="4"/>
  <c r="V234" i="4"/>
  <c r="U234" i="4"/>
  <c r="T234" i="4"/>
  <c r="C234" i="4" s="1"/>
  <c r="R234" i="4"/>
  <c r="S234" i="4" s="1"/>
  <c r="Q234" i="4"/>
  <c r="O234" i="4"/>
  <c r="P234" i="4" s="1"/>
  <c r="N234" i="4"/>
  <c r="M234" i="4"/>
  <c r="L234" i="4"/>
  <c r="K234" i="4"/>
  <c r="J234" i="4"/>
  <c r="I234" i="4"/>
  <c r="G234" i="4"/>
  <c r="B234" i="4" s="1"/>
  <c r="F234" i="4"/>
  <c r="H234" i="4" s="1"/>
  <c r="E234" i="4"/>
  <c r="D234" i="4"/>
  <c r="A234" i="4"/>
  <c r="AI233" i="4"/>
  <c r="AH233" i="4"/>
  <c r="AG233" i="4"/>
  <c r="AF233" i="4"/>
  <c r="AE233" i="4"/>
  <c r="AD233" i="4"/>
  <c r="AC233" i="4"/>
  <c r="AB233" i="4"/>
  <c r="AA233" i="4"/>
  <c r="Z233" i="4"/>
  <c r="Y233" i="4"/>
  <c r="X233" i="4"/>
  <c r="W233" i="4"/>
  <c r="V233" i="4"/>
  <c r="U233" i="4"/>
  <c r="T233" i="4"/>
  <c r="C233" i="4" s="1"/>
  <c r="R233" i="4"/>
  <c r="S233" i="4" s="1"/>
  <c r="Q233" i="4"/>
  <c r="O233" i="4"/>
  <c r="P233" i="4" s="1"/>
  <c r="N233" i="4"/>
  <c r="M233" i="4"/>
  <c r="L233" i="4"/>
  <c r="K233" i="4"/>
  <c r="J233" i="4"/>
  <c r="I233" i="4"/>
  <c r="H233" i="4"/>
  <c r="G233" i="4"/>
  <c r="B233" i="4" s="1"/>
  <c r="F233" i="4"/>
  <c r="E233" i="4"/>
  <c r="D233" i="4"/>
  <c r="A233" i="4"/>
  <c r="AI232" i="4"/>
  <c r="AH232" i="4"/>
  <c r="AG232" i="4"/>
  <c r="AF232" i="4"/>
  <c r="AE232" i="4"/>
  <c r="AD232" i="4"/>
  <c r="AC232" i="4"/>
  <c r="AB232" i="4"/>
  <c r="AA232" i="4"/>
  <c r="Z232" i="4"/>
  <c r="Y232" i="4"/>
  <c r="X232" i="4"/>
  <c r="W232" i="4"/>
  <c r="V232" i="4"/>
  <c r="U232" i="4"/>
  <c r="T232" i="4"/>
  <c r="C232" i="4" s="1"/>
  <c r="R232" i="4"/>
  <c r="S232" i="4" s="1"/>
  <c r="Q232" i="4"/>
  <c r="O232" i="4"/>
  <c r="P232" i="4" s="1"/>
  <c r="N232" i="4"/>
  <c r="M232" i="4"/>
  <c r="L232" i="4"/>
  <c r="K232" i="4"/>
  <c r="J232" i="4"/>
  <c r="I232" i="4"/>
  <c r="H232" i="4"/>
  <c r="G232" i="4"/>
  <c r="B232" i="4" s="1"/>
  <c r="F232" i="4"/>
  <c r="E232" i="4"/>
  <c r="D232" i="4"/>
  <c r="A232" i="4"/>
  <c r="AI231" i="4"/>
  <c r="AH231" i="4"/>
  <c r="AG231" i="4"/>
  <c r="AF231" i="4"/>
  <c r="AE231" i="4"/>
  <c r="AD231" i="4"/>
  <c r="AC231" i="4"/>
  <c r="AB231" i="4"/>
  <c r="AA231" i="4"/>
  <c r="Z231" i="4"/>
  <c r="Y231" i="4"/>
  <c r="X231" i="4"/>
  <c r="W231" i="4"/>
  <c r="V231" i="4"/>
  <c r="U231" i="4"/>
  <c r="T231" i="4"/>
  <c r="C231" i="4" s="1"/>
  <c r="R231" i="4"/>
  <c r="S231" i="4" s="1"/>
  <c r="Q231" i="4"/>
  <c r="O231" i="4"/>
  <c r="P231" i="4" s="1"/>
  <c r="N231" i="4"/>
  <c r="M231" i="4"/>
  <c r="L231" i="4"/>
  <c r="K231" i="4"/>
  <c r="J231" i="4"/>
  <c r="I231" i="4"/>
  <c r="G231" i="4"/>
  <c r="B231" i="4" s="1"/>
  <c r="F231" i="4"/>
  <c r="H231" i="4" s="1"/>
  <c r="E231" i="4"/>
  <c r="D231" i="4"/>
  <c r="A231" i="4"/>
  <c r="AI230" i="4"/>
  <c r="AH230" i="4"/>
  <c r="AG230" i="4"/>
  <c r="AF230" i="4"/>
  <c r="AE230" i="4"/>
  <c r="AD230" i="4"/>
  <c r="AC230" i="4"/>
  <c r="AB230" i="4"/>
  <c r="AA230" i="4"/>
  <c r="Z230" i="4"/>
  <c r="Y230" i="4"/>
  <c r="X230" i="4"/>
  <c r="W230" i="4"/>
  <c r="V230" i="4"/>
  <c r="U230" i="4"/>
  <c r="T230" i="4"/>
  <c r="C230" i="4" s="1"/>
  <c r="R230" i="4"/>
  <c r="S230" i="4" s="1"/>
  <c r="Q230" i="4"/>
  <c r="O230" i="4"/>
  <c r="P230" i="4" s="1"/>
  <c r="N230" i="4"/>
  <c r="M230" i="4"/>
  <c r="L230" i="4"/>
  <c r="K230" i="4"/>
  <c r="J230" i="4"/>
  <c r="I230" i="4"/>
  <c r="G230" i="4"/>
  <c r="F230" i="4"/>
  <c r="H230" i="4" s="1"/>
  <c r="E230" i="4"/>
  <c r="D230" i="4"/>
  <c r="B230" i="4"/>
  <c r="A230" i="4"/>
  <c r="AI229" i="4"/>
  <c r="AH229" i="4"/>
  <c r="AG229" i="4"/>
  <c r="AF229" i="4"/>
  <c r="AE229" i="4"/>
  <c r="AD229" i="4"/>
  <c r="AC229" i="4"/>
  <c r="AB229" i="4"/>
  <c r="AA229" i="4"/>
  <c r="Z229" i="4"/>
  <c r="Y229" i="4"/>
  <c r="X229" i="4"/>
  <c r="W229" i="4"/>
  <c r="V229" i="4"/>
  <c r="U229" i="4"/>
  <c r="T229" i="4"/>
  <c r="C229" i="4" s="1"/>
  <c r="R229" i="4"/>
  <c r="S229" i="4" s="1"/>
  <c r="Q229" i="4"/>
  <c r="O229" i="4"/>
  <c r="P229" i="4" s="1"/>
  <c r="N229" i="4"/>
  <c r="M229" i="4"/>
  <c r="L229" i="4"/>
  <c r="K229" i="4"/>
  <c r="J229" i="4"/>
  <c r="I229" i="4"/>
  <c r="G229" i="4"/>
  <c r="B229" i="4" s="1"/>
  <c r="F229" i="4"/>
  <c r="H229" i="4" s="1"/>
  <c r="E229" i="4"/>
  <c r="D229" i="4"/>
  <c r="A229" i="4"/>
  <c r="AI228" i="4"/>
  <c r="AH228" i="4"/>
  <c r="AG228" i="4"/>
  <c r="AF228" i="4"/>
  <c r="AE228" i="4"/>
  <c r="AD228" i="4"/>
  <c r="AC228" i="4"/>
  <c r="AB228" i="4"/>
  <c r="AA228" i="4"/>
  <c r="Z228" i="4"/>
  <c r="Y228" i="4"/>
  <c r="X228" i="4"/>
  <c r="W228" i="4"/>
  <c r="V228" i="4"/>
  <c r="U228" i="4"/>
  <c r="T228" i="4"/>
  <c r="C228" i="4" s="1"/>
  <c r="S228" i="4"/>
  <c r="R228" i="4"/>
  <c r="Q228" i="4"/>
  <c r="O228" i="4"/>
  <c r="P228" i="4" s="1"/>
  <c r="N228" i="4"/>
  <c r="M228" i="4"/>
  <c r="L228" i="4"/>
  <c r="K228" i="4"/>
  <c r="J228" i="4"/>
  <c r="I228" i="4"/>
  <c r="G228" i="4"/>
  <c r="B228" i="4" s="1"/>
  <c r="F228" i="4"/>
  <c r="H228" i="4" s="1"/>
  <c r="E228" i="4"/>
  <c r="D228" i="4"/>
  <c r="A228" i="4"/>
  <c r="AI227" i="4"/>
  <c r="AH227" i="4"/>
  <c r="AG227" i="4"/>
  <c r="AF227" i="4"/>
  <c r="AE227" i="4"/>
  <c r="AD227" i="4"/>
  <c r="AC227" i="4"/>
  <c r="AB227" i="4"/>
  <c r="AA227" i="4"/>
  <c r="Z227" i="4"/>
  <c r="Y227" i="4"/>
  <c r="X227" i="4"/>
  <c r="W227" i="4"/>
  <c r="V227" i="4"/>
  <c r="U227" i="4"/>
  <c r="T227" i="4"/>
  <c r="C227" i="4" s="1"/>
  <c r="R227" i="4"/>
  <c r="S227" i="4" s="1"/>
  <c r="Q227" i="4"/>
  <c r="O227" i="4"/>
  <c r="P227" i="4" s="1"/>
  <c r="N227" i="4"/>
  <c r="M227" i="4"/>
  <c r="L227" i="4"/>
  <c r="K227" i="4"/>
  <c r="J227" i="4"/>
  <c r="I227" i="4"/>
  <c r="G227" i="4"/>
  <c r="B227" i="4" s="1"/>
  <c r="F227" i="4"/>
  <c r="H227" i="4" s="1"/>
  <c r="E227" i="4"/>
  <c r="D227" i="4"/>
  <c r="A227" i="4"/>
  <c r="AI226" i="4"/>
  <c r="AH226" i="4"/>
  <c r="AG226" i="4"/>
  <c r="AF226" i="4"/>
  <c r="AE226" i="4"/>
  <c r="AD226" i="4"/>
  <c r="AC226" i="4"/>
  <c r="AB226" i="4"/>
  <c r="AA226" i="4"/>
  <c r="Z226" i="4"/>
  <c r="Y226" i="4"/>
  <c r="X226" i="4"/>
  <c r="W226" i="4"/>
  <c r="V226" i="4"/>
  <c r="U226" i="4"/>
  <c r="T226" i="4"/>
  <c r="C226" i="4" s="1"/>
  <c r="R226" i="4"/>
  <c r="S226" i="4" s="1"/>
  <c r="Q226" i="4"/>
  <c r="O226" i="4"/>
  <c r="P226" i="4" s="1"/>
  <c r="N226" i="4"/>
  <c r="M226" i="4"/>
  <c r="L226" i="4"/>
  <c r="K226" i="4"/>
  <c r="J226" i="4"/>
  <c r="I226" i="4"/>
  <c r="G226" i="4"/>
  <c r="B226" i="4" s="1"/>
  <c r="F226" i="4"/>
  <c r="H226" i="4" s="1"/>
  <c r="E226" i="4"/>
  <c r="D226" i="4"/>
  <c r="A226" i="4"/>
  <c r="AI225" i="4"/>
  <c r="AH225" i="4"/>
  <c r="AG225" i="4"/>
  <c r="AF225" i="4"/>
  <c r="AE225" i="4"/>
  <c r="AD225" i="4"/>
  <c r="AC225" i="4"/>
  <c r="AB225" i="4"/>
  <c r="AA225" i="4"/>
  <c r="Z225" i="4"/>
  <c r="Y225" i="4"/>
  <c r="X225" i="4"/>
  <c r="W225" i="4"/>
  <c r="V225" i="4"/>
  <c r="U225" i="4"/>
  <c r="T225" i="4"/>
  <c r="C225" i="4" s="1"/>
  <c r="R225" i="4"/>
  <c r="S225" i="4" s="1"/>
  <c r="Q225" i="4"/>
  <c r="P225" i="4"/>
  <c r="O225" i="4"/>
  <c r="N225" i="4"/>
  <c r="M225" i="4"/>
  <c r="L225" i="4"/>
  <c r="K225" i="4"/>
  <c r="J225" i="4"/>
  <c r="I225" i="4"/>
  <c r="H225" i="4"/>
  <c r="G225" i="4"/>
  <c r="B225" i="4" s="1"/>
  <c r="F225" i="4"/>
  <c r="E225" i="4"/>
  <c r="D225" i="4"/>
  <c r="A225" i="4"/>
  <c r="AI224" i="4"/>
  <c r="AH224" i="4"/>
  <c r="AG224" i="4"/>
  <c r="AF224" i="4"/>
  <c r="AE224" i="4"/>
  <c r="AD224" i="4"/>
  <c r="AC224" i="4"/>
  <c r="AB224" i="4"/>
  <c r="AA224" i="4"/>
  <c r="Z224" i="4"/>
  <c r="Y224" i="4"/>
  <c r="X224" i="4"/>
  <c r="W224" i="4"/>
  <c r="V224" i="4"/>
  <c r="U224" i="4"/>
  <c r="T224" i="4"/>
  <c r="R224" i="4"/>
  <c r="S224" i="4" s="1"/>
  <c r="Q224" i="4"/>
  <c r="O224" i="4"/>
  <c r="P224" i="4" s="1"/>
  <c r="N224" i="4"/>
  <c r="M224" i="4"/>
  <c r="L224" i="4"/>
  <c r="K224" i="4"/>
  <c r="J224" i="4"/>
  <c r="I224" i="4"/>
  <c r="G224" i="4"/>
  <c r="B224" i="4" s="1"/>
  <c r="F224" i="4"/>
  <c r="H224" i="4" s="1"/>
  <c r="E224" i="4"/>
  <c r="D224" i="4"/>
  <c r="C224" i="4"/>
  <c r="A224" i="4"/>
  <c r="AI223" i="4"/>
  <c r="AH223" i="4"/>
  <c r="AG223" i="4"/>
  <c r="AF223" i="4"/>
  <c r="AE223" i="4"/>
  <c r="AD223" i="4"/>
  <c r="AC223" i="4"/>
  <c r="AB223" i="4"/>
  <c r="AA223" i="4"/>
  <c r="Z223" i="4"/>
  <c r="Y223" i="4"/>
  <c r="X223" i="4"/>
  <c r="W223" i="4"/>
  <c r="V223" i="4"/>
  <c r="U223" i="4"/>
  <c r="T223" i="4"/>
  <c r="R223" i="4"/>
  <c r="S223" i="4" s="1"/>
  <c r="Q223" i="4"/>
  <c r="O223" i="4"/>
  <c r="P223" i="4" s="1"/>
  <c r="N223" i="4"/>
  <c r="M223" i="4"/>
  <c r="L223" i="4"/>
  <c r="K223" i="4"/>
  <c r="J223" i="4"/>
  <c r="I223" i="4"/>
  <c r="H223" i="4"/>
  <c r="G223" i="4"/>
  <c r="B223" i="4" s="1"/>
  <c r="F223" i="4"/>
  <c r="E223" i="4"/>
  <c r="D223" i="4"/>
  <c r="C223" i="4"/>
  <c r="A223" i="4"/>
  <c r="AI222" i="4"/>
  <c r="AH222" i="4"/>
  <c r="AG222" i="4"/>
  <c r="AF222" i="4"/>
  <c r="AE222" i="4"/>
  <c r="AD222" i="4"/>
  <c r="AC222" i="4"/>
  <c r="AB222" i="4"/>
  <c r="AA222" i="4"/>
  <c r="Z222" i="4"/>
  <c r="Y222" i="4"/>
  <c r="X222" i="4"/>
  <c r="W222" i="4"/>
  <c r="V222" i="4"/>
  <c r="U222" i="4"/>
  <c r="T222" i="4"/>
  <c r="S222" i="4"/>
  <c r="R222" i="4"/>
  <c r="Q222" i="4"/>
  <c r="P222" i="4"/>
  <c r="O222" i="4"/>
  <c r="N222" i="4"/>
  <c r="M222" i="4"/>
  <c r="L222" i="4"/>
  <c r="K222" i="4"/>
  <c r="J222" i="4"/>
  <c r="I222" i="4"/>
  <c r="G222" i="4"/>
  <c r="F222" i="4"/>
  <c r="H222" i="4" s="1"/>
  <c r="E222" i="4"/>
  <c r="D222" i="4"/>
  <c r="C222" i="4"/>
  <c r="B222" i="4"/>
  <c r="A222" i="4"/>
  <c r="AI221" i="4"/>
  <c r="AH221" i="4"/>
  <c r="AG221" i="4"/>
  <c r="AF221" i="4"/>
  <c r="AE221" i="4"/>
  <c r="AD221" i="4"/>
  <c r="AC221" i="4"/>
  <c r="AB221" i="4"/>
  <c r="AA221" i="4"/>
  <c r="Z221" i="4"/>
  <c r="Y221" i="4"/>
  <c r="X221" i="4"/>
  <c r="W221" i="4"/>
  <c r="V221" i="4"/>
  <c r="U221" i="4"/>
  <c r="T221" i="4"/>
  <c r="S221" i="4"/>
  <c r="R221" i="4"/>
  <c r="Q221" i="4"/>
  <c r="O221" i="4"/>
  <c r="P221" i="4" s="1"/>
  <c r="N221" i="4"/>
  <c r="M221" i="4"/>
  <c r="L221" i="4"/>
  <c r="K221" i="4"/>
  <c r="J221" i="4"/>
  <c r="I221" i="4"/>
  <c r="G221" i="4"/>
  <c r="B221" i="4" s="1"/>
  <c r="F221" i="4"/>
  <c r="H221" i="4" s="1"/>
  <c r="E221" i="4"/>
  <c r="D221" i="4"/>
  <c r="C221" i="4"/>
  <c r="A221" i="4"/>
  <c r="AI220" i="4"/>
  <c r="AH220" i="4"/>
  <c r="AG220" i="4"/>
  <c r="AF220" i="4"/>
  <c r="AE220" i="4"/>
  <c r="AD220" i="4"/>
  <c r="AC220" i="4"/>
  <c r="AB220" i="4"/>
  <c r="AA220" i="4"/>
  <c r="Z220" i="4"/>
  <c r="Y220" i="4"/>
  <c r="X220" i="4"/>
  <c r="W220" i="4"/>
  <c r="V220" i="4"/>
  <c r="U220" i="4"/>
  <c r="T220" i="4"/>
  <c r="C220" i="4" s="1"/>
  <c r="R220" i="4"/>
  <c r="S220" i="4" s="1"/>
  <c r="Q220" i="4"/>
  <c r="O220" i="4"/>
  <c r="P220" i="4" s="1"/>
  <c r="N220" i="4"/>
  <c r="M220" i="4"/>
  <c r="L220" i="4"/>
  <c r="K220" i="4"/>
  <c r="J220" i="4"/>
  <c r="I220" i="4"/>
  <c r="G220" i="4"/>
  <c r="B220" i="4" s="1"/>
  <c r="F220" i="4"/>
  <c r="H220" i="4" s="1"/>
  <c r="E220" i="4"/>
  <c r="D220" i="4"/>
  <c r="A220" i="4"/>
  <c r="AI219" i="4"/>
  <c r="AH219" i="4"/>
  <c r="AG219" i="4"/>
  <c r="AF219" i="4"/>
  <c r="AE219" i="4"/>
  <c r="AD219" i="4"/>
  <c r="AC219" i="4"/>
  <c r="AB219" i="4"/>
  <c r="AA219" i="4"/>
  <c r="Z219" i="4"/>
  <c r="Y219" i="4"/>
  <c r="X219" i="4"/>
  <c r="W219" i="4"/>
  <c r="V219" i="4"/>
  <c r="U219" i="4"/>
  <c r="T219" i="4"/>
  <c r="C219" i="4" s="1"/>
  <c r="R219" i="4"/>
  <c r="S219" i="4" s="1"/>
  <c r="Q219" i="4"/>
  <c r="O219" i="4"/>
  <c r="P219" i="4" s="1"/>
  <c r="N219" i="4"/>
  <c r="M219" i="4"/>
  <c r="L219" i="4"/>
  <c r="K219" i="4"/>
  <c r="J219" i="4"/>
  <c r="I219" i="4"/>
  <c r="G219" i="4"/>
  <c r="B219" i="4" s="1"/>
  <c r="F219" i="4"/>
  <c r="H219" i="4" s="1"/>
  <c r="E219" i="4"/>
  <c r="D219" i="4"/>
  <c r="A219" i="4"/>
  <c r="AI218" i="4"/>
  <c r="AH218" i="4"/>
  <c r="AG218" i="4"/>
  <c r="AF218" i="4"/>
  <c r="AE218" i="4"/>
  <c r="AD218" i="4"/>
  <c r="AC218" i="4"/>
  <c r="AB218" i="4"/>
  <c r="AA218" i="4"/>
  <c r="Z218" i="4"/>
  <c r="Y218" i="4"/>
  <c r="X218" i="4"/>
  <c r="W218" i="4"/>
  <c r="V218" i="4"/>
  <c r="U218" i="4"/>
  <c r="T218" i="4"/>
  <c r="C218" i="4" s="1"/>
  <c r="R218" i="4"/>
  <c r="S218" i="4" s="1"/>
  <c r="Q218" i="4"/>
  <c r="O218" i="4"/>
  <c r="P218" i="4" s="1"/>
  <c r="N218" i="4"/>
  <c r="M218" i="4"/>
  <c r="L218" i="4"/>
  <c r="K218" i="4"/>
  <c r="J218" i="4"/>
  <c r="I218" i="4"/>
  <c r="G218" i="4"/>
  <c r="B218" i="4" s="1"/>
  <c r="F218" i="4"/>
  <c r="H218" i="4" s="1"/>
  <c r="E218" i="4"/>
  <c r="D218" i="4"/>
  <c r="A218" i="4"/>
  <c r="AI217" i="4"/>
  <c r="AH217" i="4"/>
  <c r="AG217" i="4"/>
  <c r="AF217" i="4"/>
  <c r="AE217" i="4"/>
  <c r="AD217" i="4"/>
  <c r="AC217" i="4"/>
  <c r="AB217" i="4"/>
  <c r="AA217" i="4"/>
  <c r="Z217" i="4"/>
  <c r="Y217" i="4"/>
  <c r="X217" i="4"/>
  <c r="W217" i="4"/>
  <c r="V217" i="4"/>
  <c r="U217" i="4"/>
  <c r="T217" i="4"/>
  <c r="C217" i="4" s="1"/>
  <c r="R217" i="4"/>
  <c r="S217" i="4" s="1"/>
  <c r="Q217" i="4"/>
  <c r="O217" i="4"/>
  <c r="P217" i="4" s="1"/>
  <c r="N217" i="4"/>
  <c r="M217" i="4"/>
  <c r="L217" i="4"/>
  <c r="K217" i="4"/>
  <c r="J217" i="4"/>
  <c r="I217" i="4"/>
  <c r="G217" i="4"/>
  <c r="B217" i="4" s="1"/>
  <c r="F217" i="4"/>
  <c r="H217" i="4" s="1"/>
  <c r="E217" i="4"/>
  <c r="D217" i="4"/>
  <c r="A217" i="4"/>
  <c r="AI216" i="4"/>
  <c r="AH216" i="4"/>
  <c r="AG216" i="4"/>
  <c r="AF216" i="4"/>
  <c r="AE216" i="4"/>
  <c r="AD216" i="4"/>
  <c r="AC216" i="4"/>
  <c r="AB216" i="4"/>
  <c r="AA216" i="4"/>
  <c r="Z216" i="4"/>
  <c r="Y216" i="4"/>
  <c r="X216" i="4"/>
  <c r="W216" i="4"/>
  <c r="V216" i="4"/>
  <c r="U216" i="4"/>
  <c r="T216" i="4"/>
  <c r="S216" i="4"/>
  <c r="R216" i="4"/>
  <c r="Q216" i="4"/>
  <c r="O216" i="4"/>
  <c r="P216" i="4" s="1"/>
  <c r="N216" i="4"/>
  <c r="M216" i="4"/>
  <c r="L216" i="4"/>
  <c r="K216" i="4"/>
  <c r="J216" i="4"/>
  <c r="I216" i="4"/>
  <c r="H216" i="4"/>
  <c r="G216" i="4"/>
  <c r="B216" i="4" s="1"/>
  <c r="F216" i="4"/>
  <c r="E216" i="4"/>
  <c r="D216" i="4"/>
  <c r="C216" i="4"/>
  <c r="A216" i="4"/>
  <c r="AI215" i="4"/>
  <c r="AH215" i="4"/>
  <c r="AG215" i="4"/>
  <c r="AF215" i="4"/>
  <c r="AE215" i="4"/>
  <c r="AD215" i="4"/>
  <c r="AC215" i="4"/>
  <c r="AB215" i="4"/>
  <c r="AA215" i="4"/>
  <c r="Z215" i="4"/>
  <c r="Y215" i="4"/>
  <c r="X215" i="4"/>
  <c r="W215" i="4"/>
  <c r="V215" i="4"/>
  <c r="U215" i="4"/>
  <c r="T215" i="4"/>
  <c r="S215" i="4"/>
  <c r="R215" i="4"/>
  <c r="Q215" i="4"/>
  <c r="O215" i="4"/>
  <c r="P215" i="4" s="1"/>
  <c r="N215" i="4"/>
  <c r="M215" i="4"/>
  <c r="L215" i="4"/>
  <c r="K215" i="4"/>
  <c r="J215" i="4"/>
  <c r="I215" i="4"/>
  <c r="G215" i="4"/>
  <c r="B215" i="4" s="1"/>
  <c r="F215" i="4"/>
  <c r="H215" i="4" s="1"/>
  <c r="E215" i="4"/>
  <c r="D215" i="4"/>
  <c r="C215" i="4"/>
  <c r="A215" i="4"/>
  <c r="AI214" i="4"/>
  <c r="AH214" i="4"/>
  <c r="AG214" i="4"/>
  <c r="AF214" i="4"/>
  <c r="AE214" i="4"/>
  <c r="AD214" i="4"/>
  <c r="AC214" i="4"/>
  <c r="AB214" i="4"/>
  <c r="AA214" i="4"/>
  <c r="Z214" i="4"/>
  <c r="Y214" i="4"/>
  <c r="X214" i="4"/>
  <c r="W214" i="4"/>
  <c r="V214" i="4"/>
  <c r="U214" i="4"/>
  <c r="T214" i="4"/>
  <c r="S214" i="4"/>
  <c r="R214" i="4"/>
  <c r="Q214" i="4"/>
  <c r="P214" i="4"/>
  <c r="O214" i="4"/>
  <c r="N214" i="4"/>
  <c r="M214" i="4"/>
  <c r="L214" i="4"/>
  <c r="K214" i="4"/>
  <c r="J214" i="4"/>
  <c r="I214" i="4"/>
  <c r="G214" i="4"/>
  <c r="F214" i="4"/>
  <c r="H214" i="4" s="1"/>
  <c r="E214" i="4"/>
  <c r="D214" i="4"/>
  <c r="C214" i="4"/>
  <c r="B214" i="4"/>
  <c r="A214" i="4"/>
  <c r="AI213" i="4"/>
  <c r="AH213" i="4"/>
  <c r="AG213" i="4"/>
  <c r="AF213" i="4"/>
  <c r="AE213" i="4"/>
  <c r="AD213" i="4"/>
  <c r="AC213" i="4"/>
  <c r="AB213" i="4"/>
  <c r="AA213" i="4"/>
  <c r="Z213" i="4"/>
  <c r="Y213" i="4"/>
  <c r="X213" i="4"/>
  <c r="W213" i="4"/>
  <c r="V213" i="4"/>
  <c r="U213" i="4"/>
  <c r="T213" i="4"/>
  <c r="C213" i="4" s="1"/>
  <c r="R213" i="4"/>
  <c r="S213" i="4" s="1"/>
  <c r="Q213" i="4"/>
  <c r="P213" i="4"/>
  <c r="O213" i="4"/>
  <c r="N213" i="4"/>
  <c r="M213" i="4"/>
  <c r="L213" i="4"/>
  <c r="K213" i="4"/>
  <c r="J213" i="4"/>
  <c r="I213" i="4"/>
  <c r="G213" i="4"/>
  <c r="B213" i="4" s="1"/>
  <c r="F213" i="4"/>
  <c r="H213" i="4" s="1"/>
  <c r="E213" i="4"/>
  <c r="D213" i="4"/>
  <c r="A213" i="4"/>
  <c r="AI212" i="4"/>
  <c r="AH212" i="4"/>
  <c r="AG212" i="4"/>
  <c r="AF212" i="4"/>
  <c r="AE212" i="4"/>
  <c r="AD212" i="4"/>
  <c r="AC212" i="4"/>
  <c r="AB212" i="4"/>
  <c r="AA212" i="4"/>
  <c r="Z212" i="4"/>
  <c r="Y212" i="4"/>
  <c r="X212" i="4"/>
  <c r="W212" i="4"/>
  <c r="V212" i="4"/>
  <c r="U212" i="4"/>
  <c r="T212" i="4"/>
  <c r="R212" i="4"/>
  <c r="S212" i="4" s="1"/>
  <c r="Q212" i="4"/>
  <c r="P212" i="4"/>
  <c r="O212" i="4"/>
  <c r="N212" i="4"/>
  <c r="M212" i="4"/>
  <c r="L212" i="4"/>
  <c r="K212" i="4"/>
  <c r="J212" i="4"/>
  <c r="I212" i="4"/>
  <c r="G212" i="4"/>
  <c r="B212" i="4" s="1"/>
  <c r="F212" i="4"/>
  <c r="H212" i="4" s="1"/>
  <c r="E212" i="4"/>
  <c r="D212" i="4"/>
  <c r="C212" i="4"/>
  <c r="A212" i="4"/>
  <c r="AI211" i="4"/>
  <c r="AH211" i="4"/>
  <c r="AG211" i="4"/>
  <c r="AF211" i="4"/>
  <c r="AE211" i="4"/>
  <c r="AD211" i="4"/>
  <c r="AC211" i="4"/>
  <c r="AB211" i="4"/>
  <c r="AA211" i="4"/>
  <c r="Z211" i="4"/>
  <c r="Y211" i="4"/>
  <c r="X211" i="4"/>
  <c r="W211" i="4"/>
  <c r="V211" i="4"/>
  <c r="U211" i="4"/>
  <c r="T211" i="4"/>
  <c r="R211" i="4"/>
  <c r="S211" i="4" s="1"/>
  <c r="Q211" i="4"/>
  <c r="O211" i="4"/>
  <c r="P211" i="4" s="1"/>
  <c r="N211" i="4"/>
  <c r="M211" i="4"/>
  <c r="L211" i="4"/>
  <c r="K211" i="4"/>
  <c r="J211" i="4"/>
  <c r="I211" i="4"/>
  <c r="G211" i="4"/>
  <c r="B211" i="4" s="1"/>
  <c r="F211" i="4"/>
  <c r="H211" i="4" s="1"/>
  <c r="E211" i="4"/>
  <c r="D211" i="4"/>
  <c r="C211" i="4"/>
  <c r="A211" i="4"/>
  <c r="AI210" i="4"/>
  <c r="AH210" i="4"/>
  <c r="AG210" i="4"/>
  <c r="AF210" i="4"/>
  <c r="AE210" i="4"/>
  <c r="AD210" i="4"/>
  <c r="AC210" i="4"/>
  <c r="AB210" i="4"/>
  <c r="AA210" i="4"/>
  <c r="Z210" i="4"/>
  <c r="Y210" i="4"/>
  <c r="X210" i="4"/>
  <c r="W210" i="4"/>
  <c r="V210" i="4"/>
  <c r="U210" i="4"/>
  <c r="T210" i="4"/>
  <c r="C210" i="4" s="1"/>
  <c r="R210" i="4"/>
  <c r="S210" i="4" s="1"/>
  <c r="Q210" i="4"/>
  <c r="O210" i="4"/>
  <c r="P210" i="4" s="1"/>
  <c r="N210" i="4"/>
  <c r="M210" i="4"/>
  <c r="L210" i="4"/>
  <c r="K210" i="4"/>
  <c r="J210" i="4"/>
  <c r="I210" i="4"/>
  <c r="G210" i="4"/>
  <c r="F210" i="4"/>
  <c r="H210" i="4" s="1"/>
  <c r="E210" i="4"/>
  <c r="D210" i="4"/>
  <c r="B210" i="4"/>
  <c r="A210" i="4"/>
  <c r="AI209" i="4"/>
  <c r="AH209" i="4"/>
  <c r="AG209" i="4"/>
  <c r="AF209" i="4"/>
  <c r="AE209" i="4"/>
  <c r="AD209" i="4"/>
  <c r="AC209" i="4"/>
  <c r="AB209" i="4"/>
  <c r="AA209" i="4"/>
  <c r="Z209" i="4"/>
  <c r="Y209" i="4"/>
  <c r="X209" i="4"/>
  <c r="W209" i="4"/>
  <c r="V209" i="4"/>
  <c r="U209" i="4"/>
  <c r="T209" i="4"/>
  <c r="C209" i="4" s="1"/>
  <c r="R209" i="4"/>
  <c r="S209" i="4" s="1"/>
  <c r="Q209" i="4"/>
  <c r="O209" i="4"/>
  <c r="P209" i="4" s="1"/>
  <c r="N209" i="4"/>
  <c r="M209" i="4"/>
  <c r="L209" i="4"/>
  <c r="K209" i="4"/>
  <c r="J209" i="4"/>
  <c r="I209" i="4"/>
  <c r="H209" i="4"/>
  <c r="G209" i="4"/>
  <c r="B209" i="4" s="1"/>
  <c r="F209" i="4"/>
  <c r="E209" i="4"/>
  <c r="D209" i="4"/>
  <c r="A209" i="4"/>
  <c r="AI208" i="4"/>
  <c r="AH208" i="4"/>
  <c r="AG208" i="4"/>
  <c r="AF208" i="4"/>
  <c r="AE208" i="4"/>
  <c r="AD208" i="4"/>
  <c r="AC208" i="4"/>
  <c r="AB208" i="4"/>
  <c r="AA208" i="4"/>
  <c r="Z208" i="4"/>
  <c r="Y208" i="4"/>
  <c r="X208" i="4"/>
  <c r="W208" i="4"/>
  <c r="V208" i="4"/>
  <c r="U208" i="4"/>
  <c r="T208" i="4"/>
  <c r="S208" i="4"/>
  <c r="R208" i="4"/>
  <c r="Q208" i="4"/>
  <c r="O208" i="4"/>
  <c r="P208" i="4" s="1"/>
  <c r="N208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A208" i="4"/>
  <c r="AI207" i="4"/>
  <c r="AH207" i="4"/>
  <c r="AG207" i="4"/>
  <c r="AF207" i="4"/>
  <c r="AE207" i="4"/>
  <c r="AD207" i="4"/>
  <c r="AC207" i="4"/>
  <c r="AB207" i="4"/>
  <c r="AA207" i="4"/>
  <c r="Z207" i="4"/>
  <c r="Y207" i="4"/>
  <c r="X207" i="4"/>
  <c r="W207" i="4"/>
  <c r="V207" i="4"/>
  <c r="U207" i="4"/>
  <c r="T207" i="4"/>
  <c r="C207" i="4" s="1"/>
  <c r="R207" i="4"/>
  <c r="S207" i="4" s="1"/>
  <c r="Q207" i="4"/>
  <c r="O207" i="4"/>
  <c r="P207" i="4" s="1"/>
  <c r="N207" i="4"/>
  <c r="M207" i="4"/>
  <c r="L207" i="4"/>
  <c r="K207" i="4"/>
  <c r="J207" i="4"/>
  <c r="I207" i="4"/>
  <c r="G207" i="4"/>
  <c r="B207" i="4" s="1"/>
  <c r="F207" i="4"/>
  <c r="H207" i="4" s="1"/>
  <c r="E207" i="4"/>
  <c r="D207" i="4"/>
  <c r="A207" i="4"/>
  <c r="AI206" i="4"/>
  <c r="AH206" i="4"/>
  <c r="AG206" i="4"/>
  <c r="AF206" i="4"/>
  <c r="AE206" i="4"/>
  <c r="AD206" i="4"/>
  <c r="AC206" i="4"/>
  <c r="AB206" i="4"/>
  <c r="AA206" i="4"/>
  <c r="Z206" i="4"/>
  <c r="Y206" i="4"/>
  <c r="X206" i="4"/>
  <c r="W206" i="4"/>
  <c r="V206" i="4"/>
  <c r="U206" i="4"/>
  <c r="T206" i="4"/>
  <c r="S206" i="4"/>
  <c r="R206" i="4"/>
  <c r="Q206" i="4"/>
  <c r="P206" i="4"/>
  <c r="O206" i="4"/>
  <c r="N206" i="4"/>
  <c r="M206" i="4"/>
  <c r="L206" i="4"/>
  <c r="K206" i="4"/>
  <c r="J206" i="4"/>
  <c r="I206" i="4"/>
  <c r="G206" i="4"/>
  <c r="F206" i="4"/>
  <c r="H206" i="4" s="1"/>
  <c r="E206" i="4"/>
  <c r="D206" i="4"/>
  <c r="C206" i="4"/>
  <c r="B206" i="4"/>
  <c r="A206" i="4"/>
  <c r="AI205" i="4"/>
  <c r="AH205" i="4"/>
  <c r="AG205" i="4"/>
  <c r="AF205" i="4"/>
  <c r="AE205" i="4"/>
  <c r="AD205" i="4"/>
  <c r="AC205" i="4"/>
  <c r="AB205" i="4"/>
  <c r="AA205" i="4"/>
  <c r="Z205" i="4"/>
  <c r="Y205" i="4"/>
  <c r="X205" i="4"/>
  <c r="W205" i="4"/>
  <c r="V205" i="4"/>
  <c r="U205" i="4"/>
  <c r="T205" i="4"/>
  <c r="C205" i="4" s="1"/>
  <c r="S205" i="4"/>
  <c r="R205" i="4"/>
  <c r="Q205" i="4"/>
  <c r="P205" i="4"/>
  <c r="O205" i="4"/>
  <c r="N205" i="4"/>
  <c r="M205" i="4"/>
  <c r="L205" i="4"/>
  <c r="K205" i="4"/>
  <c r="J205" i="4"/>
  <c r="I205" i="4"/>
  <c r="G205" i="4"/>
  <c r="B205" i="4" s="1"/>
  <c r="F205" i="4"/>
  <c r="H205" i="4" s="1"/>
  <c r="E205" i="4"/>
  <c r="D205" i="4"/>
  <c r="A205" i="4"/>
  <c r="AI204" i="4"/>
  <c r="AH204" i="4"/>
  <c r="AG204" i="4"/>
  <c r="AF204" i="4"/>
  <c r="AE204" i="4"/>
  <c r="AD204" i="4"/>
  <c r="AC204" i="4"/>
  <c r="AB204" i="4"/>
  <c r="AA204" i="4"/>
  <c r="Z204" i="4"/>
  <c r="Y204" i="4"/>
  <c r="X204" i="4"/>
  <c r="W204" i="4"/>
  <c r="V204" i="4"/>
  <c r="U204" i="4"/>
  <c r="T204" i="4"/>
  <c r="C204" i="4" s="1"/>
  <c r="S204" i="4"/>
  <c r="R204" i="4"/>
  <c r="Q204" i="4"/>
  <c r="P204" i="4"/>
  <c r="O204" i="4"/>
  <c r="N204" i="4"/>
  <c r="M204" i="4"/>
  <c r="L204" i="4"/>
  <c r="K204" i="4"/>
  <c r="J204" i="4"/>
  <c r="I204" i="4"/>
  <c r="G204" i="4"/>
  <c r="B204" i="4" s="1"/>
  <c r="F204" i="4"/>
  <c r="H204" i="4" s="1"/>
  <c r="E204" i="4"/>
  <c r="D204" i="4"/>
  <c r="A204" i="4"/>
  <c r="AI203" i="4"/>
  <c r="AH203" i="4"/>
  <c r="AG203" i="4"/>
  <c r="AF203" i="4"/>
  <c r="AE203" i="4"/>
  <c r="AD203" i="4"/>
  <c r="AC203" i="4"/>
  <c r="AB203" i="4"/>
  <c r="AA203" i="4"/>
  <c r="Z203" i="4"/>
  <c r="Y203" i="4"/>
  <c r="X203" i="4"/>
  <c r="W203" i="4"/>
  <c r="V203" i="4"/>
  <c r="U203" i="4"/>
  <c r="T203" i="4"/>
  <c r="C203" i="4" s="1"/>
  <c r="S203" i="4"/>
  <c r="R203" i="4"/>
  <c r="Q203" i="4"/>
  <c r="O203" i="4"/>
  <c r="P203" i="4" s="1"/>
  <c r="N203" i="4"/>
  <c r="M203" i="4"/>
  <c r="L203" i="4"/>
  <c r="K203" i="4"/>
  <c r="J203" i="4"/>
  <c r="I203" i="4"/>
  <c r="G203" i="4"/>
  <c r="B203" i="4" s="1"/>
  <c r="F203" i="4"/>
  <c r="H203" i="4" s="1"/>
  <c r="E203" i="4"/>
  <c r="D203" i="4"/>
  <c r="A203" i="4"/>
  <c r="AI202" i="4"/>
  <c r="AH202" i="4"/>
  <c r="AG202" i="4"/>
  <c r="AF202" i="4"/>
  <c r="AE202" i="4"/>
  <c r="AD202" i="4"/>
  <c r="AC202" i="4"/>
  <c r="AB202" i="4"/>
  <c r="AA202" i="4"/>
  <c r="Z202" i="4"/>
  <c r="Y202" i="4"/>
  <c r="X202" i="4"/>
  <c r="W202" i="4"/>
  <c r="V202" i="4"/>
  <c r="U202" i="4"/>
  <c r="T202" i="4"/>
  <c r="C202" i="4" s="1"/>
  <c r="R202" i="4"/>
  <c r="S202" i="4" s="1"/>
  <c r="Q202" i="4"/>
  <c r="O202" i="4"/>
  <c r="P202" i="4" s="1"/>
  <c r="N202" i="4"/>
  <c r="M202" i="4"/>
  <c r="L202" i="4"/>
  <c r="K202" i="4"/>
  <c r="J202" i="4"/>
  <c r="I202" i="4"/>
  <c r="G202" i="4"/>
  <c r="B202" i="4" s="1"/>
  <c r="F202" i="4"/>
  <c r="H202" i="4" s="1"/>
  <c r="E202" i="4"/>
  <c r="D202" i="4"/>
  <c r="A202" i="4"/>
  <c r="AI201" i="4"/>
  <c r="AH201" i="4"/>
  <c r="AG201" i="4"/>
  <c r="AF201" i="4"/>
  <c r="AE201" i="4"/>
  <c r="AD201" i="4"/>
  <c r="AC201" i="4"/>
  <c r="AB201" i="4"/>
  <c r="AA201" i="4"/>
  <c r="Z201" i="4"/>
  <c r="Y201" i="4"/>
  <c r="X201" i="4"/>
  <c r="W201" i="4"/>
  <c r="V201" i="4"/>
  <c r="U201" i="4"/>
  <c r="T201" i="4"/>
  <c r="C201" i="4" s="1"/>
  <c r="R201" i="4"/>
  <c r="S201" i="4" s="1"/>
  <c r="Q201" i="4"/>
  <c r="O201" i="4"/>
  <c r="P201" i="4" s="1"/>
  <c r="N201" i="4"/>
  <c r="M201" i="4"/>
  <c r="L201" i="4"/>
  <c r="K201" i="4"/>
  <c r="J201" i="4"/>
  <c r="I201" i="4"/>
  <c r="H201" i="4"/>
  <c r="G201" i="4"/>
  <c r="B201" i="4" s="1"/>
  <c r="F201" i="4"/>
  <c r="E201" i="4"/>
  <c r="D201" i="4"/>
  <c r="A201" i="4"/>
  <c r="AI200" i="4"/>
  <c r="AH200" i="4"/>
  <c r="AG200" i="4"/>
  <c r="AF200" i="4"/>
  <c r="AE200" i="4"/>
  <c r="AD200" i="4"/>
  <c r="AC200" i="4"/>
  <c r="AB200" i="4"/>
  <c r="AA200" i="4"/>
  <c r="Z200" i="4"/>
  <c r="Y200" i="4"/>
  <c r="X200" i="4"/>
  <c r="W200" i="4"/>
  <c r="V200" i="4"/>
  <c r="U200" i="4"/>
  <c r="T200" i="4"/>
  <c r="C200" i="4" s="1"/>
  <c r="R200" i="4"/>
  <c r="S200" i="4" s="1"/>
  <c r="Q200" i="4"/>
  <c r="O200" i="4"/>
  <c r="P200" i="4" s="1"/>
  <c r="N200" i="4"/>
  <c r="M200" i="4"/>
  <c r="L200" i="4"/>
  <c r="K200" i="4"/>
  <c r="J200" i="4"/>
  <c r="I200" i="4"/>
  <c r="H200" i="4"/>
  <c r="G200" i="4"/>
  <c r="B200" i="4" s="1"/>
  <c r="F200" i="4"/>
  <c r="E200" i="4"/>
  <c r="D200" i="4"/>
  <c r="A200" i="4"/>
  <c r="AI199" i="4"/>
  <c r="AH199" i="4"/>
  <c r="AG199" i="4"/>
  <c r="AF199" i="4"/>
  <c r="AE199" i="4"/>
  <c r="AD199" i="4"/>
  <c r="AC199" i="4"/>
  <c r="AB199" i="4"/>
  <c r="AA199" i="4"/>
  <c r="Z199" i="4"/>
  <c r="Y199" i="4"/>
  <c r="X199" i="4"/>
  <c r="W199" i="4"/>
  <c r="V199" i="4"/>
  <c r="U199" i="4"/>
  <c r="T199" i="4"/>
  <c r="C199" i="4" s="1"/>
  <c r="R199" i="4"/>
  <c r="S199" i="4" s="1"/>
  <c r="Q199" i="4"/>
  <c r="O199" i="4"/>
  <c r="P199" i="4" s="1"/>
  <c r="N199" i="4"/>
  <c r="M199" i="4"/>
  <c r="L199" i="4"/>
  <c r="K199" i="4"/>
  <c r="J199" i="4"/>
  <c r="I199" i="4"/>
  <c r="G199" i="4"/>
  <c r="B199" i="4" s="1"/>
  <c r="F199" i="4"/>
  <c r="H199" i="4" s="1"/>
  <c r="E199" i="4"/>
  <c r="D199" i="4"/>
  <c r="A199" i="4"/>
  <c r="AI198" i="4"/>
  <c r="AH198" i="4"/>
  <c r="AG198" i="4"/>
  <c r="AF198" i="4"/>
  <c r="AE198" i="4"/>
  <c r="AD198" i="4"/>
  <c r="AC198" i="4"/>
  <c r="AB198" i="4"/>
  <c r="AA198" i="4"/>
  <c r="Z198" i="4"/>
  <c r="Y198" i="4"/>
  <c r="X198" i="4"/>
  <c r="W198" i="4"/>
  <c r="V198" i="4"/>
  <c r="U198" i="4"/>
  <c r="T198" i="4"/>
  <c r="C198" i="4" s="1"/>
  <c r="R198" i="4"/>
  <c r="S198" i="4" s="1"/>
  <c r="Q198" i="4"/>
  <c r="O198" i="4"/>
  <c r="P198" i="4" s="1"/>
  <c r="N198" i="4"/>
  <c r="M198" i="4"/>
  <c r="L198" i="4"/>
  <c r="K198" i="4"/>
  <c r="J198" i="4"/>
  <c r="I198" i="4"/>
  <c r="G198" i="4"/>
  <c r="B198" i="4" s="1"/>
  <c r="F198" i="4"/>
  <c r="H198" i="4" s="1"/>
  <c r="E198" i="4"/>
  <c r="D198" i="4"/>
  <c r="A198" i="4"/>
  <c r="AI197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C197" i="4" s="1"/>
  <c r="R197" i="4"/>
  <c r="S197" i="4" s="1"/>
  <c r="Q197" i="4"/>
  <c r="O197" i="4"/>
  <c r="P197" i="4" s="1"/>
  <c r="N197" i="4"/>
  <c r="M197" i="4"/>
  <c r="L197" i="4"/>
  <c r="K197" i="4"/>
  <c r="J197" i="4"/>
  <c r="I197" i="4"/>
  <c r="G197" i="4"/>
  <c r="B197" i="4" s="1"/>
  <c r="F197" i="4"/>
  <c r="H197" i="4" s="1"/>
  <c r="E197" i="4"/>
  <c r="D197" i="4"/>
  <c r="A197" i="4"/>
  <c r="AI196" i="4"/>
  <c r="AH196" i="4"/>
  <c r="AG196" i="4"/>
  <c r="AF196" i="4"/>
  <c r="AE196" i="4"/>
  <c r="AD196" i="4"/>
  <c r="AC196" i="4"/>
  <c r="AB196" i="4"/>
  <c r="AA196" i="4"/>
  <c r="Z196" i="4"/>
  <c r="Y196" i="4"/>
  <c r="X196" i="4"/>
  <c r="W196" i="4"/>
  <c r="V196" i="4"/>
  <c r="U196" i="4"/>
  <c r="T196" i="4"/>
  <c r="C196" i="4" s="1"/>
  <c r="R196" i="4"/>
  <c r="S196" i="4" s="1"/>
  <c r="Q196" i="4"/>
  <c r="O196" i="4"/>
  <c r="P196" i="4" s="1"/>
  <c r="N196" i="4"/>
  <c r="M196" i="4"/>
  <c r="L196" i="4"/>
  <c r="K196" i="4"/>
  <c r="J196" i="4"/>
  <c r="I196" i="4"/>
  <c r="G196" i="4"/>
  <c r="B196" i="4" s="1"/>
  <c r="F196" i="4"/>
  <c r="H196" i="4" s="1"/>
  <c r="E196" i="4"/>
  <c r="D196" i="4"/>
  <c r="A196" i="4"/>
  <c r="AI195" i="4"/>
  <c r="AH195" i="4"/>
  <c r="AG195" i="4"/>
  <c r="AF195" i="4"/>
  <c r="AE195" i="4"/>
  <c r="AD195" i="4"/>
  <c r="AC195" i="4"/>
  <c r="AB195" i="4"/>
  <c r="AA195" i="4"/>
  <c r="Z195" i="4"/>
  <c r="Y195" i="4"/>
  <c r="X195" i="4"/>
  <c r="W195" i="4"/>
  <c r="V195" i="4"/>
  <c r="U195" i="4"/>
  <c r="T195" i="4"/>
  <c r="C195" i="4" s="1"/>
  <c r="R195" i="4"/>
  <c r="S195" i="4" s="1"/>
  <c r="Q195" i="4"/>
  <c r="O195" i="4"/>
  <c r="P195" i="4" s="1"/>
  <c r="N195" i="4"/>
  <c r="M195" i="4"/>
  <c r="L195" i="4"/>
  <c r="K195" i="4"/>
  <c r="J195" i="4"/>
  <c r="I195" i="4"/>
  <c r="G195" i="4"/>
  <c r="B195" i="4" s="1"/>
  <c r="F195" i="4"/>
  <c r="H195" i="4" s="1"/>
  <c r="E195" i="4"/>
  <c r="D195" i="4"/>
  <c r="A195" i="4"/>
  <c r="AI194" i="4"/>
  <c r="AH194" i="4"/>
  <c r="AG194" i="4"/>
  <c r="AF194" i="4"/>
  <c r="AE194" i="4"/>
  <c r="AD194" i="4"/>
  <c r="AC194" i="4"/>
  <c r="AB194" i="4"/>
  <c r="AA194" i="4"/>
  <c r="Z194" i="4"/>
  <c r="Y194" i="4"/>
  <c r="X194" i="4"/>
  <c r="W194" i="4"/>
  <c r="V194" i="4"/>
  <c r="U194" i="4"/>
  <c r="T194" i="4"/>
  <c r="C194" i="4" s="1"/>
  <c r="R194" i="4"/>
  <c r="S194" i="4" s="1"/>
  <c r="Q194" i="4"/>
  <c r="O194" i="4"/>
  <c r="P194" i="4" s="1"/>
  <c r="N194" i="4"/>
  <c r="M194" i="4"/>
  <c r="L194" i="4"/>
  <c r="K194" i="4"/>
  <c r="J194" i="4"/>
  <c r="I194" i="4"/>
  <c r="G194" i="4"/>
  <c r="B194" i="4" s="1"/>
  <c r="F194" i="4"/>
  <c r="H194" i="4" s="1"/>
  <c r="E194" i="4"/>
  <c r="D194" i="4"/>
  <c r="A194" i="4"/>
  <c r="AI193" i="4"/>
  <c r="AH193" i="4"/>
  <c r="AG193" i="4"/>
  <c r="AF193" i="4"/>
  <c r="AE193" i="4"/>
  <c r="AD193" i="4"/>
  <c r="AC193" i="4"/>
  <c r="AB193" i="4"/>
  <c r="AA193" i="4"/>
  <c r="Z193" i="4"/>
  <c r="Y193" i="4"/>
  <c r="X193" i="4"/>
  <c r="W193" i="4"/>
  <c r="V193" i="4"/>
  <c r="U193" i="4"/>
  <c r="T193" i="4"/>
  <c r="C193" i="4" s="1"/>
  <c r="R193" i="4"/>
  <c r="S193" i="4" s="1"/>
  <c r="Q193" i="4"/>
  <c r="P193" i="4"/>
  <c r="O193" i="4"/>
  <c r="N193" i="4"/>
  <c r="M193" i="4"/>
  <c r="L193" i="4"/>
  <c r="K193" i="4"/>
  <c r="J193" i="4"/>
  <c r="I193" i="4"/>
  <c r="H193" i="4"/>
  <c r="G193" i="4"/>
  <c r="B193" i="4" s="1"/>
  <c r="F193" i="4"/>
  <c r="E193" i="4"/>
  <c r="D193" i="4"/>
  <c r="A193" i="4"/>
  <c r="AI192" i="4"/>
  <c r="AH192" i="4"/>
  <c r="AG192" i="4"/>
  <c r="AF192" i="4"/>
  <c r="AE192" i="4"/>
  <c r="AD192" i="4"/>
  <c r="AC192" i="4"/>
  <c r="AB192" i="4"/>
  <c r="AA192" i="4"/>
  <c r="Z192" i="4"/>
  <c r="Y192" i="4"/>
  <c r="X192" i="4"/>
  <c r="W192" i="4"/>
  <c r="V192" i="4"/>
  <c r="U192" i="4"/>
  <c r="T192" i="4"/>
  <c r="C192" i="4" s="1"/>
  <c r="R192" i="4"/>
  <c r="S192" i="4" s="1"/>
  <c r="Q192" i="4"/>
  <c r="O192" i="4"/>
  <c r="P192" i="4" s="1"/>
  <c r="N192" i="4"/>
  <c r="M192" i="4"/>
  <c r="L192" i="4"/>
  <c r="K192" i="4"/>
  <c r="J192" i="4"/>
  <c r="I192" i="4"/>
  <c r="H192" i="4"/>
  <c r="G192" i="4"/>
  <c r="B192" i="4" s="1"/>
  <c r="F192" i="4"/>
  <c r="E192" i="4"/>
  <c r="D192" i="4"/>
  <c r="A192" i="4"/>
  <c r="AI191" i="4"/>
  <c r="AH191" i="4"/>
  <c r="AG191" i="4"/>
  <c r="AF191" i="4"/>
  <c r="AE191" i="4"/>
  <c r="AD191" i="4"/>
  <c r="AC191" i="4"/>
  <c r="AB191" i="4"/>
  <c r="AA191" i="4"/>
  <c r="Z191" i="4"/>
  <c r="Y191" i="4"/>
  <c r="X191" i="4"/>
  <c r="W191" i="4"/>
  <c r="V191" i="4"/>
  <c r="U191" i="4"/>
  <c r="T191" i="4"/>
  <c r="R191" i="4"/>
  <c r="S191" i="4" s="1"/>
  <c r="Q191" i="4"/>
  <c r="O191" i="4"/>
  <c r="P191" i="4" s="1"/>
  <c r="N191" i="4"/>
  <c r="M191" i="4"/>
  <c r="L191" i="4"/>
  <c r="K191" i="4"/>
  <c r="J191" i="4"/>
  <c r="I191" i="4"/>
  <c r="H191" i="4"/>
  <c r="G191" i="4"/>
  <c r="B191" i="4" s="1"/>
  <c r="F191" i="4"/>
  <c r="E191" i="4"/>
  <c r="D191" i="4"/>
  <c r="C191" i="4"/>
  <c r="A191" i="4"/>
  <c r="AI190" i="4"/>
  <c r="AH190" i="4"/>
  <c r="AG190" i="4"/>
  <c r="AF190" i="4"/>
  <c r="AE190" i="4"/>
  <c r="AD190" i="4"/>
  <c r="AC190" i="4"/>
  <c r="AB190" i="4"/>
  <c r="AA190" i="4"/>
  <c r="Z190" i="4"/>
  <c r="Y190" i="4"/>
  <c r="X190" i="4"/>
  <c r="W190" i="4"/>
  <c r="V190" i="4"/>
  <c r="U190" i="4"/>
  <c r="T190" i="4"/>
  <c r="S190" i="4"/>
  <c r="R190" i="4"/>
  <c r="Q190" i="4"/>
  <c r="P190" i="4"/>
  <c r="O190" i="4"/>
  <c r="N190" i="4"/>
  <c r="M190" i="4"/>
  <c r="L190" i="4"/>
  <c r="K190" i="4"/>
  <c r="J190" i="4"/>
  <c r="I190" i="4"/>
  <c r="H190" i="4"/>
  <c r="G190" i="4"/>
  <c r="F190" i="4"/>
  <c r="E190" i="4"/>
  <c r="D190" i="4"/>
  <c r="C190" i="4"/>
  <c r="B190" i="4"/>
  <c r="A190" i="4"/>
  <c r="AI189" i="4"/>
  <c r="AH189" i="4"/>
  <c r="AG189" i="4"/>
  <c r="AF189" i="4"/>
  <c r="AE189" i="4"/>
  <c r="AD189" i="4"/>
  <c r="AC189" i="4"/>
  <c r="AB189" i="4"/>
  <c r="AA189" i="4"/>
  <c r="Z189" i="4"/>
  <c r="Y189" i="4"/>
  <c r="X189" i="4"/>
  <c r="W189" i="4"/>
  <c r="V189" i="4"/>
  <c r="U189" i="4"/>
  <c r="T189" i="4"/>
  <c r="C189" i="4" s="1"/>
  <c r="S189" i="4"/>
  <c r="R189" i="4"/>
  <c r="Q189" i="4"/>
  <c r="O189" i="4"/>
  <c r="P189" i="4" s="1"/>
  <c r="N189" i="4"/>
  <c r="M189" i="4"/>
  <c r="L189" i="4"/>
  <c r="K189" i="4"/>
  <c r="J189" i="4"/>
  <c r="I189" i="4"/>
  <c r="G189" i="4"/>
  <c r="B189" i="4" s="1"/>
  <c r="F189" i="4"/>
  <c r="H189" i="4" s="1"/>
  <c r="E189" i="4"/>
  <c r="D189" i="4"/>
  <c r="A189" i="4"/>
  <c r="AI188" i="4"/>
  <c r="AH188" i="4"/>
  <c r="AG188" i="4"/>
  <c r="AF188" i="4"/>
  <c r="AE188" i="4"/>
  <c r="AD188" i="4"/>
  <c r="AC188" i="4"/>
  <c r="AB188" i="4"/>
  <c r="AA188" i="4"/>
  <c r="Z188" i="4"/>
  <c r="Y188" i="4"/>
  <c r="X188" i="4"/>
  <c r="W188" i="4"/>
  <c r="V188" i="4"/>
  <c r="U188" i="4"/>
  <c r="T188" i="4"/>
  <c r="C188" i="4" s="1"/>
  <c r="R188" i="4"/>
  <c r="S188" i="4" s="1"/>
  <c r="Q188" i="4"/>
  <c r="O188" i="4"/>
  <c r="P188" i="4" s="1"/>
  <c r="N188" i="4"/>
  <c r="M188" i="4"/>
  <c r="L188" i="4"/>
  <c r="K188" i="4"/>
  <c r="J188" i="4"/>
  <c r="I188" i="4"/>
  <c r="G188" i="4"/>
  <c r="B188" i="4" s="1"/>
  <c r="F188" i="4"/>
  <c r="H188" i="4" s="1"/>
  <c r="E188" i="4"/>
  <c r="D188" i="4"/>
  <c r="A188" i="4"/>
  <c r="AI187" i="4"/>
  <c r="AH187" i="4"/>
  <c r="AG187" i="4"/>
  <c r="AF187" i="4"/>
  <c r="AE187" i="4"/>
  <c r="AD187" i="4"/>
  <c r="AC187" i="4"/>
  <c r="AB187" i="4"/>
  <c r="AA187" i="4"/>
  <c r="Z187" i="4"/>
  <c r="Y187" i="4"/>
  <c r="X187" i="4"/>
  <c r="W187" i="4"/>
  <c r="V187" i="4"/>
  <c r="U187" i="4"/>
  <c r="T187" i="4"/>
  <c r="C187" i="4" s="1"/>
  <c r="R187" i="4"/>
  <c r="S187" i="4" s="1"/>
  <c r="Q187" i="4"/>
  <c r="O187" i="4"/>
  <c r="P187" i="4" s="1"/>
  <c r="N187" i="4"/>
  <c r="M187" i="4"/>
  <c r="L187" i="4"/>
  <c r="K187" i="4"/>
  <c r="J187" i="4"/>
  <c r="I187" i="4"/>
  <c r="G187" i="4"/>
  <c r="F187" i="4"/>
  <c r="H187" i="4" s="1"/>
  <c r="E187" i="4"/>
  <c r="D187" i="4"/>
  <c r="B187" i="4"/>
  <c r="A187" i="4"/>
  <c r="AI186" i="4"/>
  <c r="AH186" i="4"/>
  <c r="AG186" i="4"/>
  <c r="AF186" i="4"/>
  <c r="AE186" i="4"/>
  <c r="AD186" i="4"/>
  <c r="AC186" i="4"/>
  <c r="AB186" i="4"/>
  <c r="AA186" i="4"/>
  <c r="Z186" i="4"/>
  <c r="Y186" i="4"/>
  <c r="X186" i="4"/>
  <c r="W186" i="4"/>
  <c r="V186" i="4"/>
  <c r="U186" i="4"/>
  <c r="T186" i="4"/>
  <c r="C186" i="4" s="1"/>
  <c r="R186" i="4"/>
  <c r="S186" i="4" s="1"/>
  <c r="Q186" i="4"/>
  <c r="O186" i="4"/>
  <c r="P186" i="4" s="1"/>
  <c r="N186" i="4"/>
  <c r="M186" i="4"/>
  <c r="L186" i="4"/>
  <c r="K186" i="4"/>
  <c r="J186" i="4"/>
  <c r="I186" i="4"/>
  <c r="G186" i="4"/>
  <c r="F186" i="4"/>
  <c r="H186" i="4" s="1"/>
  <c r="E186" i="4"/>
  <c r="D186" i="4"/>
  <c r="B186" i="4"/>
  <c r="A186" i="4"/>
  <c r="AI185" i="4"/>
  <c r="AH185" i="4"/>
  <c r="AG185" i="4"/>
  <c r="AF185" i="4"/>
  <c r="AE185" i="4"/>
  <c r="AD185" i="4"/>
  <c r="AC185" i="4"/>
  <c r="AB185" i="4"/>
  <c r="AA185" i="4"/>
  <c r="Z185" i="4"/>
  <c r="Y185" i="4"/>
  <c r="X185" i="4"/>
  <c r="W185" i="4"/>
  <c r="V185" i="4"/>
  <c r="U185" i="4"/>
  <c r="T185" i="4"/>
  <c r="C185" i="4" s="1"/>
  <c r="R185" i="4"/>
  <c r="S185" i="4" s="1"/>
  <c r="Q185" i="4"/>
  <c r="O185" i="4"/>
  <c r="P185" i="4" s="1"/>
  <c r="N185" i="4"/>
  <c r="M185" i="4"/>
  <c r="L185" i="4"/>
  <c r="K185" i="4"/>
  <c r="J185" i="4"/>
  <c r="I185" i="4"/>
  <c r="G185" i="4"/>
  <c r="F185" i="4"/>
  <c r="H185" i="4" s="1"/>
  <c r="E185" i="4"/>
  <c r="D185" i="4"/>
  <c r="B185" i="4"/>
  <c r="A185" i="4"/>
  <c r="AI184" i="4"/>
  <c r="AH184" i="4"/>
  <c r="AG184" i="4"/>
  <c r="AF184" i="4"/>
  <c r="AE184" i="4"/>
  <c r="AD184" i="4"/>
  <c r="AC184" i="4"/>
  <c r="AB184" i="4"/>
  <c r="AA184" i="4"/>
  <c r="Z184" i="4"/>
  <c r="Y184" i="4"/>
  <c r="X184" i="4"/>
  <c r="W184" i="4"/>
  <c r="V184" i="4"/>
  <c r="U184" i="4"/>
  <c r="T184" i="4"/>
  <c r="C184" i="4" s="1"/>
  <c r="S184" i="4"/>
  <c r="R184" i="4"/>
  <c r="Q184" i="4"/>
  <c r="O184" i="4"/>
  <c r="P184" i="4" s="1"/>
  <c r="N184" i="4"/>
  <c r="M184" i="4"/>
  <c r="L184" i="4"/>
  <c r="K184" i="4"/>
  <c r="J184" i="4"/>
  <c r="I184" i="4"/>
  <c r="G184" i="4"/>
  <c r="B184" i="4" s="1"/>
  <c r="F184" i="4"/>
  <c r="H184" i="4" s="1"/>
  <c r="E184" i="4"/>
  <c r="D184" i="4"/>
  <c r="A184" i="4"/>
  <c r="AI183" i="4"/>
  <c r="AH183" i="4"/>
  <c r="AG183" i="4"/>
  <c r="AF183" i="4"/>
  <c r="AE183" i="4"/>
  <c r="AD183" i="4"/>
  <c r="AC183" i="4"/>
  <c r="AB183" i="4"/>
  <c r="AA183" i="4"/>
  <c r="Z183" i="4"/>
  <c r="Y183" i="4"/>
  <c r="X183" i="4"/>
  <c r="W183" i="4"/>
  <c r="V183" i="4"/>
  <c r="U183" i="4"/>
  <c r="T183" i="4"/>
  <c r="S183" i="4"/>
  <c r="R183" i="4"/>
  <c r="Q183" i="4"/>
  <c r="P183" i="4"/>
  <c r="O183" i="4"/>
  <c r="N183" i="4"/>
  <c r="M183" i="4"/>
  <c r="L183" i="4"/>
  <c r="K183" i="4"/>
  <c r="J183" i="4"/>
  <c r="I183" i="4"/>
  <c r="G183" i="4"/>
  <c r="B183" i="4" s="1"/>
  <c r="F183" i="4"/>
  <c r="H183" i="4" s="1"/>
  <c r="E183" i="4"/>
  <c r="D183" i="4"/>
  <c r="C183" i="4"/>
  <c r="A183" i="4"/>
  <c r="AI182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T182" i="4"/>
  <c r="R182" i="4"/>
  <c r="S182" i="4" s="1"/>
  <c r="Q182" i="4"/>
  <c r="O182" i="4"/>
  <c r="P182" i="4" s="1"/>
  <c r="N182" i="4"/>
  <c r="M182" i="4"/>
  <c r="L182" i="4"/>
  <c r="K182" i="4"/>
  <c r="J182" i="4"/>
  <c r="I182" i="4"/>
  <c r="G182" i="4"/>
  <c r="B182" i="4" s="1"/>
  <c r="F182" i="4"/>
  <c r="H182" i="4" s="1"/>
  <c r="E182" i="4"/>
  <c r="D182" i="4"/>
  <c r="C182" i="4"/>
  <c r="A182" i="4"/>
  <c r="AI181" i="4"/>
  <c r="AH181" i="4"/>
  <c r="AG181" i="4"/>
  <c r="AF181" i="4"/>
  <c r="AE181" i="4"/>
  <c r="AD181" i="4"/>
  <c r="AC181" i="4"/>
  <c r="AB181" i="4"/>
  <c r="AA181" i="4"/>
  <c r="Z181" i="4"/>
  <c r="Y181" i="4"/>
  <c r="X181" i="4"/>
  <c r="W181" i="4"/>
  <c r="V181" i="4"/>
  <c r="U181" i="4"/>
  <c r="T181" i="4"/>
  <c r="C181" i="4" s="1"/>
  <c r="S181" i="4"/>
  <c r="R181" i="4"/>
  <c r="Q181" i="4"/>
  <c r="P181" i="4"/>
  <c r="O181" i="4"/>
  <c r="N181" i="4"/>
  <c r="M181" i="4"/>
  <c r="L181" i="4"/>
  <c r="K181" i="4"/>
  <c r="J181" i="4"/>
  <c r="I181" i="4"/>
  <c r="G181" i="4"/>
  <c r="B181" i="4" s="1"/>
  <c r="F181" i="4"/>
  <c r="H181" i="4" s="1"/>
  <c r="E181" i="4"/>
  <c r="D181" i="4"/>
  <c r="A181" i="4"/>
  <c r="AI180" i="4"/>
  <c r="AH180" i="4"/>
  <c r="AG180" i="4"/>
  <c r="AF180" i="4"/>
  <c r="AE180" i="4"/>
  <c r="AD180" i="4"/>
  <c r="AC180" i="4"/>
  <c r="AB180" i="4"/>
  <c r="AA180" i="4"/>
  <c r="Z180" i="4"/>
  <c r="Y180" i="4"/>
  <c r="X180" i="4"/>
  <c r="W180" i="4"/>
  <c r="V180" i="4"/>
  <c r="U180" i="4"/>
  <c r="T180" i="4"/>
  <c r="S180" i="4"/>
  <c r="R180" i="4"/>
  <c r="Q180" i="4"/>
  <c r="P180" i="4"/>
  <c r="O180" i="4"/>
  <c r="N180" i="4"/>
  <c r="M180" i="4"/>
  <c r="L180" i="4"/>
  <c r="K180" i="4"/>
  <c r="J180" i="4"/>
  <c r="I180" i="4"/>
  <c r="G180" i="4"/>
  <c r="B180" i="4" s="1"/>
  <c r="F180" i="4"/>
  <c r="H180" i="4" s="1"/>
  <c r="E180" i="4"/>
  <c r="D180" i="4"/>
  <c r="C180" i="4"/>
  <c r="A180" i="4"/>
  <c r="AI179" i="4"/>
  <c r="AH179" i="4"/>
  <c r="AG179" i="4"/>
  <c r="AF179" i="4"/>
  <c r="AE179" i="4"/>
  <c r="AD179" i="4"/>
  <c r="AC179" i="4"/>
  <c r="AB179" i="4"/>
  <c r="AA179" i="4"/>
  <c r="Z179" i="4"/>
  <c r="Y179" i="4"/>
  <c r="X179" i="4"/>
  <c r="W179" i="4"/>
  <c r="V179" i="4"/>
  <c r="U179" i="4"/>
  <c r="T179" i="4"/>
  <c r="C179" i="4" s="1"/>
  <c r="R179" i="4"/>
  <c r="S179" i="4" s="1"/>
  <c r="Q179" i="4"/>
  <c r="O179" i="4"/>
  <c r="P179" i="4" s="1"/>
  <c r="N179" i="4"/>
  <c r="M179" i="4"/>
  <c r="L179" i="4"/>
  <c r="K179" i="4"/>
  <c r="J179" i="4"/>
  <c r="I179" i="4"/>
  <c r="G179" i="4"/>
  <c r="B179" i="4" s="1"/>
  <c r="F179" i="4"/>
  <c r="H179" i="4" s="1"/>
  <c r="E179" i="4"/>
  <c r="D179" i="4"/>
  <c r="A179" i="4"/>
  <c r="AI178" i="4"/>
  <c r="AH178" i="4"/>
  <c r="AG178" i="4"/>
  <c r="AF178" i="4"/>
  <c r="AE178" i="4"/>
  <c r="AD178" i="4"/>
  <c r="AC178" i="4"/>
  <c r="AB178" i="4"/>
  <c r="AA178" i="4"/>
  <c r="Z178" i="4"/>
  <c r="Y178" i="4"/>
  <c r="X178" i="4"/>
  <c r="W178" i="4"/>
  <c r="V178" i="4"/>
  <c r="U178" i="4"/>
  <c r="T178" i="4"/>
  <c r="C178" i="4" s="1"/>
  <c r="R178" i="4"/>
  <c r="S178" i="4" s="1"/>
  <c r="Q178" i="4"/>
  <c r="O178" i="4"/>
  <c r="P178" i="4" s="1"/>
  <c r="N178" i="4"/>
  <c r="M178" i="4"/>
  <c r="L178" i="4"/>
  <c r="K178" i="4"/>
  <c r="J178" i="4"/>
  <c r="I178" i="4"/>
  <c r="G178" i="4"/>
  <c r="B178" i="4" s="1"/>
  <c r="F178" i="4"/>
  <c r="H178" i="4" s="1"/>
  <c r="E178" i="4"/>
  <c r="D178" i="4"/>
  <c r="A178" i="4"/>
  <c r="AI177" i="4"/>
  <c r="AH177" i="4"/>
  <c r="AG177" i="4"/>
  <c r="AF177" i="4"/>
  <c r="AE177" i="4"/>
  <c r="AD177" i="4"/>
  <c r="AC177" i="4"/>
  <c r="AB177" i="4"/>
  <c r="AA177" i="4"/>
  <c r="Z177" i="4"/>
  <c r="Y177" i="4"/>
  <c r="X177" i="4"/>
  <c r="W177" i="4"/>
  <c r="V177" i="4"/>
  <c r="U177" i="4"/>
  <c r="T177" i="4"/>
  <c r="C177" i="4" s="1"/>
  <c r="R177" i="4"/>
  <c r="S177" i="4" s="1"/>
  <c r="Q177" i="4"/>
  <c r="O177" i="4"/>
  <c r="P177" i="4" s="1"/>
  <c r="N177" i="4"/>
  <c r="M177" i="4"/>
  <c r="L177" i="4"/>
  <c r="K177" i="4"/>
  <c r="J177" i="4"/>
  <c r="I177" i="4"/>
  <c r="G177" i="4"/>
  <c r="B177" i="4" s="1"/>
  <c r="F177" i="4"/>
  <c r="H177" i="4" s="1"/>
  <c r="E177" i="4"/>
  <c r="D177" i="4"/>
  <c r="A177" i="4"/>
  <c r="AI176" i="4"/>
  <c r="AH176" i="4"/>
  <c r="AG176" i="4"/>
  <c r="AF176" i="4"/>
  <c r="AE176" i="4"/>
  <c r="AD176" i="4"/>
  <c r="AC176" i="4"/>
  <c r="AB176" i="4"/>
  <c r="AA176" i="4"/>
  <c r="Z176" i="4"/>
  <c r="Y176" i="4"/>
  <c r="X176" i="4"/>
  <c r="W176" i="4"/>
  <c r="V176" i="4"/>
  <c r="U176" i="4"/>
  <c r="T176" i="4"/>
  <c r="C176" i="4" s="1"/>
  <c r="R176" i="4"/>
  <c r="S176" i="4" s="1"/>
  <c r="Q176" i="4"/>
  <c r="O176" i="4"/>
  <c r="P176" i="4" s="1"/>
  <c r="N176" i="4"/>
  <c r="M176" i="4"/>
  <c r="L176" i="4"/>
  <c r="K176" i="4"/>
  <c r="J176" i="4"/>
  <c r="I176" i="4"/>
  <c r="G176" i="4"/>
  <c r="B176" i="4" s="1"/>
  <c r="F176" i="4"/>
  <c r="H176" i="4" s="1"/>
  <c r="E176" i="4"/>
  <c r="D176" i="4"/>
  <c r="A176" i="4"/>
  <c r="AI175" i="4"/>
  <c r="AH175" i="4"/>
  <c r="AG175" i="4"/>
  <c r="AF175" i="4"/>
  <c r="AE175" i="4"/>
  <c r="AD175" i="4"/>
  <c r="AC175" i="4"/>
  <c r="AB175" i="4"/>
  <c r="AA175" i="4"/>
  <c r="Z175" i="4"/>
  <c r="Y175" i="4"/>
  <c r="X175" i="4"/>
  <c r="W175" i="4"/>
  <c r="V175" i="4"/>
  <c r="U175" i="4"/>
  <c r="T175" i="4"/>
  <c r="R175" i="4"/>
  <c r="S175" i="4" s="1"/>
  <c r="Q175" i="4"/>
  <c r="O175" i="4"/>
  <c r="P175" i="4" s="1"/>
  <c r="N175" i="4"/>
  <c r="M175" i="4"/>
  <c r="L175" i="4"/>
  <c r="K175" i="4"/>
  <c r="J175" i="4"/>
  <c r="I175" i="4"/>
  <c r="G175" i="4"/>
  <c r="B175" i="4" s="1"/>
  <c r="F175" i="4"/>
  <c r="H175" i="4" s="1"/>
  <c r="E175" i="4"/>
  <c r="D175" i="4"/>
  <c r="C175" i="4"/>
  <c r="A175" i="4"/>
  <c r="AI174" i="4"/>
  <c r="AH174" i="4"/>
  <c r="AG174" i="4"/>
  <c r="AF174" i="4"/>
  <c r="AE174" i="4"/>
  <c r="AD174" i="4"/>
  <c r="AC174" i="4"/>
  <c r="AB174" i="4"/>
  <c r="AA174" i="4"/>
  <c r="Z174" i="4"/>
  <c r="Y174" i="4"/>
  <c r="X174" i="4"/>
  <c r="W174" i="4"/>
  <c r="V174" i="4"/>
  <c r="U174" i="4"/>
  <c r="T174" i="4"/>
  <c r="R174" i="4"/>
  <c r="S174" i="4" s="1"/>
  <c r="Q174" i="4"/>
  <c r="P174" i="4"/>
  <c r="O174" i="4"/>
  <c r="N174" i="4"/>
  <c r="M174" i="4"/>
  <c r="L174" i="4"/>
  <c r="K174" i="4"/>
  <c r="J174" i="4"/>
  <c r="I174" i="4"/>
  <c r="H174" i="4"/>
  <c r="G174" i="4"/>
  <c r="B174" i="4" s="1"/>
  <c r="F174" i="4"/>
  <c r="E174" i="4"/>
  <c r="D174" i="4"/>
  <c r="C174" i="4"/>
  <c r="A174" i="4"/>
  <c r="AI173" i="4"/>
  <c r="AH173" i="4"/>
  <c r="AG173" i="4"/>
  <c r="AF173" i="4"/>
  <c r="AE173" i="4"/>
  <c r="AD173" i="4"/>
  <c r="AC173" i="4"/>
  <c r="AB173" i="4"/>
  <c r="AA173" i="4"/>
  <c r="Z173" i="4"/>
  <c r="Y173" i="4"/>
  <c r="X173" i="4"/>
  <c r="W173" i="4"/>
  <c r="V173" i="4"/>
  <c r="U173" i="4"/>
  <c r="T173" i="4"/>
  <c r="R173" i="4"/>
  <c r="S173" i="4" s="1"/>
  <c r="Q173" i="4"/>
  <c r="P173" i="4"/>
  <c r="O173" i="4"/>
  <c r="N173" i="4"/>
  <c r="M173" i="4"/>
  <c r="L173" i="4"/>
  <c r="K173" i="4"/>
  <c r="J173" i="4"/>
  <c r="I173" i="4"/>
  <c r="G173" i="4"/>
  <c r="B173" i="4" s="1"/>
  <c r="F173" i="4"/>
  <c r="H173" i="4" s="1"/>
  <c r="E173" i="4"/>
  <c r="D173" i="4"/>
  <c r="C173" i="4"/>
  <c r="A173" i="4"/>
  <c r="AI172" i="4"/>
  <c r="AH172" i="4"/>
  <c r="AG172" i="4"/>
  <c r="AF172" i="4"/>
  <c r="AE172" i="4"/>
  <c r="AD172" i="4"/>
  <c r="AC172" i="4"/>
  <c r="AB172" i="4"/>
  <c r="AA172" i="4"/>
  <c r="Z172" i="4"/>
  <c r="Y172" i="4"/>
  <c r="X172" i="4"/>
  <c r="W172" i="4"/>
  <c r="V172" i="4"/>
  <c r="U172" i="4"/>
  <c r="T172" i="4"/>
  <c r="C172" i="4" s="1"/>
  <c r="R172" i="4"/>
  <c r="S172" i="4" s="1"/>
  <c r="Q172" i="4"/>
  <c r="P172" i="4"/>
  <c r="O172" i="4"/>
  <c r="N172" i="4"/>
  <c r="M172" i="4"/>
  <c r="L172" i="4"/>
  <c r="K172" i="4"/>
  <c r="J172" i="4"/>
  <c r="I172" i="4"/>
  <c r="G172" i="4"/>
  <c r="B172" i="4" s="1"/>
  <c r="F172" i="4"/>
  <c r="H172" i="4" s="1"/>
  <c r="E172" i="4"/>
  <c r="D172" i="4"/>
  <c r="A172" i="4"/>
  <c r="AI171" i="4"/>
  <c r="AH171" i="4"/>
  <c r="AG171" i="4"/>
  <c r="AF171" i="4"/>
  <c r="AE171" i="4"/>
  <c r="AD171" i="4"/>
  <c r="AC171" i="4"/>
  <c r="AB171" i="4"/>
  <c r="AA171" i="4"/>
  <c r="Z171" i="4"/>
  <c r="Y171" i="4"/>
  <c r="X171" i="4"/>
  <c r="W171" i="4"/>
  <c r="V171" i="4"/>
  <c r="U171" i="4"/>
  <c r="T171" i="4"/>
  <c r="C171" i="4" s="1"/>
  <c r="R171" i="4"/>
  <c r="S171" i="4" s="1"/>
  <c r="Q171" i="4"/>
  <c r="O171" i="4"/>
  <c r="P171" i="4" s="1"/>
  <c r="N171" i="4"/>
  <c r="M171" i="4"/>
  <c r="L171" i="4"/>
  <c r="K171" i="4"/>
  <c r="J171" i="4"/>
  <c r="I171" i="4"/>
  <c r="G171" i="4"/>
  <c r="F171" i="4"/>
  <c r="H171" i="4" s="1"/>
  <c r="E171" i="4"/>
  <c r="D171" i="4"/>
  <c r="B171" i="4"/>
  <c r="A171" i="4"/>
  <c r="AI170" i="4"/>
  <c r="AH170" i="4"/>
  <c r="AG170" i="4"/>
  <c r="AF170" i="4"/>
  <c r="AE170" i="4"/>
  <c r="AD170" i="4"/>
  <c r="AC170" i="4"/>
  <c r="AB170" i="4"/>
  <c r="AA170" i="4"/>
  <c r="Z170" i="4"/>
  <c r="Y170" i="4"/>
  <c r="X170" i="4"/>
  <c r="W170" i="4"/>
  <c r="V170" i="4"/>
  <c r="U170" i="4"/>
  <c r="T170" i="4"/>
  <c r="C170" i="4" s="1"/>
  <c r="R170" i="4"/>
  <c r="S170" i="4" s="1"/>
  <c r="Q170" i="4"/>
  <c r="O170" i="4"/>
  <c r="P170" i="4" s="1"/>
  <c r="N170" i="4"/>
  <c r="M170" i="4"/>
  <c r="L170" i="4"/>
  <c r="K170" i="4"/>
  <c r="J170" i="4"/>
  <c r="I170" i="4"/>
  <c r="G170" i="4"/>
  <c r="B170" i="4" s="1"/>
  <c r="F170" i="4"/>
  <c r="H170" i="4" s="1"/>
  <c r="E170" i="4"/>
  <c r="D170" i="4"/>
  <c r="A170" i="4"/>
  <c r="AI169" i="4"/>
  <c r="AH169" i="4"/>
  <c r="AG169" i="4"/>
  <c r="AF169" i="4"/>
  <c r="AE169" i="4"/>
  <c r="AD169" i="4"/>
  <c r="AC169" i="4"/>
  <c r="AB169" i="4"/>
  <c r="AA169" i="4"/>
  <c r="Z169" i="4"/>
  <c r="Y169" i="4"/>
  <c r="X169" i="4"/>
  <c r="W169" i="4"/>
  <c r="V169" i="4"/>
  <c r="U169" i="4"/>
  <c r="T169" i="4"/>
  <c r="C169" i="4" s="1"/>
  <c r="R169" i="4"/>
  <c r="S169" i="4" s="1"/>
  <c r="Q169" i="4"/>
  <c r="O169" i="4"/>
  <c r="P169" i="4" s="1"/>
  <c r="N169" i="4"/>
  <c r="M169" i="4"/>
  <c r="L169" i="4"/>
  <c r="K169" i="4"/>
  <c r="J169" i="4"/>
  <c r="I169" i="4"/>
  <c r="H169" i="4"/>
  <c r="G169" i="4"/>
  <c r="F169" i="4"/>
  <c r="E169" i="4"/>
  <c r="D169" i="4"/>
  <c r="B169" i="4"/>
  <c r="A169" i="4"/>
  <c r="AI168" i="4"/>
  <c r="AH168" i="4"/>
  <c r="AG168" i="4"/>
  <c r="AF168" i="4"/>
  <c r="AE168" i="4"/>
  <c r="AD168" i="4"/>
  <c r="AC168" i="4"/>
  <c r="AB168" i="4"/>
  <c r="AA168" i="4"/>
  <c r="Z168" i="4"/>
  <c r="Y168" i="4"/>
  <c r="X168" i="4"/>
  <c r="W168" i="4"/>
  <c r="V168" i="4"/>
  <c r="U168" i="4"/>
  <c r="T168" i="4"/>
  <c r="C168" i="4" s="1"/>
  <c r="R168" i="4"/>
  <c r="S168" i="4" s="1"/>
  <c r="Q168" i="4"/>
  <c r="P168" i="4"/>
  <c r="O168" i="4"/>
  <c r="N168" i="4"/>
  <c r="M168" i="4"/>
  <c r="L168" i="4"/>
  <c r="K168" i="4"/>
  <c r="J168" i="4"/>
  <c r="I168" i="4"/>
  <c r="G168" i="4"/>
  <c r="B168" i="4" s="1"/>
  <c r="F168" i="4"/>
  <c r="H168" i="4" s="1"/>
  <c r="E168" i="4"/>
  <c r="D168" i="4"/>
  <c r="A168" i="4"/>
  <c r="AI167" i="4"/>
  <c r="AH167" i="4"/>
  <c r="AG167" i="4"/>
  <c r="AF167" i="4"/>
  <c r="AE167" i="4"/>
  <c r="AD167" i="4"/>
  <c r="AC167" i="4"/>
  <c r="AB167" i="4"/>
  <c r="AA167" i="4"/>
  <c r="Z167" i="4"/>
  <c r="Y167" i="4"/>
  <c r="X167" i="4"/>
  <c r="W167" i="4"/>
  <c r="V167" i="4"/>
  <c r="U167" i="4"/>
  <c r="T167" i="4"/>
  <c r="C167" i="4" s="1"/>
  <c r="R167" i="4"/>
  <c r="S167" i="4" s="1"/>
  <c r="Q167" i="4"/>
  <c r="O167" i="4"/>
  <c r="P167" i="4" s="1"/>
  <c r="N167" i="4"/>
  <c r="M167" i="4"/>
  <c r="L167" i="4"/>
  <c r="K167" i="4"/>
  <c r="J167" i="4"/>
  <c r="I167" i="4"/>
  <c r="G167" i="4"/>
  <c r="B167" i="4" s="1"/>
  <c r="F167" i="4"/>
  <c r="H167" i="4" s="1"/>
  <c r="E167" i="4"/>
  <c r="D167" i="4"/>
  <c r="A167" i="4"/>
  <c r="AI166" i="4"/>
  <c r="AH166" i="4"/>
  <c r="AG166" i="4"/>
  <c r="AF166" i="4"/>
  <c r="AE166" i="4"/>
  <c r="AD166" i="4"/>
  <c r="AC166" i="4"/>
  <c r="AB166" i="4"/>
  <c r="AA166" i="4"/>
  <c r="Z166" i="4"/>
  <c r="Y166" i="4"/>
  <c r="X166" i="4"/>
  <c r="W166" i="4"/>
  <c r="V166" i="4"/>
  <c r="U166" i="4"/>
  <c r="T166" i="4"/>
  <c r="R166" i="4"/>
  <c r="S166" i="4" s="1"/>
  <c r="Q166" i="4"/>
  <c r="O166" i="4"/>
  <c r="P166" i="4" s="1"/>
  <c r="N166" i="4"/>
  <c r="M166" i="4"/>
  <c r="L166" i="4"/>
  <c r="K166" i="4"/>
  <c r="J166" i="4"/>
  <c r="I166" i="4"/>
  <c r="G166" i="4"/>
  <c r="F166" i="4"/>
  <c r="H166" i="4" s="1"/>
  <c r="E166" i="4"/>
  <c r="D166" i="4"/>
  <c r="C166" i="4"/>
  <c r="B166" i="4"/>
  <c r="A166" i="4"/>
  <c r="AI165" i="4"/>
  <c r="AH165" i="4"/>
  <c r="AG165" i="4"/>
  <c r="AF165" i="4"/>
  <c r="AE165" i="4"/>
  <c r="AD165" i="4"/>
  <c r="AC165" i="4"/>
  <c r="AB165" i="4"/>
  <c r="AA165" i="4"/>
  <c r="Z165" i="4"/>
  <c r="Y165" i="4"/>
  <c r="X165" i="4"/>
  <c r="W165" i="4"/>
  <c r="V165" i="4"/>
  <c r="U165" i="4"/>
  <c r="T165" i="4"/>
  <c r="R165" i="4"/>
  <c r="S165" i="4" s="1"/>
  <c r="Q165" i="4"/>
  <c r="O165" i="4"/>
  <c r="P165" i="4" s="1"/>
  <c r="N165" i="4"/>
  <c r="M165" i="4"/>
  <c r="L165" i="4"/>
  <c r="K165" i="4"/>
  <c r="J165" i="4"/>
  <c r="I165" i="4"/>
  <c r="G165" i="4"/>
  <c r="B165" i="4" s="1"/>
  <c r="F165" i="4"/>
  <c r="H165" i="4" s="1"/>
  <c r="E165" i="4"/>
  <c r="D165" i="4"/>
  <c r="C165" i="4"/>
  <c r="A165" i="4"/>
  <c r="AI164" i="4"/>
  <c r="AH164" i="4"/>
  <c r="AG164" i="4"/>
  <c r="AF164" i="4"/>
  <c r="AE164" i="4"/>
  <c r="AD164" i="4"/>
  <c r="AC164" i="4"/>
  <c r="AB164" i="4"/>
  <c r="AA164" i="4"/>
  <c r="Z164" i="4"/>
  <c r="Y164" i="4"/>
  <c r="X164" i="4"/>
  <c r="W164" i="4"/>
  <c r="V164" i="4"/>
  <c r="U164" i="4"/>
  <c r="T164" i="4"/>
  <c r="C164" i="4" s="1"/>
  <c r="R164" i="4"/>
  <c r="S164" i="4" s="1"/>
  <c r="Q164" i="4"/>
  <c r="O164" i="4"/>
  <c r="P164" i="4" s="1"/>
  <c r="N164" i="4"/>
  <c r="M164" i="4"/>
  <c r="L164" i="4"/>
  <c r="K164" i="4"/>
  <c r="J164" i="4"/>
  <c r="I164" i="4"/>
  <c r="G164" i="4"/>
  <c r="B164" i="4" s="1"/>
  <c r="F164" i="4"/>
  <c r="H164" i="4" s="1"/>
  <c r="E164" i="4"/>
  <c r="D164" i="4"/>
  <c r="A164" i="4"/>
  <c r="AI163" i="4"/>
  <c r="AH163" i="4"/>
  <c r="AG163" i="4"/>
  <c r="AF163" i="4"/>
  <c r="AE163" i="4"/>
  <c r="AD163" i="4"/>
  <c r="AC163" i="4"/>
  <c r="AB163" i="4"/>
  <c r="AA163" i="4"/>
  <c r="Z163" i="4"/>
  <c r="Y163" i="4"/>
  <c r="X163" i="4"/>
  <c r="W163" i="4"/>
  <c r="V163" i="4"/>
  <c r="U163" i="4"/>
  <c r="T163" i="4"/>
  <c r="C163" i="4" s="1"/>
  <c r="R163" i="4"/>
  <c r="S163" i="4" s="1"/>
  <c r="Q163" i="4"/>
  <c r="O163" i="4"/>
  <c r="P163" i="4" s="1"/>
  <c r="N163" i="4"/>
  <c r="M163" i="4"/>
  <c r="L163" i="4"/>
  <c r="K163" i="4"/>
  <c r="J163" i="4"/>
  <c r="I163" i="4"/>
  <c r="G163" i="4"/>
  <c r="F163" i="4"/>
  <c r="H163" i="4" s="1"/>
  <c r="E163" i="4"/>
  <c r="D163" i="4"/>
  <c r="B163" i="4"/>
  <c r="A163" i="4"/>
  <c r="AI162" i="4"/>
  <c r="AH162" i="4"/>
  <c r="AG162" i="4"/>
  <c r="AF162" i="4"/>
  <c r="AE162" i="4"/>
  <c r="AD162" i="4"/>
  <c r="AC162" i="4"/>
  <c r="AB162" i="4"/>
  <c r="AA162" i="4"/>
  <c r="Z162" i="4"/>
  <c r="Y162" i="4"/>
  <c r="X162" i="4"/>
  <c r="W162" i="4"/>
  <c r="V162" i="4"/>
  <c r="U162" i="4"/>
  <c r="T162" i="4"/>
  <c r="C162" i="4" s="1"/>
  <c r="R162" i="4"/>
  <c r="S162" i="4" s="1"/>
  <c r="Q162" i="4"/>
  <c r="O162" i="4"/>
  <c r="P162" i="4" s="1"/>
  <c r="N162" i="4"/>
  <c r="M162" i="4"/>
  <c r="L162" i="4"/>
  <c r="K162" i="4"/>
  <c r="J162" i="4"/>
  <c r="I162" i="4"/>
  <c r="G162" i="4"/>
  <c r="B162" i="4" s="1"/>
  <c r="F162" i="4"/>
  <c r="H162" i="4" s="1"/>
  <c r="E162" i="4"/>
  <c r="D162" i="4"/>
  <c r="A162" i="4"/>
  <c r="AI161" i="4"/>
  <c r="AH161" i="4"/>
  <c r="AG161" i="4"/>
  <c r="AF161" i="4"/>
  <c r="AE161" i="4"/>
  <c r="AD161" i="4"/>
  <c r="AC161" i="4"/>
  <c r="AB161" i="4"/>
  <c r="AA161" i="4"/>
  <c r="Z161" i="4"/>
  <c r="Y161" i="4"/>
  <c r="X161" i="4"/>
  <c r="W161" i="4"/>
  <c r="V161" i="4"/>
  <c r="U161" i="4"/>
  <c r="T161" i="4"/>
  <c r="C161" i="4" s="1"/>
  <c r="R161" i="4"/>
  <c r="S161" i="4" s="1"/>
  <c r="Q161" i="4"/>
  <c r="O161" i="4"/>
  <c r="P161" i="4" s="1"/>
  <c r="N161" i="4"/>
  <c r="M161" i="4"/>
  <c r="L161" i="4"/>
  <c r="K161" i="4"/>
  <c r="J161" i="4"/>
  <c r="I161" i="4"/>
  <c r="G161" i="4"/>
  <c r="B161" i="4" s="1"/>
  <c r="F161" i="4"/>
  <c r="H161" i="4" s="1"/>
  <c r="E161" i="4"/>
  <c r="D161" i="4"/>
  <c r="A161" i="4"/>
  <c r="AI160" i="4"/>
  <c r="AH160" i="4"/>
  <c r="AG160" i="4"/>
  <c r="AF160" i="4"/>
  <c r="AE160" i="4"/>
  <c r="AD160" i="4"/>
  <c r="AC160" i="4"/>
  <c r="AB160" i="4"/>
  <c r="AA160" i="4"/>
  <c r="Z160" i="4"/>
  <c r="Y160" i="4"/>
  <c r="X160" i="4"/>
  <c r="W160" i="4"/>
  <c r="V160" i="4"/>
  <c r="U160" i="4"/>
  <c r="T160" i="4"/>
  <c r="C160" i="4" s="1"/>
  <c r="R160" i="4"/>
  <c r="S160" i="4" s="1"/>
  <c r="Q160" i="4"/>
  <c r="O160" i="4"/>
  <c r="P160" i="4" s="1"/>
  <c r="N160" i="4"/>
  <c r="M160" i="4"/>
  <c r="L160" i="4"/>
  <c r="K160" i="4"/>
  <c r="J160" i="4"/>
  <c r="I160" i="4"/>
  <c r="G160" i="4"/>
  <c r="B160" i="4" s="1"/>
  <c r="F160" i="4"/>
  <c r="H160" i="4" s="1"/>
  <c r="E160" i="4"/>
  <c r="D160" i="4"/>
  <c r="A160" i="4"/>
  <c r="AI159" i="4"/>
  <c r="AH159" i="4"/>
  <c r="AG159" i="4"/>
  <c r="AF159" i="4"/>
  <c r="AE159" i="4"/>
  <c r="AD159" i="4"/>
  <c r="AC159" i="4"/>
  <c r="AB159" i="4"/>
  <c r="AA159" i="4"/>
  <c r="Z159" i="4"/>
  <c r="Y159" i="4"/>
  <c r="X159" i="4"/>
  <c r="W159" i="4"/>
  <c r="V159" i="4"/>
  <c r="U159" i="4"/>
  <c r="T159" i="4"/>
  <c r="R159" i="4"/>
  <c r="S159" i="4" s="1"/>
  <c r="Q159" i="4"/>
  <c r="O159" i="4"/>
  <c r="P159" i="4" s="1"/>
  <c r="N159" i="4"/>
  <c r="M159" i="4"/>
  <c r="L159" i="4"/>
  <c r="K159" i="4"/>
  <c r="J159" i="4"/>
  <c r="I159" i="4"/>
  <c r="G159" i="4"/>
  <c r="B159" i="4" s="1"/>
  <c r="F159" i="4"/>
  <c r="H159" i="4" s="1"/>
  <c r="E159" i="4"/>
  <c r="D159" i="4"/>
  <c r="C159" i="4"/>
  <c r="A159" i="4"/>
  <c r="AI158" i="4"/>
  <c r="AH158" i="4"/>
  <c r="AG158" i="4"/>
  <c r="AF158" i="4"/>
  <c r="AE158" i="4"/>
  <c r="AD158" i="4"/>
  <c r="AC158" i="4"/>
  <c r="AB158" i="4"/>
  <c r="AA158" i="4"/>
  <c r="Z158" i="4"/>
  <c r="Y158" i="4"/>
  <c r="X158" i="4"/>
  <c r="W158" i="4"/>
  <c r="V158" i="4"/>
  <c r="U158" i="4"/>
  <c r="T158" i="4"/>
  <c r="R158" i="4"/>
  <c r="S158" i="4" s="1"/>
  <c r="Q158" i="4"/>
  <c r="P158" i="4"/>
  <c r="O158" i="4"/>
  <c r="N158" i="4"/>
  <c r="M158" i="4"/>
  <c r="L158" i="4"/>
  <c r="K158" i="4"/>
  <c r="J158" i="4"/>
  <c r="I158" i="4"/>
  <c r="G158" i="4"/>
  <c r="B158" i="4" s="1"/>
  <c r="F158" i="4"/>
  <c r="H158" i="4" s="1"/>
  <c r="E158" i="4"/>
  <c r="D158" i="4"/>
  <c r="C158" i="4"/>
  <c r="A158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C157" i="4" s="1"/>
  <c r="R157" i="4"/>
  <c r="S157" i="4" s="1"/>
  <c r="Q157" i="4"/>
  <c r="O157" i="4"/>
  <c r="P157" i="4" s="1"/>
  <c r="N157" i="4"/>
  <c r="M157" i="4"/>
  <c r="L157" i="4"/>
  <c r="K157" i="4"/>
  <c r="J157" i="4"/>
  <c r="I157" i="4"/>
  <c r="G157" i="4"/>
  <c r="B157" i="4" s="1"/>
  <c r="F157" i="4"/>
  <c r="H157" i="4" s="1"/>
  <c r="E157" i="4"/>
  <c r="D157" i="4"/>
  <c r="A157" i="4"/>
  <c r="AI156" i="4"/>
  <c r="AH156" i="4"/>
  <c r="AG156" i="4"/>
  <c r="AF156" i="4"/>
  <c r="AE156" i="4"/>
  <c r="AD156" i="4"/>
  <c r="AC156" i="4"/>
  <c r="AB156" i="4"/>
  <c r="AA156" i="4"/>
  <c r="Z156" i="4"/>
  <c r="Y156" i="4"/>
  <c r="X156" i="4"/>
  <c r="W156" i="4"/>
  <c r="V156" i="4"/>
  <c r="U156" i="4"/>
  <c r="T156" i="4"/>
  <c r="C156" i="4" s="1"/>
  <c r="S156" i="4"/>
  <c r="R156" i="4"/>
  <c r="Q156" i="4"/>
  <c r="O156" i="4"/>
  <c r="P156" i="4" s="1"/>
  <c r="N156" i="4"/>
  <c r="M156" i="4"/>
  <c r="L156" i="4"/>
  <c r="K156" i="4"/>
  <c r="J156" i="4"/>
  <c r="I156" i="4"/>
  <c r="G156" i="4"/>
  <c r="F156" i="4"/>
  <c r="H156" i="4" s="1"/>
  <c r="E156" i="4"/>
  <c r="D156" i="4"/>
  <c r="B156" i="4"/>
  <c r="A156" i="4"/>
  <c r="AI155" i="4"/>
  <c r="AH155" i="4"/>
  <c r="AG155" i="4"/>
  <c r="AF155" i="4"/>
  <c r="AE155" i="4"/>
  <c r="AD155" i="4"/>
  <c r="AC155" i="4"/>
  <c r="AB155" i="4"/>
  <c r="AA155" i="4"/>
  <c r="Z155" i="4"/>
  <c r="Y155" i="4"/>
  <c r="X155" i="4"/>
  <c r="W155" i="4"/>
  <c r="V155" i="4"/>
  <c r="U155" i="4"/>
  <c r="T155" i="4"/>
  <c r="R155" i="4"/>
  <c r="S155" i="4" s="1"/>
  <c r="Q155" i="4"/>
  <c r="O155" i="4"/>
  <c r="P155" i="4" s="1"/>
  <c r="N155" i="4"/>
  <c r="M155" i="4"/>
  <c r="L155" i="4"/>
  <c r="K155" i="4"/>
  <c r="J155" i="4"/>
  <c r="I155" i="4"/>
  <c r="G155" i="4"/>
  <c r="B155" i="4" s="1"/>
  <c r="F155" i="4"/>
  <c r="H155" i="4" s="1"/>
  <c r="E155" i="4"/>
  <c r="D155" i="4"/>
  <c r="C155" i="4"/>
  <c r="A155" i="4"/>
  <c r="AI154" i="4"/>
  <c r="AH154" i="4"/>
  <c r="AG154" i="4"/>
  <c r="AF154" i="4"/>
  <c r="AE154" i="4"/>
  <c r="AD154" i="4"/>
  <c r="AC154" i="4"/>
  <c r="AB154" i="4"/>
  <c r="AA154" i="4"/>
  <c r="Z154" i="4"/>
  <c r="Y154" i="4"/>
  <c r="X154" i="4"/>
  <c r="W154" i="4"/>
  <c r="V154" i="4"/>
  <c r="U154" i="4"/>
  <c r="T154" i="4"/>
  <c r="C154" i="4" s="1"/>
  <c r="R154" i="4"/>
  <c r="S154" i="4" s="1"/>
  <c r="Q154" i="4"/>
  <c r="O154" i="4"/>
  <c r="P154" i="4" s="1"/>
  <c r="N154" i="4"/>
  <c r="M154" i="4"/>
  <c r="L154" i="4"/>
  <c r="K154" i="4"/>
  <c r="J154" i="4"/>
  <c r="I154" i="4"/>
  <c r="G154" i="4"/>
  <c r="B154" i="4" s="1"/>
  <c r="F154" i="4"/>
  <c r="H154" i="4" s="1"/>
  <c r="E154" i="4"/>
  <c r="D154" i="4"/>
  <c r="A154" i="4"/>
  <c r="AI153" i="4"/>
  <c r="AH153" i="4"/>
  <c r="AG153" i="4"/>
  <c r="AF153" i="4"/>
  <c r="AE153" i="4"/>
  <c r="AD153" i="4"/>
  <c r="AC153" i="4"/>
  <c r="AB153" i="4"/>
  <c r="AA153" i="4"/>
  <c r="Z153" i="4"/>
  <c r="Y153" i="4"/>
  <c r="X153" i="4"/>
  <c r="W153" i="4"/>
  <c r="V153" i="4"/>
  <c r="U153" i="4"/>
  <c r="T153" i="4"/>
  <c r="C153" i="4" s="1"/>
  <c r="S153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B153" i="4" s="1"/>
  <c r="F153" i="4"/>
  <c r="E153" i="4"/>
  <c r="D153" i="4"/>
  <c r="A153" i="4"/>
  <c r="AI152" i="4"/>
  <c r="AH152" i="4"/>
  <c r="AG152" i="4"/>
  <c r="AF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C152" i="4" s="1"/>
  <c r="R152" i="4"/>
  <c r="S152" i="4" s="1"/>
  <c r="Q152" i="4"/>
  <c r="O152" i="4"/>
  <c r="P152" i="4" s="1"/>
  <c r="N152" i="4"/>
  <c r="M152" i="4"/>
  <c r="L152" i="4"/>
  <c r="K152" i="4"/>
  <c r="J152" i="4"/>
  <c r="I152" i="4"/>
  <c r="G152" i="4"/>
  <c r="B152" i="4" s="1"/>
  <c r="F152" i="4"/>
  <c r="H152" i="4" s="1"/>
  <c r="E152" i="4"/>
  <c r="D152" i="4"/>
  <c r="A152" i="4"/>
  <c r="AI151" i="4"/>
  <c r="AH151" i="4"/>
  <c r="AG151" i="4"/>
  <c r="AF151" i="4"/>
  <c r="AE151" i="4"/>
  <c r="AD151" i="4"/>
  <c r="AC151" i="4"/>
  <c r="AB151" i="4"/>
  <c r="AA151" i="4"/>
  <c r="Z151" i="4"/>
  <c r="Y151" i="4"/>
  <c r="X151" i="4"/>
  <c r="W151" i="4"/>
  <c r="V151" i="4"/>
  <c r="U151" i="4"/>
  <c r="T151" i="4"/>
  <c r="C151" i="4" s="1"/>
  <c r="R151" i="4"/>
  <c r="S151" i="4" s="1"/>
  <c r="Q151" i="4"/>
  <c r="O151" i="4"/>
  <c r="P151" i="4" s="1"/>
  <c r="N151" i="4"/>
  <c r="M151" i="4"/>
  <c r="L151" i="4"/>
  <c r="K151" i="4"/>
  <c r="J151" i="4"/>
  <c r="I151" i="4"/>
  <c r="G151" i="4"/>
  <c r="B151" i="4" s="1"/>
  <c r="F151" i="4"/>
  <c r="H151" i="4" s="1"/>
  <c r="E151" i="4"/>
  <c r="D151" i="4"/>
  <c r="A151" i="4"/>
  <c r="AI150" i="4"/>
  <c r="AH150" i="4"/>
  <c r="AG150" i="4"/>
  <c r="AF150" i="4"/>
  <c r="AE150" i="4"/>
  <c r="AD150" i="4"/>
  <c r="AC150" i="4"/>
  <c r="AB150" i="4"/>
  <c r="AA150" i="4"/>
  <c r="Z150" i="4"/>
  <c r="Y150" i="4"/>
  <c r="X150" i="4"/>
  <c r="W150" i="4"/>
  <c r="V150" i="4"/>
  <c r="U150" i="4"/>
  <c r="T150" i="4"/>
  <c r="C150" i="4" s="1"/>
  <c r="R150" i="4"/>
  <c r="S150" i="4" s="1"/>
  <c r="Q150" i="4"/>
  <c r="O150" i="4"/>
  <c r="P150" i="4" s="1"/>
  <c r="N150" i="4"/>
  <c r="M150" i="4"/>
  <c r="L150" i="4"/>
  <c r="K150" i="4"/>
  <c r="J150" i="4"/>
  <c r="I150" i="4"/>
  <c r="H150" i="4"/>
  <c r="G150" i="4"/>
  <c r="B150" i="4" s="1"/>
  <c r="F150" i="4"/>
  <c r="E150" i="4"/>
  <c r="D150" i="4"/>
  <c r="A150" i="4"/>
  <c r="AI149" i="4"/>
  <c r="AH149" i="4"/>
  <c r="AG149" i="4"/>
  <c r="AF149" i="4"/>
  <c r="AE149" i="4"/>
  <c r="AD149" i="4"/>
  <c r="AC149" i="4"/>
  <c r="AB149" i="4"/>
  <c r="AA149" i="4"/>
  <c r="Z149" i="4"/>
  <c r="Y149" i="4"/>
  <c r="X149" i="4"/>
  <c r="W149" i="4"/>
  <c r="V149" i="4"/>
  <c r="U149" i="4"/>
  <c r="T149" i="4"/>
  <c r="C149" i="4" s="1"/>
  <c r="R149" i="4"/>
  <c r="S149" i="4" s="1"/>
  <c r="Q149" i="4"/>
  <c r="O149" i="4"/>
  <c r="P149" i="4" s="1"/>
  <c r="N149" i="4"/>
  <c r="M149" i="4"/>
  <c r="L149" i="4"/>
  <c r="K149" i="4"/>
  <c r="J149" i="4"/>
  <c r="I149" i="4"/>
  <c r="G149" i="4"/>
  <c r="B149" i="4" s="1"/>
  <c r="F149" i="4"/>
  <c r="H149" i="4" s="1"/>
  <c r="E149" i="4"/>
  <c r="D149" i="4"/>
  <c r="A149" i="4"/>
  <c r="AI148" i="4"/>
  <c r="AH148" i="4"/>
  <c r="AG148" i="4"/>
  <c r="AF148" i="4"/>
  <c r="AE148" i="4"/>
  <c r="AD148" i="4"/>
  <c r="AC148" i="4"/>
  <c r="AB148" i="4"/>
  <c r="AA148" i="4"/>
  <c r="Z148" i="4"/>
  <c r="Y148" i="4"/>
  <c r="X148" i="4"/>
  <c r="W148" i="4"/>
  <c r="V148" i="4"/>
  <c r="U148" i="4"/>
  <c r="T148" i="4"/>
  <c r="C148" i="4" s="1"/>
  <c r="R148" i="4"/>
  <c r="S148" i="4" s="1"/>
  <c r="Q148" i="4"/>
  <c r="O148" i="4"/>
  <c r="P148" i="4" s="1"/>
  <c r="N148" i="4"/>
  <c r="M148" i="4"/>
  <c r="L148" i="4"/>
  <c r="K148" i="4"/>
  <c r="J148" i="4"/>
  <c r="I148" i="4"/>
  <c r="G148" i="4"/>
  <c r="B148" i="4" s="1"/>
  <c r="F148" i="4"/>
  <c r="H148" i="4" s="1"/>
  <c r="E148" i="4"/>
  <c r="D148" i="4"/>
  <c r="A148" i="4"/>
  <c r="AI147" i="4"/>
  <c r="AH147" i="4"/>
  <c r="AG147" i="4"/>
  <c r="AF147" i="4"/>
  <c r="AE147" i="4"/>
  <c r="AD147" i="4"/>
  <c r="AC147" i="4"/>
  <c r="AB147" i="4"/>
  <c r="AA147" i="4"/>
  <c r="Z147" i="4"/>
  <c r="Y147" i="4"/>
  <c r="X147" i="4"/>
  <c r="W147" i="4"/>
  <c r="V147" i="4"/>
  <c r="U147" i="4"/>
  <c r="T147" i="4"/>
  <c r="C147" i="4" s="1"/>
  <c r="R147" i="4"/>
  <c r="S147" i="4" s="1"/>
  <c r="Q147" i="4"/>
  <c r="O147" i="4"/>
  <c r="P147" i="4" s="1"/>
  <c r="N147" i="4"/>
  <c r="M147" i="4"/>
  <c r="L147" i="4"/>
  <c r="K147" i="4"/>
  <c r="J147" i="4"/>
  <c r="I147" i="4"/>
  <c r="G147" i="4"/>
  <c r="B147" i="4" s="1"/>
  <c r="F147" i="4"/>
  <c r="H147" i="4" s="1"/>
  <c r="E147" i="4"/>
  <c r="D147" i="4"/>
  <c r="A147" i="4"/>
  <c r="AI146" i="4"/>
  <c r="AH146" i="4"/>
  <c r="AG146" i="4"/>
  <c r="AF146" i="4"/>
  <c r="AE146" i="4"/>
  <c r="AD146" i="4"/>
  <c r="AC146" i="4"/>
  <c r="AB146" i="4"/>
  <c r="AA146" i="4"/>
  <c r="Z146" i="4"/>
  <c r="Y146" i="4"/>
  <c r="X146" i="4"/>
  <c r="W146" i="4"/>
  <c r="V146" i="4"/>
  <c r="U146" i="4"/>
  <c r="T146" i="4"/>
  <c r="C146" i="4" s="1"/>
  <c r="R146" i="4"/>
  <c r="S146" i="4" s="1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B146" i="4"/>
  <c r="A146" i="4"/>
  <c r="AI145" i="4"/>
  <c r="AH145" i="4"/>
  <c r="AG145" i="4"/>
  <c r="AF145" i="4"/>
  <c r="AE145" i="4"/>
  <c r="AD145" i="4"/>
  <c r="AC145" i="4"/>
  <c r="AB145" i="4"/>
  <c r="AA145" i="4"/>
  <c r="Z145" i="4"/>
  <c r="Y145" i="4"/>
  <c r="X145" i="4"/>
  <c r="W145" i="4"/>
  <c r="V145" i="4"/>
  <c r="U145" i="4"/>
  <c r="T145" i="4"/>
  <c r="C145" i="4" s="1"/>
  <c r="R145" i="4"/>
  <c r="S145" i="4" s="1"/>
  <c r="Q145" i="4"/>
  <c r="O145" i="4"/>
  <c r="P145" i="4" s="1"/>
  <c r="N145" i="4"/>
  <c r="M145" i="4"/>
  <c r="L145" i="4"/>
  <c r="K145" i="4"/>
  <c r="J145" i="4"/>
  <c r="I145" i="4"/>
  <c r="G145" i="4"/>
  <c r="B145" i="4" s="1"/>
  <c r="F145" i="4"/>
  <c r="H145" i="4" s="1"/>
  <c r="E145" i="4"/>
  <c r="D145" i="4"/>
  <c r="A145" i="4"/>
  <c r="AI144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C144" i="4" s="1"/>
  <c r="R144" i="4"/>
  <c r="S144" i="4" s="1"/>
  <c r="Q144" i="4"/>
  <c r="O144" i="4"/>
  <c r="P144" i="4" s="1"/>
  <c r="N144" i="4"/>
  <c r="M144" i="4"/>
  <c r="L144" i="4"/>
  <c r="K144" i="4"/>
  <c r="J144" i="4"/>
  <c r="I144" i="4"/>
  <c r="G144" i="4"/>
  <c r="B144" i="4" s="1"/>
  <c r="F144" i="4"/>
  <c r="H144" i="4" s="1"/>
  <c r="E144" i="4"/>
  <c r="D144" i="4"/>
  <c r="A144" i="4"/>
  <c r="AI143" i="4"/>
  <c r="AH143" i="4"/>
  <c r="AG143" i="4"/>
  <c r="AF143" i="4"/>
  <c r="AE143" i="4"/>
  <c r="AD143" i="4"/>
  <c r="AC143" i="4"/>
  <c r="AB143" i="4"/>
  <c r="AA143" i="4"/>
  <c r="Z143" i="4"/>
  <c r="Y143" i="4"/>
  <c r="X143" i="4"/>
  <c r="W143" i="4"/>
  <c r="V143" i="4"/>
  <c r="U143" i="4"/>
  <c r="T143" i="4"/>
  <c r="R143" i="4"/>
  <c r="S143" i="4" s="1"/>
  <c r="Q143" i="4"/>
  <c r="O143" i="4"/>
  <c r="P143" i="4" s="1"/>
  <c r="N143" i="4"/>
  <c r="M143" i="4"/>
  <c r="L143" i="4"/>
  <c r="K143" i="4"/>
  <c r="J143" i="4"/>
  <c r="I143" i="4"/>
  <c r="G143" i="4"/>
  <c r="F143" i="4"/>
  <c r="H143" i="4" s="1"/>
  <c r="E143" i="4"/>
  <c r="D143" i="4"/>
  <c r="C143" i="4"/>
  <c r="B143" i="4"/>
  <c r="A143" i="4"/>
  <c r="AI142" i="4"/>
  <c r="AH142" i="4"/>
  <c r="AG142" i="4"/>
  <c r="AF142" i="4"/>
  <c r="AE142" i="4"/>
  <c r="AD142" i="4"/>
  <c r="AC142" i="4"/>
  <c r="AB142" i="4"/>
  <c r="AA142" i="4"/>
  <c r="Z142" i="4"/>
  <c r="Y142" i="4"/>
  <c r="X142" i="4"/>
  <c r="W142" i="4"/>
  <c r="V142" i="4"/>
  <c r="U142" i="4"/>
  <c r="T142" i="4"/>
  <c r="C142" i="4" s="1"/>
  <c r="R142" i="4"/>
  <c r="S142" i="4" s="1"/>
  <c r="Q142" i="4"/>
  <c r="O142" i="4"/>
  <c r="P142" i="4" s="1"/>
  <c r="N142" i="4"/>
  <c r="M142" i="4"/>
  <c r="L142" i="4"/>
  <c r="K142" i="4"/>
  <c r="J142" i="4"/>
  <c r="I142" i="4"/>
  <c r="H142" i="4"/>
  <c r="G142" i="4"/>
  <c r="B142" i="4" s="1"/>
  <c r="F142" i="4"/>
  <c r="E142" i="4"/>
  <c r="D142" i="4"/>
  <c r="A142" i="4"/>
  <c r="AI141" i="4"/>
  <c r="AH141" i="4"/>
  <c r="AG141" i="4"/>
  <c r="AF141" i="4"/>
  <c r="AE141" i="4"/>
  <c r="AD141" i="4"/>
  <c r="AC141" i="4"/>
  <c r="AB141" i="4"/>
  <c r="AA141" i="4"/>
  <c r="Z141" i="4"/>
  <c r="Y141" i="4"/>
  <c r="X141" i="4"/>
  <c r="W141" i="4"/>
  <c r="V141" i="4"/>
  <c r="U141" i="4"/>
  <c r="T141" i="4"/>
  <c r="R141" i="4"/>
  <c r="S141" i="4" s="1"/>
  <c r="Q141" i="4"/>
  <c r="O141" i="4"/>
  <c r="P141" i="4" s="1"/>
  <c r="N141" i="4"/>
  <c r="M141" i="4"/>
  <c r="L141" i="4"/>
  <c r="K141" i="4"/>
  <c r="J141" i="4"/>
  <c r="I141" i="4"/>
  <c r="G141" i="4"/>
  <c r="B141" i="4" s="1"/>
  <c r="F141" i="4"/>
  <c r="H141" i="4" s="1"/>
  <c r="E141" i="4"/>
  <c r="D141" i="4"/>
  <c r="C141" i="4"/>
  <c r="A141" i="4"/>
  <c r="AI140" i="4"/>
  <c r="AH140" i="4"/>
  <c r="AG140" i="4"/>
  <c r="AF140" i="4"/>
  <c r="AE140" i="4"/>
  <c r="AD140" i="4"/>
  <c r="AC140" i="4"/>
  <c r="AB140" i="4"/>
  <c r="AA140" i="4"/>
  <c r="Z140" i="4"/>
  <c r="Y140" i="4"/>
  <c r="X140" i="4"/>
  <c r="W140" i="4"/>
  <c r="V140" i="4"/>
  <c r="U140" i="4"/>
  <c r="T140" i="4"/>
  <c r="C140" i="4" s="1"/>
  <c r="R140" i="4"/>
  <c r="S140" i="4" s="1"/>
  <c r="Q140" i="4"/>
  <c r="O140" i="4"/>
  <c r="P140" i="4" s="1"/>
  <c r="N140" i="4"/>
  <c r="M140" i="4"/>
  <c r="L140" i="4"/>
  <c r="K140" i="4"/>
  <c r="J140" i="4"/>
  <c r="I140" i="4"/>
  <c r="G140" i="4"/>
  <c r="B140" i="4" s="1"/>
  <c r="F140" i="4"/>
  <c r="H140" i="4" s="1"/>
  <c r="E140" i="4"/>
  <c r="D140" i="4"/>
  <c r="A140" i="4"/>
  <c r="AI139" i="4"/>
  <c r="AH139" i="4"/>
  <c r="AG139" i="4"/>
  <c r="AF139" i="4"/>
  <c r="AE139" i="4"/>
  <c r="AD139" i="4"/>
  <c r="AC139" i="4"/>
  <c r="AB139" i="4"/>
  <c r="AA139" i="4"/>
  <c r="Z139" i="4"/>
  <c r="Y139" i="4"/>
  <c r="X139" i="4"/>
  <c r="W139" i="4"/>
  <c r="V139" i="4"/>
  <c r="U139" i="4"/>
  <c r="T139" i="4"/>
  <c r="C139" i="4" s="1"/>
  <c r="R139" i="4"/>
  <c r="S139" i="4" s="1"/>
  <c r="Q139" i="4"/>
  <c r="O139" i="4"/>
  <c r="P139" i="4" s="1"/>
  <c r="N139" i="4"/>
  <c r="M139" i="4"/>
  <c r="L139" i="4"/>
  <c r="K139" i="4"/>
  <c r="J139" i="4"/>
  <c r="I139" i="4"/>
  <c r="G139" i="4"/>
  <c r="B139" i="4" s="1"/>
  <c r="F139" i="4"/>
  <c r="H139" i="4" s="1"/>
  <c r="E139" i="4"/>
  <c r="D139" i="4"/>
  <c r="A139" i="4"/>
  <c r="AI138" i="4"/>
  <c r="AH138" i="4"/>
  <c r="AG138" i="4"/>
  <c r="AF138" i="4"/>
  <c r="AE138" i="4"/>
  <c r="AD138" i="4"/>
  <c r="AC138" i="4"/>
  <c r="AB138" i="4"/>
  <c r="AA138" i="4"/>
  <c r="Z138" i="4"/>
  <c r="Y138" i="4"/>
  <c r="X138" i="4"/>
  <c r="W138" i="4"/>
  <c r="V138" i="4"/>
  <c r="U138" i="4"/>
  <c r="T138" i="4"/>
  <c r="C138" i="4" s="1"/>
  <c r="R138" i="4"/>
  <c r="S138" i="4" s="1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B138" i="4"/>
  <c r="A138" i="4"/>
  <c r="AI137" i="4"/>
  <c r="AH137" i="4"/>
  <c r="AG137" i="4"/>
  <c r="AF137" i="4"/>
  <c r="AE137" i="4"/>
  <c r="AD137" i="4"/>
  <c r="AC137" i="4"/>
  <c r="AB137" i="4"/>
  <c r="AA137" i="4"/>
  <c r="Z137" i="4"/>
  <c r="Y137" i="4"/>
  <c r="X137" i="4"/>
  <c r="W137" i="4"/>
  <c r="V137" i="4"/>
  <c r="U137" i="4"/>
  <c r="T137" i="4"/>
  <c r="C137" i="4" s="1"/>
  <c r="R137" i="4"/>
  <c r="S137" i="4" s="1"/>
  <c r="Q137" i="4"/>
  <c r="O137" i="4"/>
  <c r="P137" i="4" s="1"/>
  <c r="N137" i="4"/>
  <c r="M137" i="4"/>
  <c r="L137" i="4"/>
  <c r="K137" i="4"/>
  <c r="J137" i="4"/>
  <c r="I137" i="4"/>
  <c r="H137" i="4"/>
  <c r="G137" i="4"/>
  <c r="F137" i="4"/>
  <c r="E137" i="4"/>
  <c r="D137" i="4"/>
  <c r="B137" i="4"/>
  <c r="A137" i="4"/>
  <c r="AI136" i="4"/>
  <c r="AH136" i="4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U136" i="4"/>
  <c r="T136" i="4"/>
  <c r="C136" i="4" s="1"/>
  <c r="R136" i="4"/>
  <c r="S136" i="4" s="1"/>
  <c r="Q136" i="4"/>
  <c r="P136" i="4"/>
  <c r="O136" i="4"/>
  <c r="N136" i="4"/>
  <c r="M136" i="4"/>
  <c r="L136" i="4"/>
  <c r="K136" i="4"/>
  <c r="J136" i="4"/>
  <c r="I136" i="4"/>
  <c r="G136" i="4"/>
  <c r="F136" i="4"/>
  <c r="H136" i="4" s="1"/>
  <c r="E136" i="4"/>
  <c r="D136" i="4"/>
  <c r="B136" i="4"/>
  <c r="A136" i="4"/>
  <c r="AI135" i="4"/>
  <c r="AH135" i="4"/>
  <c r="AG135" i="4"/>
  <c r="AF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C135" i="4" s="1"/>
  <c r="R135" i="4"/>
  <c r="S135" i="4" s="1"/>
  <c r="Q135" i="4"/>
  <c r="O135" i="4"/>
  <c r="P135" i="4" s="1"/>
  <c r="N135" i="4"/>
  <c r="M135" i="4"/>
  <c r="L135" i="4"/>
  <c r="K135" i="4"/>
  <c r="J135" i="4"/>
  <c r="I135" i="4"/>
  <c r="H135" i="4"/>
  <c r="G135" i="4"/>
  <c r="B135" i="4" s="1"/>
  <c r="F135" i="4"/>
  <c r="E135" i="4"/>
  <c r="D135" i="4"/>
  <c r="A135" i="4"/>
  <c r="AI134" i="4"/>
  <c r="AH134" i="4"/>
  <c r="AG134" i="4"/>
  <c r="AF134" i="4"/>
  <c r="AE134" i="4"/>
  <c r="AD134" i="4"/>
  <c r="AC134" i="4"/>
  <c r="AB134" i="4"/>
  <c r="AA134" i="4"/>
  <c r="Z134" i="4"/>
  <c r="Y134" i="4"/>
  <c r="X134" i="4"/>
  <c r="W134" i="4"/>
  <c r="V134" i="4"/>
  <c r="U134" i="4"/>
  <c r="T134" i="4"/>
  <c r="R134" i="4"/>
  <c r="S134" i="4" s="1"/>
  <c r="Q134" i="4"/>
  <c r="O134" i="4"/>
  <c r="P134" i="4" s="1"/>
  <c r="N134" i="4"/>
  <c r="M134" i="4"/>
  <c r="L134" i="4"/>
  <c r="K134" i="4"/>
  <c r="J134" i="4"/>
  <c r="I134" i="4"/>
  <c r="G134" i="4"/>
  <c r="B134" i="4" s="1"/>
  <c r="F134" i="4"/>
  <c r="H134" i="4" s="1"/>
  <c r="E134" i="4"/>
  <c r="D134" i="4"/>
  <c r="C134" i="4"/>
  <c r="A134" i="4"/>
  <c r="AI133" i="4"/>
  <c r="AH133" i="4"/>
  <c r="AG133" i="4"/>
  <c r="AF133" i="4"/>
  <c r="AE133" i="4"/>
  <c r="AD133" i="4"/>
  <c r="AC133" i="4"/>
  <c r="AB133" i="4"/>
  <c r="AA133" i="4"/>
  <c r="Z133" i="4"/>
  <c r="Y133" i="4"/>
  <c r="X133" i="4"/>
  <c r="W133" i="4"/>
  <c r="V133" i="4"/>
  <c r="U133" i="4"/>
  <c r="T133" i="4"/>
  <c r="C133" i="4" s="1"/>
  <c r="S133" i="4"/>
  <c r="R133" i="4"/>
  <c r="Q133" i="4"/>
  <c r="O133" i="4"/>
  <c r="P133" i="4" s="1"/>
  <c r="N133" i="4"/>
  <c r="M133" i="4"/>
  <c r="L133" i="4"/>
  <c r="K133" i="4"/>
  <c r="J133" i="4"/>
  <c r="I133" i="4"/>
  <c r="G133" i="4"/>
  <c r="B133" i="4" s="1"/>
  <c r="F133" i="4"/>
  <c r="H133" i="4" s="1"/>
  <c r="E133" i="4"/>
  <c r="D133" i="4"/>
  <c r="A133" i="4"/>
  <c r="AI132" i="4"/>
  <c r="AH132" i="4"/>
  <c r="AG132" i="4"/>
  <c r="AF132" i="4"/>
  <c r="AE132" i="4"/>
  <c r="AD132" i="4"/>
  <c r="AC132" i="4"/>
  <c r="AB132" i="4"/>
  <c r="AA132" i="4"/>
  <c r="Z132" i="4"/>
  <c r="Y132" i="4"/>
  <c r="X132" i="4"/>
  <c r="W132" i="4"/>
  <c r="V132" i="4"/>
  <c r="U132" i="4"/>
  <c r="T132" i="4"/>
  <c r="R132" i="4"/>
  <c r="S132" i="4" s="1"/>
  <c r="Q132" i="4"/>
  <c r="P132" i="4"/>
  <c r="O132" i="4"/>
  <c r="N132" i="4"/>
  <c r="M132" i="4"/>
  <c r="L132" i="4"/>
  <c r="K132" i="4"/>
  <c r="J132" i="4"/>
  <c r="I132" i="4"/>
  <c r="H132" i="4"/>
  <c r="G132" i="4"/>
  <c r="B132" i="4" s="1"/>
  <c r="F132" i="4"/>
  <c r="E132" i="4"/>
  <c r="D132" i="4"/>
  <c r="C132" i="4"/>
  <c r="A132" i="4"/>
  <c r="AI131" i="4"/>
  <c r="AH131" i="4"/>
  <c r="AG131" i="4"/>
  <c r="AF131" i="4"/>
  <c r="AE131" i="4"/>
  <c r="AD131" i="4"/>
  <c r="AC131" i="4"/>
  <c r="AB131" i="4"/>
  <c r="AA131" i="4"/>
  <c r="Z131" i="4"/>
  <c r="Y131" i="4"/>
  <c r="X131" i="4"/>
  <c r="W131" i="4"/>
  <c r="V131" i="4"/>
  <c r="U131" i="4"/>
  <c r="T131" i="4"/>
  <c r="C131" i="4" s="1"/>
  <c r="S131" i="4"/>
  <c r="R131" i="4"/>
  <c r="Q131" i="4"/>
  <c r="O131" i="4"/>
  <c r="P131" i="4" s="1"/>
  <c r="N131" i="4"/>
  <c r="M131" i="4"/>
  <c r="L131" i="4"/>
  <c r="K131" i="4"/>
  <c r="J131" i="4"/>
  <c r="I131" i="4"/>
  <c r="G131" i="4"/>
  <c r="B131" i="4" s="1"/>
  <c r="F131" i="4"/>
  <c r="H131" i="4" s="1"/>
  <c r="E131" i="4"/>
  <c r="D131" i="4"/>
  <c r="A131" i="4"/>
  <c r="AI130" i="4"/>
  <c r="AH130" i="4"/>
  <c r="AG130" i="4"/>
  <c r="AF130" i="4"/>
  <c r="AE130" i="4"/>
  <c r="AD130" i="4"/>
  <c r="AC130" i="4"/>
  <c r="AB130" i="4"/>
  <c r="AA130" i="4"/>
  <c r="Z130" i="4"/>
  <c r="Y130" i="4"/>
  <c r="X130" i="4"/>
  <c r="W130" i="4"/>
  <c r="V130" i="4"/>
  <c r="U130" i="4"/>
  <c r="T130" i="4"/>
  <c r="C130" i="4" s="1"/>
  <c r="S130" i="4"/>
  <c r="R130" i="4"/>
  <c r="Q130" i="4"/>
  <c r="O130" i="4"/>
  <c r="P130" i="4" s="1"/>
  <c r="N130" i="4"/>
  <c r="M130" i="4"/>
  <c r="L130" i="4"/>
  <c r="K130" i="4"/>
  <c r="J130" i="4"/>
  <c r="I130" i="4"/>
  <c r="H130" i="4"/>
  <c r="G130" i="4"/>
  <c r="B130" i="4" s="1"/>
  <c r="F130" i="4"/>
  <c r="E130" i="4"/>
  <c r="D130" i="4"/>
  <c r="A130" i="4"/>
  <c r="AI129" i="4"/>
  <c r="AH129" i="4"/>
  <c r="AG129" i="4"/>
  <c r="AF129" i="4"/>
  <c r="AE129" i="4"/>
  <c r="AD129" i="4"/>
  <c r="AC129" i="4"/>
  <c r="AB129" i="4"/>
  <c r="AA129" i="4"/>
  <c r="Z129" i="4"/>
  <c r="Y129" i="4"/>
  <c r="X129" i="4"/>
  <c r="W129" i="4"/>
  <c r="V129" i="4"/>
  <c r="U129" i="4"/>
  <c r="T129" i="4"/>
  <c r="C129" i="4" s="1"/>
  <c r="S129" i="4"/>
  <c r="R129" i="4"/>
  <c r="Q129" i="4"/>
  <c r="O129" i="4"/>
  <c r="P129" i="4" s="1"/>
  <c r="N129" i="4"/>
  <c r="M129" i="4"/>
  <c r="L129" i="4"/>
  <c r="K129" i="4"/>
  <c r="J129" i="4"/>
  <c r="I129" i="4"/>
  <c r="G129" i="4"/>
  <c r="B129" i="4" s="1"/>
  <c r="F129" i="4"/>
  <c r="H129" i="4" s="1"/>
  <c r="E129" i="4"/>
  <c r="D129" i="4"/>
  <c r="A129" i="4"/>
  <c r="AI128" i="4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C128" i="4" s="1"/>
  <c r="R128" i="4"/>
  <c r="S128" i="4" s="1"/>
  <c r="Q128" i="4"/>
  <c r="O128" i="4"/>
  <c r="P128" i="4" s="1"/>
  <c r="N128" i="4"/>
  <c r="M128" i="4"/>
  <c r="L128" i="4"/>
  <c r="K128" i="4"/>
  <c r="J128" i="4"/>
  <c r="I128" i="4"/>
  <c r="G128" i="4"/>
  <c r="B128" i="4" s="1"/>
  <c r="F128" i="4"/>
  <c r="H128" i="4" s="1"/>
  <c r="E128" i="4"/>
  <c r="D128" i="4"/>
  <c r="A128" i="4"/>
  <c r="AI127" i="4"/>
  <c r="AH127" i="4"/>
  <c r="AG127" i="4"/>
  <c r="AF127" i="4"/>
  <c r="AE127" i="4"/>
  <c r="AD127" i="4"/>
  <c r="AC127" i="4"/>
  <c r="AB127" i="4"/>
  <c r="AA127" i="4"/>
  <c r="Z127" i="4"/>
  <c r="Y127" i="4"/>
  <c r="X127" i="4"/>
  <c r="W127" i="4"/>
  <c r="V127" i="4"/>
  <c r="U127" i="4"/>
  <c r="T127" i="4"/>
  <c r="R127" i="4"/>
  <c r="S127" i="4" s="1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B127" i="4"/>
  <c r="A127" i="4"/>
  <c r="AI126" i="4"/>
  <c r="AH126" i="4"/>
  <c r="AG126" i="4"/>
  <c r="AF126" i="4"/>
  <c r="AE126" i="4"/>
  <c r="AD126" i="4"/>
  <c r="AC126" i="4"/>
  <c r="AB126" i="4"/>
  <c r="AA126" i="4"/>
  <c r="Z126" i="4"/>
  <c r="Y126" i="4"/>
  <c r="X126" i="4"/>
  <c r="W126" i="4"/>
  <c r="V126" i="4"/>
  <c r="U126" i="4"/>
  <c r="T126" i="4"/>
  <c r="C126" i="4" s="1"/>
  <c r="S126" i="4"/>
  <c r="R126" i="4"/>
  <c r="Q126" i="4"/>
  <c r="O126" i="4"/>
  <c r="P126" i="4" s="1"/>
  <c r="N126" i="4"/>
  <c r="M126" i="4"/>
  <c r="L126" i="4"/>
  <c r="K126" i="4"/>
  <c r="J126" i="4"/>
  <c r="I126" i="4"/>
  <c r="G126" i="4"/>
  <c r="B126" i="4" s="1"/>
  <c r="F126" i="4"/>
  <c r="H126" i="4" s="1"/>
  <c r="E126" i="4"/>
  <c r="D126" i="4"/>
  <c r="A126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O125" i="4"/>
  <c r="P125" i="4" s="1"/>
  <c r="N125" i="4"/>
  <c r="M125" i="4"/>
  <c r="L125" i="4"/>
  <c r="K125" i="4"/>
  <c r="J125" i="4"/>
  <c r="I125" i="4"/>
  <c r="G125" i="4"/>
  <c r="B125" i="4" s="1"/>
  <c r="F125" i="4"/>
  <c r="H125" i="4" s="1"/>
  <c r="E125" i="4"/>
  <c r="D125" i="4"/>
  <c r="C125" i="4"/>
  <c r="A125" i="4"/>
  <c r="AI124" i="4"/>
  <c r="AH124" i="4"/>
  <c r="AG124" i="4"/>
  <c r="AF124" i="4"/>
  <c r="AE124" i="4"/>
  <c r="AD124" i="4"/>
  <c r="AC124" i="4"/>
  <c r="AB124" i="4"/>
  <c r="AA124" i="4"/>
  <c r="Z124" i="4"/>
  <c r="Y124" i="4"/>
  <c r="X124" i="4"/>
  <c r="W124" i="4"/>
  <c r="V124" i="4"/>
  <c r="U124" i="4"/>
  <c r="T124" i="4"/>
  <c r="C124" i="4" s="1"/>
  <c r="R124" i="4"/>
  <c r="S124" i="4" s="1"/>
  <c r="Q124" i="4"/>
  <c r="O124" i="4"/>
  <c r="P124" i="4" s="1"/>
  <c r="N124" i="4"/>
  <c r="M124" i="4"/>
  <c r="L124" i="4"/>
  <c r="K124" i="4"/>
  <c r="J124" i="4"/>
  <c r="I124" i="4"/>
  <c r="G124" i="4"/>
  <c r="B124" i="4" s="1"/>
  <c r="F124" i="4"/>
  <c r="H124" i="4" s="1"/>
  <c r="E124" i="4"/>
  <c r="D124" i="4"/>
  <c r="A124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C123" i="4" s="1"/>
  <c r="R123" i="4"/>
  <c r="S123" i="4" s="1"/>
  <c r="Q123" i="4"/>
  <c r="O123" i="4"/>
  <c r="P123" i="4" s="1"/>
  <c r="N123" i="4"/>
  <c r="M123" i="4"/>
  <c r="L123" i="4"/>
  <c r="K123" i="4"/>
  <c r="J123" i="4"/>
  <c r="I123" i="4"/>
  <c r="G123" i="4"/>
  <c r="B123" i="4" s="1"/>
  <c r="F123" i="4"/>
  <c r="H123" i="4" s="1"/>
  <c r="E123" i="4"/>
  <c r="D123" i="4"/>
  <c r="A123" i="4"/>
  <c r="AI122" i="4"/>
  <c r="AH122" i="4"/>
  <c r="AG122" i="4"/>
  <c r="AF122" i="4"/>
  <c r="AE122" i="4"/>
  <c r="AD122" i="4"/>
  <c r="AC122" i="4"/>
  <c r="AB122" i="4"/>
  <c r="AA122" i="4"/>
  <c r="Z122" i="4"/>
  <c r="Y122" i="4"/>
  <c r="X122" i="4"/>
  <c r="W122" i="4"/>
  <c r="V122" i="4"/>
  <c r="U122" i="4"/>
  <c r="T122" i="4"/>
  <c r="C122" i="4" s="1"/>
  <c r="R122" i="4"/>
  <c r="S122" i="4" s="1"/>
  <c r="Q122" i="4"/>
  <c r="O122" i="4"/>
  <c r="P122" i="4" s="1"/>
  <c r="N122" i="4"/>
  <c r="M122" i="4"/>
  <c r="L122" i="4"/>
  <c r="K122" i="4"/>
  <c r="J122" i="4"/>
  <c r="I122" i="4"/>
  <c r="G122" i="4"/>
  <c r="B122" i="4" s="1"/>
  <c r="F122" i="4"/>
  <c r="H122" i="4" s="1"/>
  <c r="E122" i="4"/>
  <c r="D122" i="4"/>
  <c r="A122" i="4"/>
  <c r="AI121" i="4"/>
  <c r="AH121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U121" i="4"/>
  <c r="T121" i="4"/>
  <c r="C121" i="4" s="1"/>
  <c r="R121" i="4"/>
  <c r="S121" i="4" s="1"/>
  <c r="Q121" i="4"/>
  <c r="O121" i="4"/>
  <c r="P121" i="4" s="1"/>
  <c r="N121" i="4"/>
  <c r="M121" i="4"/>
  <c r="L121" i="4"/>
  <c r="K121" i="4"/>
  <c r="J121" i="4"/>
  <c r="I121" i="4"/>
  <c r="G121" i="4"/>
  <c r="B121" i="4" s="1"/>
  <c r="F121" i="4"/>
  <c r="H121" i="4" s="1"/>
  <c r="E121" i="4"/>
  <c r="D121" i="4"/>
  <c r="A121" i="4"/>
  <c r="AI120" i="4"/>
  <c r="AH120" i="4"/>
  <c r="AG120" i="4"/>
  <c r="AF120" i="4"/>
  <c r="AE120" i="4"/>
  <c r="AD120" i="4"/>
  <c r="AC120" i="4"/>
  <c r="AB120" i="4"/>
  <c r="AA120" i="4"/>
  <c r="Z120" i="4"/>
  <c r="Y120" i="4"/>
  <c r="X120" i="4"/>
  <c r="W120" i="4"/>
  <c r="V120" i="4"/>
  <c r="U120" i="4"/>
  <c r="T120" i="4"/>
  <c r="R120" i="4"/>
  <c r="S120" i="4" s="1"/>
  <c r="Q120" i="4"/>
  <c r="O120" i="4"/>
  <c r="P120" i="4" s="1"/>
  <c r="N120" i="4"/>
  <c r="M120" i="4"/>
  <c r="L120" i="4"/>
  <c r="K120" i="4"/>
  <c r="J120" i="4"/>
  <c r="I120" i="4"/>
  <c r="G120" i="4"/>
  <c r="B120" i="4" s="1"/>
  <c r="F120" i="4"/>
  <c r="H120" i="4" s="1"/>
  <c r="E120" i="4"/>
  <c r="D120" i="4"/>
  <c r="C120" i="4"/>
  <c r="A120" i="4"/>
  <c r="AI119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T119" i="4"/>
  <c r="C119" i="4" s="1"/>
  <c r="R119" i="4"/>
  <c r="S119" i="4" s="1"/>
  <c r="Q119" i="4"/>
  <c r="O119" i="4"/>
  <c r="P119" i="4" s="1"/>
  <c r="N119" i="4"/>
  <c r="M119" i="4"/>
  <c r="L119" i="4"/>
  <c r="K119" i="4"/>
  <c r="J119" i="4"/>
  <c r="I119" i="4"/>
  <c r="G119" i="4"/>
  <c r="F119" i="4"/>
  <c r="H119" i="4" s="1"/>
  <c r="E119" i="4"/>
  <c r="D119" i="4"/>
  <c r="B119" i="4"/>
  <c r="A119" i="4"/>
  <c r="AI118" i="4"/>
  <c r="AH118" i="4"/>
  <c r="AG118" i="4"/>
  <c r="AF118" i="4"/>
  <c r="AE118" i="4"/>
  <c r="AD118" i="4"/>
  <c r="AC118" i="4"/>
  <c r="AB118" i="4"/>
  <c r="AA118" i="4"/>
  <c r="Z118" i="4"/>
  <c r="Y118" i="4"/>
  <c r="X118" i="4"/>
  <c r="W118" i="4"/>
  <c r="V118" i="4"/>
  <c r="U118" i="4"/>
  <c r="T118" i="4"/>
  <c r="C118" i="4" s="1"/>
  <c r="R118" i="4"/>
  <c r="S118" i="4" s="1"/>
  <c r="Q118" i="4"/>
  <c r="O118" i="4"/>
  <c r="P118" i="4" s="1"/>
  <c r="N118" i="4"/>
  <c r="M118" i="4"/>
  <c r="L118" i="4"/>
  <c r="K118" i="4"/>
  <c r="J118" i="4"/>
  <c r="I118" i="4"/>
  <c r="G118" i="4"/>
  <c r="B118" i="4" s="1"/>
  <c r="F118" i="4"/>
  <c r="H118" i="4" s="1"/>
  <c r="E118" i="4"/>
  <c r="D118" i="4"/>
  <c r="A118" i="4"/>
  <c r="AI117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U117" i="4"/>
  <c r="T117" i="4"/>
  <c r="S117" i="4"/>
  <c r="R117" i="4"/>
  <c r="Q117" i="4"/>
  <c r="O117" i="4"/>
  <c r="P117" i="4" s="1"/>
  <c r="N117" i="4"/>
  <c r="M117" i="4"/>
  <c r="L117" i="4"/>
  <c r="K117" i="4"/>
  <c r="J117" i="4"/>
  <c r="I117" i="4"/>
  <c r="G117" i="4"/>
  <c r="B117" i="4" s="1"/>
  <c r="F117" i="4"/>
  <c r="H117" i="4" s="1"/>
  <c r="E117" i="4"/>
  <c r="D117" i="4"/>
  <c r="C117" i="4"/>
  <c r="A117" i="4"/>
  <c r="AI116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R116" i="4"/>
  <c r="S116" i="4" s="1"/>
  <c r="Q116" i="4"/>
  <c r="O116" i="4"/>
  <c r="P116" i="4" s="1"/>
  <c r="N116" i="4"/>
  <c r="M116" i="4"/>
  <c r="L116" i="4"/>
  <c r="K116" i="4"/>
  <c r="J116" i="4"/>
  <c r="I116" i="4"/>
  <c r="G116" i="4"/>
  <c r="F116" i="4"/>
  <c r="H116" i="4" s="1"/>
  <c r="E116" i="4"/>
  <c r="D116" i="4"/>
  <c r="C116" i="4"/>
  <c r="B116" i="4"/>
  <c r="A116" i="4"/>
  <c r="AI115" i="4"/>
  <c r="AH115" i="4"/>
  <c r="AG115" i="4"/>
  <c r="AF115" i="4"/>
  <c r="AE115" i="4"/>
  <c r="AD115" i="4"/>
  <c r="AC115" i="4"/>
  <c r="AB115" i="4"/>
  <c r="AA115" i="4"/>
  <c r="Z115" i="4"/>
  <c r="Y115" i="4"/>
  <c r="X115" i="4"/>
  <c r="W115" i="4"/>
  <c r="V115" i="4"/>
  <c r="U115" i="4"/>
  <c r="T115" i="4"/>
  <c r="C115" i="4" s="1"/>
  <c r="R115" i="4"/>
  <c r="S115" i="4" s="1"/>
  <c r="Q115" i="4"/>
  <c r="O115" i="4"/>
  <c r="P115" i="4" s="1"/>
  <c r="N115" i="4"/>
  <c r="M115" i="4"/>
  <c r="L115" i="4"/>
  <c r="K115" i="4"/>
  <c r="J115" i="4"/>
  <c r="I115" i="4"/>
  <c r="G115" i="4"/>
  <c r="B115" i="4" s="1"/>
  <c r="F115" i="4"/>
  <c r="H115" i="4" s="1"/>
  <c r="E115" i="4"/>
  <c r="D115" i="4"/>
  <c r="A115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R114" i="4"/>
  <c r="S114" i="4" s="1"/>
  <c r="Q114" i="4"/>
  <c r="O114" i="4"/>
  <c r="P114" i="4" s="1"/>
  <c r="N114" i="4"/>
  <c r="M114" i="4"/>
  <c r="L114" i="4"/>
  <c r="K114" i="4"/>
  <c r="J114" i="4"/>
  <c r="I114" i="4"/>
  <c r="G114" i="4"/>
  <c r="B114" i="4" s="1"/>
  <c r="F114" i="4"/>
  <c r="H114" i="4" s="1"/>
  <c r="E114" i="4"/>
  <c r="D114" i="4"/>
  <c r="C114" i="4"/>
  <c r="A114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C113" i="4" s="1"/>
  <c r="R113" i="4"/>
  <c r="S113" i="4" s="1"/>
  <c r="Q113" i="4"/>
  <c r="O113" i="4"/>
  <c r="P113" i="4" s="1"/>
  <c r="N113" i="4"/>
  <c r="M113" i="4"/>
  <c r="L113" i="4"/>
  <c r="K113" i="4"/>
  <c r="J113" i="4"/>
  <c r="I113" i="4"/>
  <c r="G113" i="4"/>
  <c r="B113" i="4" s="1"/>
  <c r="F113" i="4"/>
  <c r="H113" i="4" s="1"/>
  <c r="E113" i="4"/>
  <c r="D113" i="4"/>
  <c r="A113" i="4"/>
  <c r="AI112" i="4"/>
  <c r="AH112" i="4"/>
  <c r="AG112" i="4"/>
  <c r="AF112" i="4"/>
  <c r="AE112" i="4"/>
  <c r="AD112" i="4"/>
  <c r="AC112" i="4"/>
  <c r="AB112" i="4"/>
  <c r="AA112" i="4"/>
  <c r="Z112" i="4"/>
  <c r="Y112" i="4"/>
  <c r="X112" i="4"/>
  <c r="W112" i="4"/>
  <c r="V112" i="4"/>
  <c r="U112" i="4"/>
  <c r="T112" i="4"/>
  <c r="C112" i="4" s="1"/>
  <c r="R112" i="4"/>
  <c r="S112" i="4" s="1"/>
  <c r="Q112" i="4"/>
  <c r="O112" i="4"/>
  <c r="P112" i="4" s="1"/>
  <c r="N112" i="4"/>
  <c r="M112" i="4"/>
  <c r="L112" i="4"/>
  <c r="K112" i="4"/>
  <c r="J112" i="4"/>
  <c r="I112" i="4"/>
  <c r="G112" i="4"/>
  <c r="B112" i="4" s="1"/>
  <c r="F112" i="4"/>
  <c r="H112" i="4" s="1"/>
  <c r="E112" i="4"/>
  <c r="D112" i="4"/>
  <c r="A112" i="4"/>
  <c r="AI111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T111" i="4"/>
  <c r="C111" i="4" s="1"/>
  <c r="R111" i="4"/>
  <c r="S111" i="4" s="1"/>
  <c r="Q111" i="4"/>
  <c r="O111" i="4"/>
  <c r="P111" i="4" s="1"/>
  <c r="N111" i="4"/>
  <c r="M111" i="4"/>
  <c r="L111" i="4"/>
  <c r="K111" i="4"/>
  <c r="J111" i="4"/>
  <c r="I111" i="4"/>
  <c r="G111" i="4"/>
  <c r="B111" i="4" s="1"/>
  <c r="F111" i="4"/>
  <c r="H111" i="4" s="1"/>
  <c r="E111" i="4"/>
  <c r="D111" i="4"/>
  <c r="A111" i="4"/>
  <c r="AI110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T110" i="4"/>
  <c r="R110" i="4"/>
  <c r="S110" i="4" s="1"/>
  <c r="Q110" i="4"/>
  <c r="O110" i="4"/>
  <c r="P110" i="4" s="1"/>
  <c r="N110" i="4"/>
  <c r="M110" i="4"/>
  <c r="L110" i="4"/>
  <c r="K110" i="4"/>
  <c r="J110" i="4"/>
  <c r="I110" i="4"/>
  <c r="G110" i="4"/>
  <c r="B110" i="4" s="1"/>
  <c r="F110" i="4"/>
  <c r="H110" i="4" s="1"/>
  <c r="E110" i="4"/>
  <c r="D110" i="4"/>
  <c r="C110" i="4"/>
  <c r="A110" i="4"/>
  <c r="AI109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C109" i="4" s="1"/>
  <c r="S109" i="4"/>
  <c r="R109" i="4"/>
  <c r="Q109" i="4"/>
  <c r="O109" i="4"/>
  <c r="P109" i="4" s="1"/>
  <c r="N109" i="4"/>
  <c r="M109" i="4"/>
  <c r="L109" i="4"/>
  <c r="K109" i="4"/>
  <c r="J109" i="4"/>
  <c r="I109" i="4"/>
  <c r="G109" i="4"/>
  <c r="B109" i="4" s="1"/>
  <c r="F109" i="4"/>
  <c r="H109" i="4" s="1"/>
  <c r="E109" i="4"/>
  <c r="D109" i="4"/>
  <c r="A109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C108" i="4" s="1"/>
  <c r="R108" i="4"/>
  <c r="S108" i="4" s="1"/>
  <c r="Q108" i="4"/>
  <c r="O108" i="4"/>
  <c r="P108" i="4" s="1"/>
  <c r="N108" i="4"/>
  <c r="M108" i="4"/>
  <c r="L108" i="4"/>
  <c r="K108" i="4"/>
  <c r="J108" i="4"/>
  <c r="I108" i="4"/>
  <c r="G108" i="4"/>
  <c r="B108" i="4" s="1"/>
  <c r="F108" i="4"/>
  <c r="H108" i="4" s="1"/>
  <c r="E108" i="4"/>
  <c r="D108" i="4"/>
  <c r="A108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C107" i="4" s="1"/>
  <c r="R107" i="4"/>
  <c r="S107" i="4" s="1"/>
  <c r="Q107" i="4"/>
  <c r="O107" i="4"/>
  <c r="P107" i="4" s="1"/>
  <c r="N107" i="4"/>
  <c r="M107" i="4"/>
  <c r="L107" i="4"/>
  <c r="K107" i="4"/>
  <c r="J107" i="4"/>
  <c r="I107" i="4"/>
  <c r="G107" i="4"/>
  <c r="B107" i="4" s="1"/>
  <c r="F107" i="4"/>
  <c r="H107" i="4" s="1"/>
  <c r="E107" i="4"/>
  <c r="D107" i="4"/>
  <c r="A107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R106" i="4"/>
  <c r="S106" i="4" s="1"/>
  <c r="Q106" i="4"/>
  <c r="P106" i="4"/>
  <c r="O106" i="4"/>
  <c r="N106" i="4"/>
  <c r="M106" i="4"/>
  <c r="L106" i="4"/>
  <c r="K106" i="4"/>
  <c r="J106" i="4"/>
  <c r="I106" i="4"/>
  <c r="G106" i="4"/>
  <c r="B106" i="4" s="1"/>
  <c r="F106" i="4"/>
  <c r="H106" i="4" s="1"/>
  <c r="E106" i="4"/>
  <c r="D106" i="4"/>
  <c r="C106" i="4"/>
  <c r="A106" i="4"/>
  <c r="AI105" i="4"/>
  <c r="AH105" i="4"/>
  <c r="AG105" i="4"/>
  <c r="AF105" i="4"/>
  <c r="AE105" i="4"/>
  <c r="AD105" i="4"/>
  <c r="AC105" i="4"/>
  <c r="AB105" i="4"/>
  <c r="AA105" i="4"/>
  <c r="Z105" i="4"/>
  <c r="Y105" i="4"/>
  <c r="X105" i="4"/>
  <c r="W105" i="4"/>
  <c r="V105" i="4"/>
  <c r="U105" i="4"/>
  <c r="T105" i="4"/>
  <c r="C105" i="4" s="1"/>
  <c r="S105" i="4"/>
  <c r="R105" i="4"/>
  <c r="Q105" i="4"/>
  <c r="O105" i="4"/>
  <c r="P105" i="4" s="1"/>
  <c r="N105" i="4"/>
  <c r="M105" i="4"/>
  <c r="L105" i="4"/>
  <c r="K105" i="4"/>
  <c r="J105" i="4"/>
  <c r="I105" i="4"/>
  <c r="G105" i="4"/>
  <c r="B105" i="4" s="1"/>
  <c r="F105" i="4"/>
  <c r="H105" i="4" s="1"/>
  <c r="E105" i="4"/>
  <c r="D105" i="4"/>
  <c r="A105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R104" i="4"/>
  <c r="S104" i="4" s="1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A104" i="4"/>
  <c r="AI103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G103" i="4"/>
  <c r="F103" i="4"/>
  <c r="H103" i="4" s="1"/>
  <c r="E103" i="4"/>
  <c r="D103" i="4"/>
  <c r="C103" i="4"/>
  <c r="B103" i="4"/>
  <c r="A103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O102" i="4"/>
  <c r="P102" i="4" s="1"/>
  <c r="N102" i="4"/>
  <c r="M102" i="4"/>
  <c r="L102" i="4"/>
  <c r="K102" i="4"/>
  <c r="J102" i="4"/>
  <c r="I102" i="4"/>
  <c r="G102" i="4"/>
  <c r="B102" i="4" s="1"/>
  <c r="F102" i="4"/>
  <c r="H102" i="4" s="1"/>
  <c r="E102" i="4"/>
  <c r="D102" i="4"/>
  <c r="C102" i="4"/>
  <c r="A102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C101" i="4" s="1"/>
  <c r="R101" i="4"/>
  <c r="S101" i="4" s="1"/>
  <c r="Q101" i="4"/>
  <c r="O101" i="4"/>
  <c r="P101" i="4" s="1"/>
  <c r="N101" i="4"/>
  <c r="M101" i="4"/>
  <c r="L101" i="4"/>
  <c r="K101" i="4"/>
  <c r="J101" i="4"/>
  <c r="I101" i="4"/>
  <c r="G101" i="4"/>
  <c r="B101" i="4" s="1"/>
  <c r="F101" i="4"/>
  <c r="H101" i="4" s="1"/>
  <c r="E101" i="4"/>
  <c r="D101" i="4"/>
  <c r="A101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R100" i="4"/>
  <c r="S100" i="4" s="1"/>
  <c r="Q100" i="4"/>
  <c r="O100" i="4"/>
  <c r="P100" i="4" s="1"/>
  <c r="N100" i="4"/>
  <c r="M100" i="4"/>
  <c r="L100" i="4"/>
  <c r="K100" i="4"/>
  <c r="J100" i="4"/>
  <c r="I100" i="4"/>
  <c r="G100" i="4"/>
  <c r="B100" i="4" s="1"/>
  <c r="F100" i="4"/>
  <c r="H100" i="4" s="1"/>
  <c r="E100" i="4"/>
  <c r="D100" i="4"/>
  <c r="C100" i="4"/>
  <c r="A100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C99" i="4" s="1"/>
  <c r="R99" i="4"/>
  <c r="S99" i="4" s="1"/>
  <c r="Q99" i="4"/>
  <c r="O99" i="4"/>
  <c r="P99" i="4" s="1"/>
  <c r="N99" i="4"/>
  <c r="M99" i="4"/>
  <c r="L99" i="4"/>
  <c r="K99" i="4"/>
  <c r="J99" i="4"/>
  <c r="I99" i="4"/>
  <c r="G99" i="4"/>
  <c r="B99" i="4" s="1"/>
  <c r="F99" i="4"/>
  <c r="H99" i="4" s="1"/>
  <c r="E99" i="4"/>
  <c r="D99" i="4"/>
  <c r="A99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C98" i="4" s="1"/>
  <c r="R98" i="4"/>
  <c r="S98" i="4" s="1"/>
  <c r="Q98" i="4"/>
  <c r="O98" i="4"/>
  <c r="P98" i="4" s="1"/>
  <c r="N98" i="4"/>
  <c r="M98" i="4"/>
  <c r="L98" i="4"/>
  <c r="K98" i="4"/>
  <c r="J98" i="4"/>
  <c r="I98" i="4"/>
  <c r="G98" i="4"/>
  <c r="B98" i="4" s="1"/>
  <c r="F98" i="4"/>
  <c r="H98" i="4" s="1"/>
  <c r="E98" i="4"/>
  <c r="D98" i="4"/>
  <c r="A98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C97" i="4" s="1"/>
  <c r="R97" i="4"/>
  <c r="S97" i="4" s="1"/>
  <c r="Q97" i="4"/>
  <c r="O97" i="4"/>
  <c r="P97" i="4" s="1"/>
  <c r="N97" i="4"/>
  <c r="M97" i="4"/>
  <c r="L97" i="4"/>
  <c r="K97" i="4"/>
  <c r="J97" i="4"/>
  <c r="I97" i="4"/>
  <c r="G97" i="4"/>
  <c r="B97" i="4" s="1"/>
  <c r="F97" i="4"/>
  <c r="H97" i="4" s="1"/>
  <c r="E97" i="4"/>
  <c r="D97" i="4"/>
  <c r="A97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R96" i="4"/>
  <c r="S96" i="4" s="1"/>
  <c r="Q96" i="4"/>
  <c r="O96" i="4"/>
  <c r="P96" i="4" s="1"/>
  <c r="N96" i="4"/>
  <c r="M96" i="4"/>
  <c r="L96" i="4"/>
  <c r="K96" i="4"/>
  <c r="J96" i="4"/>
  <c r="I96" i="4"/>
  <c r="G96" i="4"/>
  <c r="B96" i="4" s="1"/>
  <c r="F96" i="4"/>
  <c r="H96" i="4" s="1"/>
  <c r="E96" i="4"/>
  <c r="D96" i="4"/>
  <c r="C96" i="4"/>
  <c r="A96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C95" i="4" s="1"/>
  <c r="R95" i="4"/>
  <c r="S95" i="4" s="1"/>
  <c r="Q95" i="4"/>
  <c r="O95" i="4"/>
  <c r="P95" i="4" s="1"/>
  <c r="N95" i="4"/>
  <c r="M95" i="4"/>
  <c r="L95" i="4"/>
  <c r="K95" i="4"/>
  <c r="J95" i="4"/>
  <c r="I95" i="4"/>
  <c r="H95" i="4"/>
  <c r="G95" i="4"/>
  <c r="B95" i="4" s="1"/>
  <c r="F95" i="4"/>
  <c r="E95" i="4"/>
  <c r="D95" i="4"/>
  <c r="A95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R94" i="4"/>
  <c r="S94" i="4" s="1"/>
  <c r="Q94" i="4"/>
  <c r="P94" i="4"/>
  <c r="O94" i="4"/>
  <c r="N94" i="4"/>
  <c r="M94" i="4"/>
  <c r="L94" i="4"/>
  <c r="K94" i="4"/>
  <c r="J94" i="4"/>
  <c r="I94" i="4"/>
  <c r="H94" i="4"/>
  <c r="G94" i="4"/>
  <c r="B94" i="4" s="1"/>
  <c r="F94" i="4"/>
  <c r="E94" i="4"/>
  <c r="D94" i="4"/>
  <c r="C94" i="4"/>
  <c r="A94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C93" i="4" s="1"/>
  <c r="R93" i="4"/>
  <c r="S93" i="4" s="1"/>
  <c r="Q93" i="4"/>
  <c r="O93" i="4"/>
  <c r="P93" i="4" s="1"/>
  <c r="N93" i="4"/>
  <c r="M93" i="4"/>
  <c r="L93" i="4"/>
  <c r="K93" i="4"/>
  <c r="J93" i="4"/>
  <c r="I93" i="4"/>
  <c r="G93" i="4"/>
  <c r="B93" i="4" s="1"/>
  <c r="F93" i="4"/>
  <c r="H93" i="4" s="1"/>
  <c r="E93" i="4"/>
  <c r="D93" i="4"/>
  <c r="A93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C92" i="4" s="1"/>
  <c r="R92" i="4"/>
  <c r="S92" i="4" s="1"/>
  <c r="Q92" i="4"/>
  <c r="O92" i="4"/>
  <c r="P92" i="4" s="1"/>
  <c r="N92" i="4"/>
  <c r="M92" i="4"/>
  <c r="L92" i="4"/>
  <c r="K92" i="4"/>
  <c r="J92" i="4"/>
  <c r="I92" i="4"/>
  <c r="G92" i="4"/>
  <c r="B92" i="4" s="1"/>
  <c r="F92" i="4"/>
  <c r="H92" i="4" s="1"/>
  <c r="E92" i="4"/>
  <c r="D92" i="4"/>
  <c r="A92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C91" i="4" s="1"/>
  <c r="R91" i="4"/>
  <c r="S91" i="4" s="1"/>
  <c r="Q91" i="4"/>
  <c r="O91" i="4"/>
  <c r="P91" i="4" s="1"/>
  <c r="N91" i="4"/>
  <c r="M91" i="4"/>
  <c r="L91" i="4"/>
  <c r="K91" i="4"/>
  <c r="J91" i="4"/>
  <c r="I91" i="4"/>
  <c r="G91" i="4"/>
  <c r="B91" i="4" s="1"/>
  <c r="F91" i="4"/>
  <c r="H91" i="4" s="1"/>
  <c r="E91" i="4"/>
  <c r="D91" i="4"/>
  <c r="A91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R90" i="4"/>
  <c r="S90" i="4" s="1"/>
  <c r="Q90" i="4"/>
  <c r="O90" i="4"/>
  <c r="P90" i="4" s="1"/>
  <c r="N90" i="4"/>
  <c r="M90" i="4"/>
  <c r="L90" i="4"/>
  <c r="K90" i="4"/>
  <c r="J90" i="4"/>
  <c r="I90" i="4"/>
  <c r="H90" i="4"/>
  <c r="G90" i="4"/>
  <c r="B90" i="4" s="1"/>
  <c r="F90" i="4"/>
  <c r="E90" i="4"/>
  <c r="D90" i="4"/>
  <c r="C90" i="4"/>
  <c r="A90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C89" i="4" s="1"/>
  <c r="R89" i="4"/>
  <c r="S89" i="4" s="1"/>
  <c r="Q89" i="4"/>
  <c r="O89" i="4"/>
  <c r="P89" i="4" s="1"/>
  <c r="N89" i="4"/>
  <c r="M89" i="4"/>
  <c r="L89" i="4"/>
  <c r="K89" i="4"/>
  <c r="J89" i="4"/>
  <c r="I89" i="4"/>
  <c r="G89" i="4"/>
  <c r="B89" i="4" s="1"/>
  <c r="F89" i="4"/>
  <c r="H89" i="4" s="1"/>
  <c r="E89" i="4"/>
  <c r="D89" i="4"/>
  <c r="A89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C88" i="4" s="1"/>
  <c r="R88" i="4"/>
  <c r="S88" i="4" s="1"/>
  <c r="Q88" i="4"/>
  <c r="O88" i="4"/>
  <c r="P88" i="4" s="1"/>
  <c r="N88" i="4"/>
  <c r="M88" i="4"/>
  <c r="L88" i="4"/>
  <c r="K88" i="4"/>
  <c r="J88" i="4"/>
  <c r="I88" i="4"/>
  <c r="G88" i="4"/>
  <c r="B88" i="4" s="1"/>
  <c r="F88" i="4"/>
  <c r="H88" i="4" s="1"/>
  <c r="E88" i="4"/>
  <c r="D88" i="4"/>
  <c r="A88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C87" i="4" s="1"/>
  <c r="R87" i="4"/>
  <c r="S87" i="4" s="1"/>
  <c r="Q87" i="4"/>
  <c r="O87" i="4"/>
  <c r="P87" i="4" s="1"/>
  <c r="N87" i="4"/>
  <c r="M87" i="4"/>
  <c r="L87" i="4"/>
  <c r="K87" i="4"/>
  <c r="J87" i="4"/>
  <c r="I87" i="4"/>
  <c r="H87" i="4"/>
  <c r="G87" i="4"/>
  <c r="B87" i="4" s="1"/>
  <c r="F87" i="4"/>
  <c r="E87" i="4"/>
  <c r="D87" i="4"/>
  <c r="A87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C86" i="4" s="1"/>
  <c r="R86" i="4"/>
  <c r="S86" i="4" s="1"/>
  <c r="Q86" i="4"/>
  <c r="O86" i="4"/>
  <c r="P86" i="4" s="1"/>
  <c r="N86" i="4"/>
  <c r="M86" i="4"/>
  <c r="L86" i="4"/>
  <c r="K86" i="4"/>
  <c r="J86" i="4"/>
  <c r="I86" i="4"/>
  <c r="H86" i="4"/>
  <c r="G86" i="4"/>
  <c r="B86" i="4" s="1"/>
  <c r="F86" i="4"/>
  <c r="E86" i="4"/>
  <c r="D86" i="4"/>
  <c r="A86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C85" i="4" s="1"/>
  <c r="R85" i="4"/>
  <c r="S85" i="4" s="1"/>
  <c r="Q85" i="4"/>
  <c r="P85" i="4"/>
  <c r="O85" i="4"/>
  <c r="N85" i="4"/>
  <c r="M85" i="4"/>
  <c r="L85" i="4"/>
  <c r="K85" i="4"/>
  <c r="J85" i="4"/>
  <c r="I85" i="4"/>
  <c r="G85" i="4"/>
  <c r="B85" i="4" s="1"/>
  <c r="F85" i="4"/>
  <c r="H85" i="4" s="1"/>
  <c r="E85" i="4"/>
  <c r="D85" i="4"/>
  <c r="A85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C84" i="4" s="1"/>
  <c r="R84" i="4"/>
  <c r="S84" i="4" s="1"/>
  <c r="Q84" i="4"/>
  <c r="O84" i="4"/>
  <c r="P84" i="4" s="1"/>
  <c r="N84" i="4"/>
  <c r="M84" i="4"/>
  <c r="L84" i="4"/>
  <c r="K84" i="4"/>
  <c r="J84" i="4"/>
  <c r="I84" i="4"/>
  <c r="G84" i="4"/>
  <c r="F84" i="4"/>
  <c r="H84" i="4" s="1"/>
  <c r="E84" i="4"/>
  <c r="D84" i="4"/>
  <c r="B84" i="4"/>
  <c r="A84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C83" i="4" s="1"/>
  <c r="R83" i="4"/>
  <c r="S83" i="4" s="1"/>
  <c r="Q83" i="4"/>
  <c r="O83" i="4"/>
  <c r="P83" i="4" s="1"/>
  <c r="N83" i="4"/>
  <c r="M83" i="4"/>
  <c r="L83" i="4"/>
  <c r="K83" i="4"/>
  <c r="J83" i="4"/>
  <c r="I83" i="4"/>
  <c r="G83" i="4"/>
  <c r="B83" i="4" s="1"/>
  <c r="F83" i="4"/>
  <c r="H83" i="4" s="1"/>
  <c r="E83" i="4"/>
  <c r="D83" i="4"/>
  <c r="A83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C82" i="4" s="1"/>
  <c r="R82" i="4"/>
  <c r="S82" i="4" s="1"/>
  <c r="Q82" i="4"/>
  <c r="O82" i="4"/>
  <c r="P82" i="4" s="1"/>
  <c r="N82" i="4"/>
  <c r="M82" i="4"/>
  <c r="L82" i="4"/>
  <c r="K82" i="4"/>
  <c r="J82" i="4"/>
  <c r="I82" i="4"/>
  <c r="G82" i="4"/>
  <c r="B82" i="4" s="1"/>
  <c r="F82" i="4"/>
  <c r="H82" i="4" s="1"/>
  <c r="E82" i="4"/>
  <c r="D82" i="4"/>
  <c r="A82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C81" i="4" s="1"/>
  <c r="R81" i="4"/>
  <c r="S81" i="4" s="1"/>
  <c r="Q81" i="4"/>
  <c r="O81" i="4"/>
  <c r="P81" i="4" s="1"/>
  <c r="N81" i="4"/>
  <c r="M81" i="4"/>
  <c r="L81" i="4"/>
  <c r="K81" i="4"/>
  <c r="J81" i="4"/>
  <c r="I81" i="4"/>
  <c r="G81" i="4"/>
  <c r="B81" i="4" s="1"/>
  <c r="F81" i="4"/>
  <c r="H81" i="4" s="1"/>
  <c r="E81" i="4"/>
  <c r="D81" i="4"/>
  <c r="A81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R80" i="4"/>
  <c r="S80" i="4" s="1"/>
  <c r="Q80" i="4"/>
  <c r="O80" i="4"/>
  <c r="P80" i="4" s="1"/>
  <c r="N80" i="4"/>
  <c r="M80" i="4"/>
  <c r="L80" i="4"/>
  <c r="K80" i="4"/>
  <c r="J80" i="4"/>
  <c r="I80" i="4"/>
  <c r="G80" i="4"/>
  <c r="F80" i="4"/>
  <c r="H80" i="4" s="1"/>
  <c r="E80" i="4"/>
  <c r="D80" i="4"/>
  <c r="C80" i="4"/>
  <c r="B80" i="4"/>
  <c r="A80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C79" i="4" s="1"/>
  <c r="R79" i="4"/>
  <c r="S79" i="4" s="1"/>
  <c r="Q79" i="4"/>
  <c r="O79" i="4"/>
  <c r="P79" i="4" s="1"/>
  <c r="N79" i="4"/>
  <c r="M79" i="4"/>
  <c r="L79" i="4"/>
  <c r="K79" i="4"/>
  <c r="J79" i="4"/>
  <c r="I79" i="4"/>
  <c r="G79" i="4"/>
  <c r="F79" i="4"/>
  <c r="H79" i="4" s="1"/>
  <c r="E79" i="4"/>
  <c r="D79" i="4"/>
  <c r="B79" i="4"/>
  <c r="A79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R78" i="4"/>
  <c r="S78" i="4" s="1"/>
  <c r="Q78" i="4"/>
  <c r="O78" i="4"/>
  <c r="P78" i="4" s="1"/>
  <c r="N78" i="4"/>
  <c r="M78" i="4"/>
  <c r="L78" i="4"/>
  <c r="K78" i="4"/>
  <c r="J78" i="4"/>
  <c r="I78" i="4"/>
  <c r="G78" i="4"/>
  <c r="B78" i="4" s="1"/>
  <c r="F78" i="4"/>
  <c r="H78" i="4" s="1"/>
  <c r="E78" i="4"/>
  <c r="D78" i="4"/>
  <c r="C78" i="4"/>
  <c r="A78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R77" i="4"/>
  <c r="S77" i="4" s="1"/>
  <c r="Q77" i="4"/>
  <c r="O77" i="4"/>
  <c r="P77" i="4" s="1"/>
  <c r="N77" i="4"/>
  <c r="M77" i="4"/>
  <c r="L77" i="4"/>
  <c r="K77" i="4"/>
  <c r="J77" i="4"/>
  <c r="I77" i="4"/>
  <c r="G77" i="4"/>
  <c r="B77" i="4" s="1"/>
  <c r="F77" i="4"/>
  <c r="H77" i="4" s="1"/>
  <c r="E77" i="4"/>
  <c r="D77" i="4"/>
  <c r="C77" i="4"/>
  <c r="A77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C76" i="4" s="1"/>
  <c r="R76" i="4"/>
  <c r="S76" i="4" s="1"/>
  <c r="Q76" i="4"/>
  <c r="O76" i="4"/>
  <c r="P76" i="4" s="1"/>
  <c r="N76" i="4"/>
  <c r="M76" i="4"/>
  <c r="L76" i="4"/>
  <c r="K76" i="4"/>
  <c r="J76" i="4"/>
  <c r="I76" i="4"/>
  <c r="G76" i="4"/>
  <c r="B76" i="4" s="1"/>
  <c r="F76" i="4"/>
  <c r="H76" i="4" s="1"/>
  <c r="E76" i="4"/>
  <c r="D76" i="4"/>
  <c r="A76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C75" i="4" s="1"/>
  <c r="R75" i="4"/>
  <c r="S75" i="4" s="1"/>
  <c r="Q75" i="4"/>
  <c r="P75" i="4"/>
  <c r="O75" i="4"/>
  <c r="N75" i="4"/>
  <c r="M75" i="4"/>
  <c r="L75" i="4"/>
  <c r="K75" i="4"/>
  <c r="J75" i="4"/>
  <c r="I75" i="4"/>
  <c r="H75" i="4"/>
  <c r="G75" i="4"/>
  <c r="B75" i="4" s="1"/>
  <c r="F75" i="4"/>
  <c r="E75" i="4"/>
  <c r="D75" i="4"/>
  <c r="A75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C74" i="4" s="1"/>
  <c r="R74" i="4"/>
  <c r="S74" i="4" s="1"/>
  <c r="Q74" i="4"/>
  <c r="O74" i="4"/>
  <c r="P74" i="4" s="1"/>
  <c r="N74" i="4"/>
  <c r="M74" i="4"/>
  <c r="L74" i="4"/>
  <c r="K74" i="4"/>
  <c r="J74" i="4"/>
  <c r="I74" i="4"/>
  <c r="H74" i="4"/>
  <c r="G74" i="4"/>
  <c r="B74" i="4" s="1"/>
  <c r="F74" i="4"/>
  <c r="E74" i="4"/>
  <c r="D74" i="4"/>
  <c r="A74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C73" i="4" s="1"/>
  <c r="R73" i="4"/>
  <c r="S73" i="4" s="1"/>
  <c r="Q73" i="4"/>
  <c r="O73" i="4"/>
  <c r="P73" i="4" s="1"/>
  <c r="N73" i="4"/>
  <c r="M73" i="4"/>
  <c r="L73" i="4"/>
  <c r="K73" i="4"/>
  <c r="J73" i="4"/>
  <c r="I73" i="4"/>
  <c r="G73" i="4"/>
  <c r="B73" i="4" s="1"/>
  <c r="F73" i="4"/>
  <c r="H73" i="4" s="1"/>
  <c r="E73" i="4"/>
  <c r="D73" i="4"/>
  <c r="A73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R72" i="4"/>
  <c r="S72" i="4" s="1"/>
  <c r="Q72" i="4"/>
  <c r="O72" i="4"/>
  <c r="P72" i="4" s="1"/>
  <c r="N72" i="4"/>
  <c r="M72" i="4"/>
  <c r="L72" i="4"/>
  <c r="K72" i="4"/>
  <c r="J72" i="4"/>
  <c r="I72" i="4"/>
  <c r="G72" i="4"/>
  <c r="B72" i="4" s="1"/>
  <c r="F72" i="4"/>
  <c r="H72" i="4" s="1"/>
  <c r="E72" i="4"/>
  <c r="D72" i="4"/>
  <c r="C72" i="4"/>
  <c r="A72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R71" i="4"/>
  <c r="S71" i="4" s="1"/>
  <c r="Q71" i="4"/>
  <c r="O71" i="4"/>
  <c r="P71" i="4" s="1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71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C70" i="4" s="1"/>
  <c r="R70" i="4"/>
  <c r="S70" i="4" s="1"/>
  <c r="Q70" i="4"/>
  <c r="O70" i="4"/>
  <c r="P70" i="4" s="1"/>
  <c r="N70" i="4"/>
  <c r="M70" i="4"/>
  <c r="L70" i="4"/>
  <c r="K70" i="4"/>
  <c r="J70" i="4"/>
  <c r="I70" i="4"/>
  <c r="G70" i="4"/>
  <c r="B70" i="4" s="1"/>
  <c r="F70" i="4"/>
  <c r="H70" i="4" s="1"/>
  <c r="E70" i="4"/>
  <c r="D70" i="4"/>
  <c r="A70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C69" i="4" s="1"/>
  <c r="R69" i="4"/>
  <c r="S69" i="4" s="1"/>
  <c r="Q69" i="4"/>
  <c r="O69" i="4"/>
  <c r="P69" i="4" s="1"/>
  <c r="N69" i="4"/>
  <c r="M69" i="4"/>
  <c r="L69" i="4"/>
  <c r="K69" i="4"/>
  <c r="J69" i="4"/>
  <c r="I69" i="4"/>
  <c r="H69" i="4"/>
  <c r="G69" i="4"/>
  <c r="B69" i="4" s="1"/>
  <c r="F69" i="4"/>
  <c r="E69" i="4"/>
  <c r="D69" i="4"/>
  <c r="A69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C68" i="4" s="1"/>
  <c r="R68" i="4"/>
  <c r="S68" i="4" s="1"/>
  <c r="Q68" i="4"/>
  <c r="O68" i="4"/>
  <c r="P68" i="4" s="1"/>
  <c r="N68" i="4"/>
  <c r="M68" i="4"/>
  <c r="L68" i="4"/>
  <c r="K68" i="4"/>
  <c r="J68" i="4"/>
  <c r="I68" i="4"/>
  <c r="G68" i="4"/>
  <c r="B68" i="4" s="1"/>
  <c r="F68" i="4"/>
  <c r="H68" i="4" s="1"/>
  <c r="E68" i="4"/>
  <c r="D68" i="4"/>
  <c r="A68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C67" i="4" s="1"/>
  <c r="R67" i="4"/>
  <c r="S67" i="4" s="1"/>
  <c r="Q67" i="4"/>
  <c r="O67" i="4"/>
  <c r="P67" i="4" s="1"/>
  <c r="N67" i="4"/>
  <c r="M67" i="4"/>
  <c r="L67" i="4"/>
  <c r="K67" i="4"/>
  <c r="J67" i="4"/>
  <c r="I67" i="4"/>
  <c r="G67" i="4"/>
  <c r="B67" i="4" s="1"/>
  <c r="F67" i="4"/>
  <c r="H67" i="4" s="1"/>
  <c r="E67" i="4"/>
  <c r="D67" i="4"/>
  <c r="A67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C66" i="4" s="1"/>
  <c r="S66" i="4"/>
  <c r="R66" i="4"/>
  <c r="Q66" i="4"/>
  <c r="O66" i="4"/>
  <c r="P66" i="4" s="1"/>
  <c r="N66" i="4"/>
  <c r="M66" i="4"/>
  <c r="L66" i="4"/>
  <c r="K66" i="4"/>
  <c r="J66" i="4"/>
  <c r="I66" i="4"/>
  <c r="H66" i="4"/>
  <c r="G66" i="4"/>
  <c r="B66" i="4" s="1"/>
  <c r="F66" i="4"/>
  <c r="E66" i="4"/>
  <c r="D66" i="4"/>
  <c r="A66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C65" i="4" s="1"/>
  <c r="R65" i="4"/>
  <c r="S65" i="4" s="1"/>
  <c r="Q65" i="4"/>
  <c r="O65" i="4"/>
  <c r="P65" i="4" s="1"/>
  <c r="N65" i="4"/>
  <c r="M65" i="4"/>
  <c r="L65" i="4"/>
  <c r="K65" i="4"/>
  <c r="J65" i="4"/>
  <c r="I65" i="4"/>
  <c r="G65" i="4"/>
  <c r="B65" i="4" s="1"/>
  <c r="F65" i="4"/>
  <c r="H65" i="4" s="1"/>
  <c r="E65" i="4"/>
  <c r="D65" i="4"/>
  <c r="A65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R64" i="4"/>
  <c r="S64" i="4" s="1"/>
  <c r="Q64" i="4"/>
  <c r="O64" i="4"/>
  <c r="P64" i="4" s="1"/>
  <c r="N64" i="4"/>
  <c r="M64" i="4"/>
  <c r="L64" i="4"/>
  <c r="K64" i="4"/>
  <c r="J64" i="4"/>
  <c r="I64" i="4"/>
  <c r="G64" i="4"/>
  <c r="B64" i="4" s="1"/>
  <c r="F64" i="4"/>
  <c r="H64" i="4" s="1"/>
  <c r="E64" i="4"/>
  <c r="D64" i="4"/>
  <c r="C64" i="4"/>
  <c r="A64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R63" i="4"/>
  <c r="S63" i="4" s="1"/>
  <c r="Q63" i="4"/>
  <c r="O63" i="4"/>
  <c r="P63" i="4" s="1"/>
  <c r="N63" i="4"/>
  <c r="M63" i="4"/>
  <c r="L63" i="4"/>
  <c r="K63" i="4"/>
  <c r="J63" i="4"/>
  <c r="I63" i="4"/>
  <c r="G63" i="4"/>
  <c r="B63" i="4" s="1"/>
  <c r="F63" i="4"/>
  <c r="H63" i="4" s="1"/>
  <c r="E63" i="4"/>
  <c r="D63" i="4"/>
  <c r="C63" i="4"/>
  <c r="A63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C62" i="4" s="1"/>
  <c r="R62" i="4"/>
  <c r="S62" i="4" s="1"/>
  <c r="Q62" i="4"/>
  <c r="O62" i="4"/>
  <c r="P62" i="4" s="1"/>
  <c r="N62" i="4"/>
  <c r="M62" i="4"/>
  <c r="L62" i="4"/>
  <c r="K62" i="4"/>
  <c r="J62" i="4"/>
  <c r="I62" i="4"/>
  <c r="G62" i="4"/>
  <c r="B62" i="4" s="1"/>
  <c r="F62" i="4"/>
  <c r="H62" i="4" s="1"/>
  <c r="E62" i="4"/>
  <c r="D62" i="4"/>
  <c r="A62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C61" i="4" s="1"/>
  <c r="R61" i="4"/>
  <c r="S61" i="4" s="1"/>
  <c r="Q61" i="4"/>
  <c r="O61" i="4"/>
  <c r="P61" i="4" s="1"/>
  <c r="N61" i="4"/>
  <c r="M61" i="4"/>
  <c r="L61" i="4"/>
  <c r="K61" i="4"/>
  <c r="J61" i="4"/>
  <c r="I61" i="4"/>
  <c r="G61" i="4"/>
  <c r="B61" i="4" s="1"/>
  <c r="F61" i="4"/>
  <c r="H61" i="4" s="1"/>
  <c r="E61" i="4"/>
  <c r="D61" i="4"/>
  <c r="A61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C60" i="4" s="1"/>
  <c r="R60" i="4"/>
  <c r="S60" i="4" s="1"/>
  <c r="Q60" i="4"/>
  <c r="O60" i="4"/>
  <c r="P60" i="4" s="1"/>
  <c r="N60" i="4"/>
  <c r="M60" i="4"/>
  <c r="L60" i="4"/>
  <c r="K60" i="4"/>
  <c r="J60" i="4"/>
  <c r="I60" i="4"/>
  <c r="G60" i="4"/>
  <c r="F60" i="4"/>
  <c r="H60" i="4" s="1"/>
  <c r="E60" i="4"/>
  <c r="D60" i="4"/>
  <c r="B60" i="4"/>
  <c r="A60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C59" i="4" s="1"/>
  <c r="R59" i="4"/>
  <c r="S59" i="4" s="1"/>
  <c r="Q59" i="4"/>
  <c r="O59" i="4"/>
  <c r="P59" i="4" s="1"/>
  <c r="N59" i="4"/>
  <c r="M59" i="4"/>
  <c r="L59" i="4"/>
  <c r="K59" i="4"/>
  <c r="J59" i="4"/>
  <c r="I59" i="4"/>
  <c r="G59" i="4"/>
  <c r="B59" i="4" s="1"/>
  <c r="F59" i="4"/>
  <c r="H59" i="4" s="1"/>
  <c r="E59" i="4"/>
  <c r="D59" i="4"/>
  <c r="A59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R58" i="4"/>
  <c r="S58" i="4" s="1"/>
  <c r="Q58" i="4"/>
  <c r="O58" i="4"/>
  <c r="P58" i="4" s="1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58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C57" i="4" s="1"/>
  <c r="R57" i="4"/>
  <c r="S57" i="4" s="1"/>
  <c r="Q57" i="4"/>
  <c r="O57" i="4"/>
  <c r="P57" i="4" s="1"/>
  <c r="N57" i="4"/>
  <c r="M57" i="4"/>
  <c r="L57" i="4"/>
  <c r="K57" i="4"/>
  <c r="J57" i="4"/>
  <c r="I57" i="4"/>
  <c r="G57" i="4"/>
  <c r="F57" i="4"/>
  <c r="H57" i="4" s="1"/>
  <c r="E57" i="4"/>
  <c r="D57" i="4"/>
  <c r="B57" i="4"/>
  <c r="A57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R56" i="4"/>
  <c r="S56" i="4" s="1"/>
  <c r="Q56" i="4"/>
  <c r="O56" i="4"/>
  <c r="P56" i="4" s="1"/>
  <c r="N56" i="4"/>
  <c r="M56" i="4"/>
  <c r="L56" i="4"/>
  <c r="K56" i="4"/>
  <c r="J56" i="4"/>
  <c r="I56" i="4"/>
  <c r="G56" i="4"/>
  <c r="B56" i="4" s="1"/>
  <c r="F56" i="4"/>
  <c r="H56" i="4" s="1"/>
  <c r="E56" i="4"/>
  <c r="D56" i="4"/>
  <c r="C56" i="4"/>
  <c r="A56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C55" i="4" s="1"/>
  <c r="S55" i="4"/>
  <c r="R55" i="4"/>
  <c r="Q55" i="4"/>
  <c r="O55" i="4"/>
  <c r="P55" i="4" s="1"/>
  <c r="N55" i="4"/>
  <c r="M55" i="4"/>
  <c r="L55" i="4"/>
  <c r="K55" i="4"/>
  <c r="J55" i="4"/>
  <c r="I55" i="4"/>
  <c r="G55" i="4"/>
  <c r="B55" i="4" s="1"/>
  <c r="F55" i="4"/>
  <c r="H55" i="4" s="1"/>
  <c r="E55" i="4"/>
  <c r="D55" i="4"/>
  <c r="A55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C54" i="4" s="1"/>
  <c r="R54" i="4"/>
  <c r="S54" i="4" s="1"/>
  <c r="Q54" i="4"/>
  <c r="O54" i="4"/>
  <c r="P54" i="4" s="1"/>
  <c r="N54" i="4"/>
  <c r="M54" i="4"/>
  <c r="L54" i="4"/>
  <c r="K54" i="4"/>
  <c r="J54" i="4"/>
  <c r="I54" i="4"/>
  <c r="G54" i="4"/>
  <c r="B54" i="4" s="1"/>
  <c r="F54" i="4"/>
  <c r="H54" i="4" s="1"/>
  <c r="E54" i="4"/>
  <c r="D54" i="4"/>
  <c r="A54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R53" i="4"/>
  <c r="S53" i="4" s="1"/>
  <c r="Q53" i="4"/>
  <c r="P53" i="4"/>
  <c r="O53" i="4"/>
  <c r="N53" i="4"/>
  <c r="M53" i="4"/>
  <c r="L53" i="4"/>
  <c r="K53" i="4"/>
  <c r="J53" i="4"/>
  <c r="I53" i="4"/>
  <c r="G53" i="4"/>
  <c r="F53" i="4"/>
  <c r="H53" i="4" s="1"/>
  <c r="E53" i="4"/>
  <c r="D53" i="4"/>
  <c r="C53" i="4"/>
  <c r="B53" i="4"/>
  <c r="A53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C52" i="4" s="1"/>
  <c r="S52" i="4"/>
  <c r="R52" i="4"/>
  <c r="Q52" i="4"/>
  <c r="O52" i="4"/>
  <c r="P52" i="4" s="1"/>
  <c r="N52" i="4"/>
  <c r="M52" i="4"/>
  <c r="L52" i="4"/>
  <c r="K52" i="4"/>
  <c r="J52" i="4"/>
  <c r="I52" i="4"/>
  <c r="G52" i="4"/>
  <c r="B52" i="4" s="1"/>
  <c r="F52" i="4"/>
  <c r="H52" i="4" s="1"/>
  <c r="E52" i="4"/>
  <c r="D52" i="4"/>
  <c r="A52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R51" i="4"/>
  <c r="S51" i="4" s="1"/>
  <c r="Q51" i="4"/>
  <c r="O51" i="4"/>
  <c r="P51" i="4" s="1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51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R50" i="4"/>
  <c r="S50" i="4" s="1"/>
  <c r="Q50" i="4"/>
  <c r="O50" i="4"/>
  <c r="P50" i="4" s="1"/>
  <c r="N50" i="4"/>
  <c r="M50" i="4"/>
  <c r="L50" i="4"/>
  <c r="K50" i="4"/>
  <c r="J50" i="4"/>
  <c r="I50" i="4"/>
  <c r="G50" i="4"/>
  <c r="B50" i="4" s="1"/>
  <c r="F50" i="4"/>
  <c r="H50" i="4" s="1"/>
  <c r="E50" i="4"/>
  <c r="D50" i="4"/>
  <c r="C50" i="4"/>
  <c r="A50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R49" i="4"/>
  <c r="S49" i="4" s="1"/>
  <c r="Q49" i="4"/>
  <c r="O49" i="4"/>
  <c r="P49" i="4" s="1"/>
  <c r="N49" i="4"/>
  <c r="M49" i="4"/>
  <c r="L49" i="4"/>
  <c r="K49" i="4"/>
  <c r="J49" i="4"/>
  <c r="I49" i="4"/>
  <c r="G49" i="4"/>
  <c r="B49" i="4" s="1"/>
  <c r="F49" i="4"/>
  <c r="H49" i="4" s="1"/>
  <c r="E49" i="4"/>
  <c r="D49" i="4"/>
  <c r="C49" i="4"/>
  <c r="A49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C48" i="4" s="1"/>
  <c r="R48" i="4"/>
  <c r="S48" i="4" s="1"/>
  <c r="Q48" i="4"/>
  <c r="O48" i="4"/>
  <c r="P48" i="4" s="1"/>
  <c r="N48" i="4"/>
  <c r="M48" i="4"/>
  <c r="L48" i="4"/>
  <c r="K48" i="4"/>
  <c r="J48" i="4"/>
  <c r="I48" i="4"/>
  <c r="G48" i="4"/>
  <c r="B48" i="4" s="1"/>
  <c r="F48" i="4"/>
  <c r="H48" i="4" s="1"/>
  <c r="E48" i="4"/>
  <c r="D48" i="4"/>
  <c r="A48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C47" i="4" s="1"/>
  <c r="R47" i="4"/>
  <c r="S47" i="4" s="1"/>
  <c r="Q47" i="4"/>
  <c r="O47" i="4"/>
  <c r="P47" i="4" s="1"/>
  <c r="N47" i="4"/>
  <c r="M47" i="4"/>
  <c r="L47" i="4"/>
  <c r="K47" i="4"/>
  <c r="J47" i="4"/>
  <c r="I47" i="4"/>
  <c r="H47" i="4"/>
  <c r="G47" i="4"/>
  <c r="B47" i="4" s="1"/>
  <c r="F47" i="4"/>
  <c r="E47" i="4"/>
  <c r="D47" i="4"/>
  <c r="A47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C46" i="4" s="1"/>
  <c r="R46" i="4"/>
  <c r="S46" i="4" s="1"/>
  <c r="Q46" i="4"/>
  <c r="O46" i="4"/>
  <c r="P46" i="4" s="1"/>
  <c r="N46" i="4"/>
  <c r="M46" i="4"/>
  <c r="L46" i="4"/>
  <c r="K46" i="4"/>
  <c r="J46" i="4"/>
  <c r="I46" i="4"/>
  <c r="G46" i="4"/>
  <c r="B46" i="4" s="1"/>
  <c r="F46" i="4"/>
  <c r="H46" i="4" s="1"/>
  <c r="E46" i="4"/>
  <c r="D46" i="4"/>
  <c r="A46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C45" i="4" s="1"/>
  <c r="R45" i="4"/>
  <c r="S45" i="4" s="1"/>
  <c r="Q45" i="4"/>
  <c r="O45" i="4"/>
  <c r="P45" i="4" s="1"/>
  <c r="N45" i="4"/>
  <c r="M45" i="4"/>
  <c r="L45" i="4"/>
  <c r="K45" i="4"/>
  <c r="J45" i="4"/>
  <c r="I45" i="4"/>
  <c r="G45" i="4"/>
  <c r="B45" i="4" s="1"/>
  <c r="F45" i="4"/>
  <c r="H45" i="4" s="1"/>
  <c r="E45" i="4"/>
  <c r="D45" i="4"/>
  <c r="A45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R44" i="4"/>
  <c r="S44" i="4" s="1"/>
  <c r="Q44" i="4"/>
  <c r="O44" i="4"/>
  <c r="P44" i="4" s="1"/>
  <c r="N44" i="4"/>
  <c r="M44" i="4"/>
  <c r="L44" i="4"/>
  <c r="K44" i="4"/>
  <c r="J44" i="4"/>
  <c r="I44" i="4"/>
  <c r="G44" i="4"/>
  <c r="B44" i="4" s="1"/>
  <c r="F44" i="4"/>
  <c r="H44" i="4" s="1"/>
  <c r="E44" i="4"/>
  <c r="D44" i="4"/>
  <c r="C44" i="4"/>
  <c r="A44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C43" i="4" s="1"/>
  <c r="R43" i="4"/>
  <c r="S43" i="4" s="1"/>
  <c r="Q43" i="4"/>
  <c r="P43" i="4"/>
  <c r="O43" i="4"/>
  <c r="N43" i="4"/>
  <c r="M43" i="4"/>
  <c r="L43" i="4"/>
  <c r="K43" i="4"/>
  <c r="J43" i="4"/>
  <c r="I43" i="4"/>
  <c r="G43" i="4"/>
  <c r="B43" i="4" s="1"/>
  <c r="F43" i="4"/>
  <c r="H43" i="4" s="1"/>
  <c r="E43" i="4"/>
  <c r="D43" i="4"/>
  <c r="A43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C42" i="4" s="1"/>
  <c r="R42" i="4"/>
  <c r="S42" i="4" s="1"/>
  <c r="Q42" i="4"/>
  <c r="O42" i="4"/>
  <c r="P42" i="4" s="1"/>
  <c r="N42" i="4"/>
  <c r="M42" i="4"/>
  <c r="L42" i="4"/>
  <c r="K42" i="4"/>
  <c r="J42" i="4"/>
  <c r="I42" i="4"/>
  <c r="G42" i="4"/>
  <c r="B42" i="4" s="1"/>
  <c r="F42" i="4"/>
  <c r="H42" i="4" s="1"/>
  <c r="E42" i="4"/>
  <c r="D42" i="4"/>
  <c r="A42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C41" i="4" s="1"/>
  <c r="R41" i="4"/>
  <c r="S41" i="4" s="1"/>
  <c r="Q41" i="4"/>
  <c r="P41" i="4"/>
  <c r="O41" i="4"/>
  <c r="N41" i="4"/>
  <c r="M41" i="4"/>
  <c r="L41" i="4"/>
  <c r="K41" i="4"/>
  <c r="J41" i="4"/>
  <c r="I41" i="4"/>
  <c r="G41" i="4"/>
  <c r="B41" i="4" s="1"/>
  <c r="F41" i="4"/>
  <c r="H41" i="4" s="1"/>
  <c r="E41" i="4"/>
  <c r="D41" i="4"/>
  <c r="A41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C40" i="4" s="1"/>
  <c r="S40" i="4"/>
  <c r="R40" i="4"/>
  <c r="Q40" i="4"/>
  <c r="O40" i="4"/>
  <c r="P40" i="4" s="1"/>
  <c r="N40" i="4"/>
  <c r="M40" i="4"/>
  <c r="L40" i="4"/>
  <c r="K40" i="4"/>
  <c r="J40" i="4"/>
  <c r="I40" i="4"/>
  <c r="G40" i="4"/>
  <c r="B40" i="4" s="1"/>
  <c r="F40" i="4"/>
  <c r="H40" i="4" s="1"/>
  <c r="E40" i="4"/>
  <c r="D40" i="4"/>
  <c r="A40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C39" i="4" s="1"/>
  <c r="R39" i="4"/>
  <c r="S39" i="4" s="1"/>
  <c r="Q39" i="4"/>
  <c r="O39" i="4"/>
  <c r="P39" i="4" s="1"/>
  <c r="N39" i="4"/>
  <c r="M39" i="4"/>
  <c r="L39" i="4"/>
  <c r="K39" i="4"/>
  <c r="J39" i="4"/>
  <c r="I39" i="4"/>
  <c r="H39" i="4"/>
  <c r="G39" i="4"/>
  <c r="B39" i="4" s="1"/>
  <c r="F39" i="4"/>
  <c r="E39" i="4"/>
  <c r="D39" i="4"/>
  <c r="A39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R38" i="4"/>
  <c r="S38" i="4" s="1"/>
  <c r="Q38" i="4"/>
  <c r="O38" i="4"/>
  <c r="P38" i="4" s="1"/>
  <c r="N38" i="4"/>
  <c r="M38" i="4"/>
  <c r="L38" i="4"/>
  <c r="K38" i="4"/>
  <c r="J38" i="4"/>
  <c r="I38" i="4"/>
  <c r="G38" i="4"/>
  <c r="B38" i="4" s="1"/>
  <c r="F38" i="4"/>
  <c r="H38" i="4" s="1"/>
  <c r="E38" i="4"/>
  <c r="D38" i="4"/>
  <c r="C38" i="4"/>
  <c r="A38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C37" i="4" s="1"/>
  <c r="R37" i="4"/>
  <c r="S37" i="4" s="1"/>
  <c r="Q37" i="4"/>
  <c r="O37" i="4"/>
  <c r="P37" i="4" s="1"/>
  <c r="N37" i="4"/>
  <c r="M37" i="4"/>
  <c r="L37" i="4"/>
  <c r="K37" i="4"/>
  <c r="J37" i="4"/>
  <c r="I37" i="4"/>
  <c r="G37" i="4"/>
  <c r="B37" i="4" s="1"/>
  <c r="F37" i="4"/>
  <c r="H37" i="4" s="1"/>
  <c r="E37" i="4"/>
  <c r="D37" i="4"/>
  <c r="A37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R36" i="4"/>
  <c r="S36" i="4" s="1"/>
  <c r="Q36" i="4"/>
  <c r="O36" i="4"/>
  <c r="P36" i="4" s="1"/>
  <c r="N36" i="4"/>
  <c r="M36" i="4"/>
  <c r="L36" i="4"/>
  <c r="K36" i="4"/>
  <c r="J36" i="4"/>
  <c r="I36" i="4"/>
  <c r="G36" i="4"/>
  <c r="B36" i="4" s="1"/>
  <c r="F36" i="4"/>
  <c r="H36" i="4" s="1"/>
  <c r="E36" i="4"/>
  <c r="D36" i="4"/>
  <c r="C36" i="4"/>
  <c r="A36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C35" i="4" s="1"/>
  <c r="R35" i="4"/>
  <c r="S35" i="4" s="1"/>
  <c r="Q35" i="4"/>
  <c r="P35" i="4"/>
  <c r="O35" i="4"/>
  <c r="N35" i="4"/>
  <c r="M35" i="4"/>
  <c r="L35" i="4"/>
  <c r="K35" i="4"/>
  <c r="J35" i="4"/>
  <c r="I35" i="4"/>
  <c r="G35" i="4"/>
  <c r="B35" i="4" s="1"/>
  <c r="F35" i="4"/>
  <c r="H35" i="4" s="1"/>
  <c r="E35" i="4"/>
  <c r="D35" i="4"/>
  <c r="A35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C34" i="4" s="1"/>
  <c r="R34" i="4"/>
  <c r="S34" i="4" s="1"/>
  <c r="Q34" i="4"/>
  <c r="O34" i="4"/>
  <c r="P34" i="4" s="1"/>
  <c r="N34" i="4"/>
  <c r="M34" i="4"/>
  <c r="L34" i="4"/>
  <c r="K34" i="4"/>
  <c r="J34" i="4"/>
  <c r="I34" i="4"/>
  <c r="G34" i="4"/>
  <c r="B34" i="4" s="1"/>
  <c r="F34" i="4"/>
  <c r="H34" i="4" s="1"/>
  <c r="E34" i="4"/>
  <c r="D34" i="4"/>
  <c r="A34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C33" i="4" s="1"/>
  <c r="R33" i="4"/>
  <c r="S33" i="4" s="1"/>
  <c r="Q33" i="4"/>
  <c r="P33" i="4"/>
  <c r="O33" i="4"/>
  <c r="N33" i="4"/>
  <c r="M33" i="4"/>
  <c r="L33" i="4"/>
  <c r="K33" i="4"/>
  <c r="J33" i="4"/>
  <c r="I33" i="4"/>
  <c r="G33" i="4"/>
  <c r="B33" i="4" s="1"/>
  <c r="F33" i="4"/>
  <c r="H33" i="4" s="1"/>
  <c r="E33" i="4"/>
  <c r="D33" i="4"/>
  <c r="A33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C32" i="4" s="1"/>
  <c r="S32" i="4"/>
  <c r="R32" i="4"/>
  <c r="Q32" i="4"/>
  <c r="O32" i="4"/>
  <c r="P32" i="4" s="1"/>
  <c r="N32" i="4"/>
  <c r="M32" i="4"/>
  <c r="L32" i="4"/>
  <c r="K32" i="4"/>
  <c r="J32" i="4"/>
  <c r="I32" i="4"/>
  <c r="G32" i="4"/>
  <c r="B32" i="4" s="1"/>
  <c r="F32" i="4"/>
  <c r="H32" i="4" s="1"/>
  <c r="E32" i="4"/>
  <c r="D32" i="4"/>
  <c r="A32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C31" i="4" s="1"/>
  <c r="R31" i="4"/>
  <c r="S31" i="4" s="1"/>
  <c r="Q31" i="4"/>
  <c r="O31" i="4"/>
  <c r="P31" i="4" s="1"/>
  <c r="N31" i="4"/>
  <c r="M31" i="4"/>
  <c r="L31" i="4"/>
  <c r="K31" i="4"/>
  <c r="J31" i="4"/>
  <c r="I31" i="4"/>
  <c r="H31" i="4"/>
  <c r="G31" i="4"/>
  <c r="B31" i="4" s="1"/>
  <c r="F31" i="4"/>
  <c r="E31" i="4"/>
  <c r="D31" i="4"/>
  <c r="A31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R30" i="4"/>
  <c r="S30" i="4" s="1"/>
  <c r="Q30" i="4"/>
  <c r="O30" i="4"/>
  <c r="P30" i="4" s="1"/>
  <c r="N30" i="4"/>
  <c r="M30" i="4"/>
  <c r="L30" i="4"/>
  <c r="K30" i="4"/>
  <c r="J30" i="4"/>
  <c r="I30" i="4"/>
  <c r="G30" i="4"/>
  <c r="B30" i="4" s="1"/>
  <c r="F30" i="4"/>
  <c r="H30" i="4" s="1"/>
  <c r="E30" i="4"/>
  <c r="D30" i="4"/>
  <c r="C30" i="4"/>
  <c r="A30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C29" i="4" s="1"/>
  <c r="R29" i="4"/>
  <c r="S29" i="4" s="1"/>
  <c r="Q29" i="4"/>
  <c r="O29" i="4"/>
  <c r="P29" i="4" s="1"/>
  <c r="N29" i="4"/>
  <c r="M29" i="4"/>
  <c r="L29" i="4"/>
  <c r="K29" i="4"/>
  <c r="J29" i="4"/>
  <c r="I29" i="4"/>
  <c r="G29" i="4"/>
  <c r="B29" i="4" s="1"/>
  <c r="F29" i="4"/>
  <c r="H29" i="4" s="1"/>
  <c r="E29" i="4"/>
  <c r="D29" i="4"/>
  <c r="A29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R28" i="4"/>
  <c r="S28" i="4" s="1"/>
  <c r="Q28" i="4"/>
  <c r="O28" i="4"/>
  <c r="P28" i="4" s="1"/>
  <c r="N28" i="4"/>
  <c r="M28" i="4"/>
  <c r="L28" i="4"/>
  <c r="K28" i="4"/>
  <c r="J28" i="4"/>
  <c r="I28" i="4"/>
  <c r="G28" i="4"/>
  <c r="B28" i="4" s="1"/>
  <c r="F28" i="4"/>
  <c r="H28" i="4" s="1"/>
  <c r="E28" i="4"/>
  <c r="D28" i="4"/>
  <c r="C28" i="4"/>
  <c r="A28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R27" i="4"/>
  <c r="S27" i="4" s="1"/>
  <c r="Q27" i="4"/>
  <c r="P27" i="4"/>
  <c r="O27" i="4"/>
  <c r="N27" i="4"/>
  <c r="M27" i="4"/>
  <c r="L27" i="4"/>
  <c r="K27" i="4"/>
  <c r="J27" i="4"/>
  <c r="I27" i="4"/>
  <c r="G27" i="4"/>
  <c r="F27" i="4"/>
  <c r="H27" i="4" s="1"/>
  <c r="E27" i="4"/>
  <c r="D27" i="4"/>
  <c r="C27" i="4"/>
  <c r="B27" i="4"/>
  <c r="A27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C26" i="4" s="1"/>
  <c r="S26" i="4"/>
  <c r="R26" i="4"/>
  <c r="Q26" i="4"/>
  <c r="O26" i="4"/>
  <c r="P26" i="4" s="1"/>
  <c r="N26" i="4"/>
  <c r="M26" i="4"/>
  <c r="L26" i="4"/>
  <c r="K26" i="4"/>
  <c r="J26" i="4"/>
  <c r="I26" i="4"/>
  <c r="G26" i="4"/>
  <c r="B26" i="4" s="1"/>
  <c r="F26" i="4"/>
  <c r="H26" i="4" s="1"/>
  <c r="E26" i="4"/>
  <c r="D26" i="4"/>
  <c r="A26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C25" i="4" s="1"/>
  <c r="R25" i="4"/>
  <c r="S25" i="4" s="1"/>
  <c r="Q25" i="4"/>
  <c r="P25" i="4"/>
  <c r="O25" i="4"/>
  <c r="N25" i="4"/>
  <c r="M25" i="4"/>
  <c r="L25" i="4"/>
  <c r="K25" i="4"/>
  <c r="J25" i="4"/>
  <c r="I25" i="4"/>
  <c r="G25" i="4"/>
  <c r="F25" i="4"/>
  <c r="H25" i="4" s="1"/>
  <c r="E25" i="4"/>
  <c r="D25" i="4"/>
  <c r="B25" i="4"/>
  <c r="A25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C24" i="4" s="1"/>
  <c r="R24" i="4"/>
  <c r="S24" i="4" s="1"/>
  <c r="Q24" i="4"/>
  <c r="O24" i="4"/>
  <c r="P24" i="4" s="1"/>
  <c r="N24" i="4"/>
  <c r="M24" i="4"/>
  <c r="L24" i="4"/>
  <c r="K24" i="4"/>
  <c r="J24" i="4"/>
  <c r="I24" i="4"/>
  <c r="G24" i="4"/>
  <c r="B24" i="4" s="1"/>
  <c r="F24" i="4"/>
  <c r="H24" i="4" s="1"/>
  <c r="E24" i="4"/>
  <c r="D24" i="4"/>
  <c r="A24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C23" i="4" s="1"/>
  <c r="R23" i="4"/>
  <c r="S23" i="4" s="1"/>
  <c r="Q23" i="4"/>
  <c r="O23" i="4"/>
  <c r="P23" i="4" s="1"/>
  <c r="N23" i="4"/>
  <c r="M23" i="4"/>
  <c r="L23" i="4"/>
  <c r="K23" i="4"/>
  <c r="J23" i="4"/>
  <c r="I23" i="4"/>
  <c r="G23" i="4"/>
  <c r="B23" i="4" s="1"/>
  <c r="F23" i="4"/>
  <c r="H23" i="4" s="1"/>
  <c r="E23" i="4"/>
  <c r="D23" i="4"/>
  <c r="A23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R22" i="4"/>
  <c r="S22" i="4" s="1"/>
  <c r="Q22" i="4"/>
  <c r="O22" i="4"/>
  <c r="P22" i="4" s="1"/>
  <c r="N22" i="4"/>
  <c r="M22" i="4"/>
  <c r="L22" i="4"/>
  <c r="K22" i="4"/>
  <c r="J22" i="4"/>
  <c r="I22" i="4"/>
  <c r="G22" i="4"/>
  <c r="B22" i="4" s="1"/>
  <c r="F22" i="4"/>
  <c r="H22" i="4" s="1"/>
  <c r="E22" i="4"/>
  <c r="D22" i="4"/>
  <c r="C22" i="4"/>
  <c r="A22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C21" i="4" s="1"/>
  <c r="R21" i="4"/>
  <c r="S21" i="4" s="1"/>
  <c r="Q21" i="4"/>
  <c r="O21" i="4"/>
  <c r="P21" i="4" s="1"/>
  <c r="N21" i="4"/>
  <c r="M21" i="4"/>
  <c r="L21" i="4"/>
  <c r="K21" i="4"/>
  <c r="J21" i="4"/>
  <c r="I21" i="4"/>
  <c r="G21" i="4"/>
  <c r="B21" i="4" s="1"/>
  <c r="F21" i="4"/>
  <c r="H21" i="4" s="1"/>
  <c r="E21" i="4"/>
  <c r="D21" i="4"/>
  <c r="A21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R20" i="4"/>
  <c r="S20" i="4" s="1"/>
  <c r="Q20" i="4"/>
  <c r="O20" i="4"/>
  <c r="P20" i="4" s="1"/>
  <c r="N20" i="4"/>
  <c r="M20" i="4"/>
  <c r="L20" i="4"/>
  <c r="K20" i="4"/>
  <c r="J20" i="4"/>
  <c r="I20" i="4"/>
  <c r="G20" i="4"/>
  <c r="B20" i="4" s="1"/>
  <c r="F20" i="4"/>
  <c r="H20" i="4" s="1"/>
  <c r="E20" i="4"/>
  <c r="D20" i="4"/>
  <c r="C20" i="4"/>
  <c r="A20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R19" i="4"/>
  <c r="S19" i="4" s="1"/>
  <c r="Q19" i="4"/>
  <c r="O19" i="4"/>
  <c r="P19" i="4" s="1"/>
  <c r="N19" i="4"/>
  <c r="M19" i="4"/>
  <c r="L19" i="4"/>
  <c r="K19" i="4"/>
  <c r="J19" i="4"/>
  <c r="I19" i="4"/>
  <c r="H19" i="4"/>
  <c r="G19" i="4"/>
  <c r="B19" i="4" s="1"/>
  <c r="F19" i="4"/>
  <c r="E19" i="4"/>
  <c r="D19" i="4"/>
  <c r="C19" i="4"/>
  <c r="A19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C18" i="4" s="1"/>
  <c r="R18" i="4"/>
  <c r="S18" i="4" s="1"/>
  <c r="Q18" i="4"/>
  <c r="O18" i="4"/>
  <c r="P18" i="4" s="1"/>
  <c r="N18" i="4"/>
  <c r="M18" i="4"/>
  <c r="L18" i="4"/>
  <c r="K18" i="4"/>
  <c r="J18" i="4"/>
  <c r="I18" i="4"/>
  <c r="G18" i="4"/>
  <c r="B18" i="4" s="1"/>
  <c r="F18" i="4"/>
  <c r="H18" i="4" s="1"/>
  <c r="E18" i="4"/>
  <c r="D18" i="4"/>
  <c r="A18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C17" i="4" s="1"/>
  <c r="R17" i="4"/>
  <c r="S17" i="4" s="1"/>
  <c r="Q17" i="4"/>
  <c r="O17" i="4"/>
  <c r="P17" i="4" s="1"/>
  <c r="N17" i="4"/>
  <c r="M17" i="4"/>
  <c r="L17" i="4"/>
  <c r="K17" i="4"/>
  <c r="J17" i="4"/>
  <c r="I17" i="4"/>
  <c r="G17" i="4"/>
  <c r="B17" i="4" s="1"/>
  <c r="F17" i="4"/>
  <c r="H17" i="4" s="1"/>
  <c r="E17" i="4"/>
  <c r="D17" i="4"/>
  <c r="A17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C16" i="4" s="1"/>
  <c r="R16" i="4"/>
  <c r="S16" i="4" s="1"/>
  <c r="Q16" i="4"/>
  <c r="O16" i="4"/>
  <c r="P16" i="4" s="1"/>
  <c r="N16" i="4"/>
  <c r="M16" i="4"/>
  <c r="L16" i="4"/>
  <c r="K16" i="4"/>
  <c r="J16" i="4"/>
  <c r="I16" i="4"/>
  <c r="G16" i="4"/>
  <c r="B16" i="4" s="1"/>
  <c r="F16" i="4"/>
  <c r="H16" i="4" s="1"/>
  <c r="E16" i="4"/>
  <c r="D16" i="4"/>
  <c r="A16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C15" i="4" s="1"/>
  <c r="R15" i="4"/>
  <c r="S15" i="4" s="1"/>
  <c r="Q15" i="4"/>
  <c r="O15" i="4"/>
  <c r="P15" i="4" s="1"/>
  <c r="N15" i="4"/>
  <c r="M15" i="4"/>
  <c r="L15" i="4"/>
  <c r="K15" i="4"/>
  <c r="J15" i="4"/>
  <c r="I15" i="4"/>
  <c r="G15" i="4"/>
  <c r="B15" i="4" s="1"/>
  <c r="F15" i="4"/>
  <c r="H15" i="4" s="1"/>
  <c r="E15" i="4"/>
  <c r="D15" i="4"/>
  <c r="A15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C14" i="4" s="1"/>
  <c r="R14" i="4"/>
  <c r="S14" i="4" s="1"/>
  <c r="Q14" i="4"/>
  <c r="O14" i="4"/>
  <c r="P14" i="4" s="1"/>
  <c r="N14" i="4"/>
  <c r="M14" i="4"/>
  <c r="L14" i="4"/>
  <c r="K14" i="4"/>
  <c r="J14" i="4"/>
  <c r="I14" i="4"/>
  <c r="G14" i="4"/>
  <c r="B14" i="4" s="1"/>
  <c r="F14" i="4"/>
  <c r="H14" i="4" s="1"/>
  <c r="E14" i="4"/>
  <c r="D14" i="4"/>
  <c r="A14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C13" i="4" s="1"/>
  <c r="R13" i="4"/>
  <c r="S13" i="4" s="1"/>
  <c r="Q13" i="4"/>
  <c r="O13" i="4"/>
  <c r="P13" i="4" s="1"/>
  <c r="N13" i="4"/>
  <c r="M13" i="4"/>
  <c r="L13" i="4"/>
  <c r="K13" i="4"/>
  <c r="J13" i="4"/>
  <c r="I13" i="4"/>
  <c r="G13" i="4"/>
  <c r="B13" i="4" s="1"/>
  <c r="F13" i="4"/>
  <c r="H13" i="4" s="1"/>
  <c r="E13" i="4"/>
  <c r="D13" i="4"/>
  <c r="A13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R12" i="4"/>
  <c r="S12" i="4" s="1"/>
  <c r="Q12" i="4"/>
  <c r="O12" i="4"/>
  <c r="P12" i="4" s="1"/>
  <c r="N12" i="4"/>
  <c r="M12" i="4"/>
  <c r="L12" i="4"/>
  <c r="K12" i="4"/>
  <c r="J12" i="4"/>
  <c r="I12" i="4"/>
  <c r="G12" i="4"/>
  <c r="B12" i="4" s="1"/>
  <c r="F12" i="4"/>
  <c r="H12" i="4" s="1"/>
  <c r="E12" i="4"/>
  <c r="D12" i="4"/>
  <c r="C12" i="4"/>
  <c r="A12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B11" i="4" s="1"/>
  <c r="F11" i="4"/>
  <c r="E11" i="4"/>
  <c r="D11" i="4"/>
  <c r="C11" i="4"/>
  <c r="A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R10" i="4"/>
  <c r="S10" i="4" s="1"/>
  <c r="Q10" i="4"/>
  <c r="O10" i="4"/>
  <c r="P10" i="4" s="1"/>
  <c r="N10" i="4"/>
  <c r="M10" i="4"/>
  <c r="L10" i="4"/>
  <c r="K10" i="4"/>
  <c r="J10" i="4"/>
  <c r="I10" i="4"/>
  <c r="G10" i="4"/>
  <c r="B10" i="4" s="1"/>
  <c r="F10" i="4"/>
  <c r="H10" i="4" s="1"/>
  <c r="E10" i="4"/>
  <c r="D10" i="4"/>
  <c r="C10" i="4"/>
  <c r="A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R9" i="4"/>
  <c r="S9" i="4" s="1"/>
  <c r="Q9" i="4"/>
  <c r="P9" i="4"/>
  <c r="O9" i="4"/>
  <c r="N9" i="4"/>
  <c r="M9" i="4"/>
  <c r="L9" i="4"/>
  <c r="K9" i="4"/>
  <c r="J9" i="4"/>
  <c r="I9" i="4"/>
  <c r="G9" i="4"/>
  <c r="F9" i="4"/>
  <c r="H9" i="4" s="1"/>
  <c r="E9" i="4"/>
  <c r="D9" i="4"/>
  <c r="C9" i="4"/>
  <c r="B9" i="4"/>
  <c r="A9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C8" i="4" s="1"/>
  <c r="S8" i="4"/>
  <c r="R8" i="4"/>
  <c r="Q8" i="4"/>
  <c r="O8" i="4"/>
  <c r="P8" i="4" s="1"/>
  <c r="N8" i="4"/>
  <c r="M8" i="4"/>
  <c r="L8" i="4"/>
  <c r="K8" i="4"/>
  <c r="J8" i="4"/>
  <c r="I8" i="4"/>
  <c r="G8" i="4"/>
  <c r="B8" i="4" s="1"/>
  <c r="F8" i="4"/>
  <c r="H8" i="4" s="1"/>
  <c r="E8" i="4"/>
  <c r="D8" i="4"/>
  <c r="A8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C7" i="4" s="1"/>
  <c r="R7" i="4"/>
  <c r="S7" i="4" s="1"/>
  <c r="Q7" i="4"/>
  <c r="O7" i="4"/>
  <c r="P7" i="4" s="1"/>
  <c r="N7" i="4"/>
  <c r="M7" i="4"/>
  <c r="L7" i="4"/>
  <c r="K7" i="4"/>
  <c r="J7" i="4"/>
  <c r="I7" i="4"/>
  <c r="H7" i="4"/>
  <c r="G7" i="4"/>
  <c r="B7" i="4" s="1"/>
  <c r="F7" i="4"/>
  <c r="E7" i="4"/>
  <c r="D7" i="4"/>
  <c r="A7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C6" i="4" s="1"/>
  <c r="R6" i="4"/>
  <c r="S6" i="4" s="1"/>
  <c r="Q6" i="4"/>
  <c r="O6" i="4"/>
  <c r="P6" i="4" s="1"/>
  <c r="N6" i="4"/>
  <c r="M6" i="4"/>
  <c r="L6" i="4"/>
  <c r="K6" i="4"/>
  <c r="J6" i="4"/>
  <c r="I6" i="4"/>
  <c r="G6" i="4"/>
  <c r="B6" i="4" s="1"/>
  <c r="F6" i="4"/>
  <c r="H6" i="4" s="1"/>
  <c r="E6" i="4"/>
  <c r="D6" i="4"/>
  <c r="A6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C5" i="4" s="1"/>
  <c r="R5" i="4"/>
  <c r="S5" i="4" s="1"/>
  <c r="Q5" i="4"/>
  <c r="O5" i="4"/>
  <c r="P5" i="4" s="1"/>
  <c r="N5" i="4"/>
  <c r="M5" i="4"/>
  <c r="L5" i="4"/>
  <c r="K5" i="4"/>
  <c r="J5" i="4"/>
  <c r="I5" i="4"/>
  <c r="G5" i="4"/>
  <c r="B5" i="4" s="1"/>
  <c r="F5" i="4"/>
  <c r="H5" i="4" s="1"/>
  <c r="E5" i="4"/>
  <c r="D5" i="4"/>
  <c r="A5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R4" i="4"/>
  <c r="S4" i="4" s="1"/>
  <c r="Q4" i="4"/>
  <c r="O4" i="4"/>
  <c r="P4" i="4" s="1"/>
  <c r="N4" i="4"/>
  <c r="M4" i="4"/>
  <c r="L4" i="4"/>
  <c r="K4" i="4"/>
  <c r="J4" i="4"/>
  <c r="I4" i="4"/>
  <c r="H4" i="4"/>
  <c r="G4" i="4"/>
  <c r="B4" i="4" s="1"/>
  <c r="F4" i="4"/>
  <c r="E4" i="4"/>
  <c r="D4" i="4"/>
  <c r="C4" i="4"/>
  <c r="A4" i="4"/>
  <c r="AI3" i="4"/>
  <c r="AH3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C3" i="4" s="1"/>
  <c r="R3" i="4"/>
  <c r="S3" i="4" s="1"/>
  <c r="Q3" i="4"/>
  <c r="O3" i="4"/>
  <c r="P3" i="4" s="1"/>
  <c r="N3" i="4"/>
  <c r="M3" i="4"/>
  <c r="L3" i="4"/>
  <c r="K3" i="4"/>
  <c r="J3" i="4"/>
  <c r="I3" i="4"/>
  <c r="G3" i="4"/>
  <c r="F3" i="4"/>
  <c r="H3" i="4" s="1"/>
  <c r="E3" i="4"/>
  <c r="D3" i="4"/>
  <c r="B3" i="4"/>
  <c r="A3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C2" i="4" s="1"/>
  <c r="R2" i="4"/>
  <c r="S2" i="4" s="1"/>
  <c r="Q2" i="4"/>
  <c r="O2" i="4"/>
  <c r="P2" i="4" s="1"/>
  <c r="N2" i="4"/>
  <c r="M2" i="4"/>
  <c r="L2" i="4"/>
  <c r="K2" i="4"/>
  <c r="J2" i="4"/>
  <c r="I2" i="4"/>
  <c r="G2" i="4"/>
  <c r="F2" i="4"/>
  <c r="H2" i="4" s="1"/>
  <c r="E2" i="4"/>
  <c r="D2" i="4"/>
  <c r="B2" i="4"/>
  <c r="A2" i="4"/>
</calcChain>
</file>

<file path=xl/sharedStrings.xml><?xml version="1.0" encoding="utf-8"?>
<sst xmlns="http://schemas.openxmlformats.org/spreadsheetml/2006/main" count="36621" uniqueCount="3990">
  <si>
    <t>Identifier</t>
  </si>
  <si>
    <t>Title</t>
  </si>
  <si>
    <t>Description</t>
  </si>
  <si>
    <t>Amount Awarded</t>
  </si>
  <si>
    <t>Currency</t>
  </si>
  <si>
    <t>Award Date</t>
  </si>
  <si>
    <t>Recipient Ind:Name</t>
  </si>
  <si>
    <t>Recipient Ind:Identifier</t>
  </si>
  <si>
    <t>Funding Org:Name</t>
  </si>
  <si>
    <t>Funding Org:Identifier</t>
  </si>
  <si>
    <t>To Individuals Details:Primary Grant Reason</t>
  </si>
  <si>
    <t>To Individuals Details:Secondary Grant Reason</t>
  </si>
  <si>
    <t>To Individuals Details:Grant Purpose</t>
  </si>
  <si>
    <t>Beneficiary Location:0:Name</t>
  </si>
  <si>
    <t>Beneficiary Location:0:Geographic Code</t>
  </si>
  <si>
    <t>Beneficiary Location:0:Geographic Code Type</t>
  </si>
  <si>
    <t>Beneficiary Location:1:Name</t>
  </si>
  <si>
    <t>Beneficiary Location:1:Geographic Code</t>
  </si>
  <si>
    <t>Beneficiary Location:1:Geographic Code Type</t>
  </si>
  <si>
    <t>Grant Programme:Title</t>
  </si>
  <si>
    <t>Last modified</t>
  </si>
  <si>
    <t>Data Source</t>
  </si>
  <si>
    <t>Planned Dates:Start Date</t>
  </si>
  <si>
    <t>Planned Dates:End Date</t>
  </si>
  <si>
    <t>Planned Dates:Duration (months)</t>
  </si>
  <si>
    <t>Classifications:0:Vocabulary</t>
  </si>
  <si>
    <t>Classifications:0:Title</t>
  </si>
  <si>
    <t>Classifications:1:Vocabulary</t>
  </si>
  <si>
    <t>Classifications:1:Title</t>
  </si>
  <si>
    <t>Classifications:2:Vocabulary</t>
  </si>
  <si>
    <t>Classifications:2:Title</t>
  </si>
  <si>
    <t>Classifications:3:Vocabulary</t>
  </si>
  <si>
    <t>Classifications:3:Title</t>
  </si>
  <si>
    <t>Classifications:4:Vocabulary</t>
  </si>
  <si>
    <t>Classifications:4:Title</t>
  </si>
  <si>
    <t>360G-Longleigh-0001_2023-07</t>
  </si>
  <si>
    <t>Grant to Individual Recipient</t>
  </si>
  <si>
    <t>Helping to alleviate financial hardship</t>
  </si>
  <si>
    <t>GBP</t>
  </si>
  <si>
    <t>Individual Recipient</t>
  </si>
  <si>
    <t>360G-Longleigh-IND-0001_2023-07</t>
  </si>
  <si>
    <t>Longleigh Foundation</t>
  </si>
  <si>
    <t>GB-CHC-1169016</t>
  </si>
  <si>
    <t>GTIR080</t>
  </si>
  <si>
    <t/>
  </si>
  <si>
    <t>GTIP020</t>
  </si>
  <si>
    <t>Tilehurst</t>
  </si>
  <si>
    <t>E05013878</t>
  </si>
  <si>
    <t>WD</t>
  </si>
  <si>
    <t>Reading</t>
  </si>
  <si>
    <t>E06000038</t>
  </si>
  <si>
    <t>UA</t>
  </si>
  <si>
    <t>Hardship Grant</t>
  </si>
  <si>
    <t>http://www.longleigh.org/</t>
  </si>
  <si>
    <t>Primary grant reason</t>
  </si>
  <si>
    <t>3  Customer/family moving from homelessness/supported living into independent living</t>
  </si>
  <si>
    <t>Grant purpose</t>
  </si>
  <si>
    <t>Appliances</t>
  </si>
  <si>
    <t>360G-Longleigh-0002_2023-07</t>
  </si>
  <si>
    <t>360G-Longleigh-IND-0002_2023-07</t>
  </si>
  <si>
    <t>Cauldwell</t>
  </si>
  <si>
    <t>E05014495</t>
  </si>
  <si>
    <t>Bedford</t>
  </si>
  <si>
    <t>E06000055</t>
  </si>
  <si>
    <t>360G-Longleigh-0003_2023-07</t>
  </si>
  <si>
    <t>360G-Longleigh-IND-0003_2023-07</t>
  </si>
  <si>
    <t>GTIR040</t>
  </si>
  <si>
    <t>GTIP050;GTIP070</t>
  </si>
  <si>
    <t>South Charnwood</t>
  </si>
  <si>
    <t>E05014685</t>
  </si>
  <si>
    <t>Charnwood</t>
  </si>
  <si>
    <t>E07000130</t>
  </si>
  <si>
    <t>NMD</t>
  </si>
  <si>
    <t>2. Customer receiving medication and/or therapy for a mental health condition or substance addiction</t>
  </si>
  <si>
    <t>Utility Vouchers</t>
  </si>
  <si>
    <t>Food Vouchers</t>
  </si>
  <si>
    <t>360G-Longleigh-0004_2023-07</t>
  </si>
  <si>
    <t>360G-Longleigh-IND-0004_2023-07</t>
  </si>
  <si>
    <t>Shefford</t>
  </si>
  <si>
    <t>E05014421</t>
  </si>
  <si>
    <t>Central Bedfordshire</t>
  </si>
  <si>
    <t>E06000056</t>
  </si>
  <si>
    <t xml:space="preserve">Furniture </t>
  </si>
  <si>
    <t>360G-Longleigh-0005_2023-07</t>
  </si>
  <si>
    <t>360G-Longleigh-IND-0005_2023-07</t>
  </si>
  <si>
    <t>GTIP060;GTIP100;GTIP050</t>
  </si>
  <si>
    <t>Weddington</t>
  </si>
  <si>
    <t>E05007488</t>
  </si>
  <si>
    <t>Nuneaton and Bedworth</t>
  </si>
  <si>
    <t>E07000219</t>
  </si>
  <si>
    <t>Secondary grant reason</t>
  </si>
  <si>
    <t>6a. Customer/family under the care of Social Services (Adult or Children’s) - MH</t>
  </si>
  <si>
    <t>Voucher for small household items</t>
  </si>
  <si>
    <t>Travel costs</t>
  </si>
  <si>
    <t>360G-Longleigh-0006_2023-07</t>
  </si>
  <si>
    <t>360G-Longleigh-IND-0006_2023-07</t>
  </si>
  <si>
    <t>GTIP070;GTIP050;GTIP020</t>
  </si>
  <si>
    <t>Leighton-Linslade West</t>
  </si>
  <si>
    <t>E05014416</t>
  </si>
  <si>
    <t>360G-Longleigh-0007_2023-07</t>
  </si>
  <si>
    <t>360G-Longleigh-IND-0007_2023-07</t>
  </si>
  <si>
    <t>GTIP020;GTIP060</t>
  </si>
  <si>
    <t>Fovant &amp; Chalke Valley</t>
  </si>
  <si>
    <t>E05013435</t>
  </si>
  <si>
    <t>Wiltshire</t>
  </si>
  <si>
    <t>E06000054</t>
  </si>
  <si>
    <t>360G-Longleigh-0008_2023-07</t>
  </si>
  <si>
    <t>Helping to provide an education or training  opportunity</t>
  </si>
  <si>
    <t>360G-Longleigh-IND-0008_2023-07</t>
  </si>
  <si>
    <t>GTIR060</t>
  </si>
  <si>
    <t>GTIP130;GTIP100</t>
  </si>
  <si>
    <t>West Hill &amp; North Laine</t>
  </si>
  <si>
    <t>E05015415</t>
  </si>
  <si>
    <t>Brighton and Hove</t>
  </si>
  <si>
    <t>E06000043</t>
  </si>
  <si>
    <t>Education Training &amp; Employment Grant</t>
  </si>
  <si>
    <t>4. Customer/family fleeing from a violent or abusive relationship</t>
  </si>
  <si>
    <t>Training and Course Fees</t>
  </si>
  <si>
    <t>360G-Longleigh-0009_2023-07</t>
  </si>
  <si>
    <t>360G-Longleigh-IND-0009_2023-07</t>
  </si>
  <si>
    <t>GTIR030</t>
  </si>
  <si>
    <t>GTIP070</t>
  </si>
  <si>
    <t>Bournemouth Central</t>
  </si>
  <si>
    <t>E05012653</t>
  </si>
  <si>
    <t>Bournemouth, Christchurch and Poole</t>
  </si>
  <si>
    <t>E06000058</t>
  </si>
  <si>
    <t>1. Customer (or family member residing with them) with a diagnosed condition or disability (physical and/or sensory and/or behavioural)</t>
  </si>
  <si>
    <t>360G-Longleigh-0010_2023-07</t>
  </si>
  <si>
    <t>360G-Longleigh-IND-0010_2023-07</t>
  </si>
  <si>
    <t>GTIR010</t>
  </si>
  <si>
    <t>Poole Town</t>
  </si>
  <si>
    <t>E05012674</t>
  </si>
  <si>
    <t>8. Customer is in financial hardship and their household meets one of two criteria</t>
  </si>
  <si>
    <t>360G-Longleigh-0011_2023-07</t>
  </si>
  <si>
    <t>360G-Longleigh-IND-0011_2023-07</t>
  </si>
  <si>
    <t>Removals</t>
  </si>
  <si>
    <t>360G-Longleigh-0012_2023-07</t>
  </si>
  <si>
    <t>360G-Longleigh-IND-0012_2023-07</t>
  </si>
  <si>
    <t>Bream</t>
  </si>
  <si>
    <t>E05012157</t>
  </si>
  <si>
    <t>Forest of Dean</t>
  </si>
  <si>
    <t>E07000080</t>
  </si>
  <si>
    <t>6c. Customer/family under the care of Social Services (Adult or Children’s - PH</t>
  </si>
  <si>
    <t>360G-Longleigh-0013_2023-07</t>
  </si>
  <si>
    <t>360G-Longleigh-IND-0013_2023-07</t>
  </si>
  <si>
    <t>Mortimer</t>
  </si>
  <si>
    <t>E05009473</t>
  </si>
  <si>
    <t>Herefordshire, County of</t>
  </si>
  <si>
    <t>E06000019</t>
  </si>
  <si>
    <t>360G-Longleigh-0014_2023-07</t>
  </si>
  <si>
    <t>360G-Longleigh-IND-0014_2023-07</t>
  </si>
  <si>
    <t>Halesowen North</t>
  </si>
  <si>
    <t>E05001244</t>
  </si>
  <si>
    <t>Dudley</t>
  </si>
  <si>
    <t>E08000027</t>
  </si>
  <si>
    <t>MD</t>
  </si>
  <si>
    <t>360G-Longleigh-0015_2023-07</t>
  </si>
  <si>
    <t>360G-Longleigh-IND-0015_2023-07</t>
  </si>
  <si>
    <t>GTIP050;GTIP070;GTIP080</t>
  </si>
  <si>
    <t>Smethwick</t>
  </si>
  <si>
    <t>E05001277</t>
  </si>
  <si>
    <t>Sandwell</t>
  </si>
  <si>
    <t>E08000028</t>
  </si>
  <si>
    <t>7. Customer where there is a child/ren in receipt of means-tested free school meals</t>
  </si>
  <si>
    <t>Clothing</t>
  </si>
  <si>
    <t>360G-Longleigh-0016_2023-07</t>
  </si>
  <si>
    <t>360G-Longleigh-IND-0016_2023-07</t>
  </si>
  <si>
    <t>Cubbington &amp; Leek Wootton</t>
  </si>
  <si>
    <t>E05012617</t>
  </si>
  <si>
    <t>Warwick</t>
  </si>
  <si>
    <t>E07000222</t>
  </si>
  <si>
    <t>360G-Longleigh-0017_2023-07</t>
  </si>
  <si>
    <t>360G-Longleigh-IND-0017_2023-07</t>
  </si>
  <si>
    <t>GTIP070;GTIP080</t>
  </si>
  <si>
    <t>Warwick Saltisford</t>
  </si>
  <si>
    <t>E05012630</t>
  </si>
  <si>
    <t>360G-Longleigh-0018_2023-07</t>
  </si>
  <si>
    <t>360G-Longleigh-IND-0018_2023-07</t>
  </si>
  <si>
    <t>Yeovil East</t>
  </si>
  <si>
    <t>E05014391</t>
  </si>
  <si>
    <t>Somerset</t>
  </si>
  <si>
    <t>E06000066</t>
  </si>
  <si>
    <t>360G-Longleigh-0019_2023-07</t>
  </si>
  <si>
    <t>360G-Longleigh-IND-0019_2023-07</t>
  </si>
  <si>
    <t>Parkstone</t>
  </si>
  <si>
    <t>E05012672</t>
  </si>
  <si>
    <t>360G-Longleigh-0020_2023-08</t>
  </si>
  <si>
    <t>360G-Longleigh-IND-0020_2023-08</t>
  </si>
  <si>
    <t>GTIP080;GTIP110;GTIP070</t>
  </si>
  <si>
    <t>Old Town</t>
  </si>
  <si>
    <t>E05008963</t>
  </si>
  <si>
    <t>Swindon</t>
  </si>
  <si>
    <t>E06000030</t>
  </si>
  <si>
    <t>Toys and Books</t>
  </si>
  <si>
    <t>360G-Longleigh-0021_2023-07</t>
  </si>
  <si>
    <t>360G-Longleigh-IND-0021_2023-07</t>
  </si>
  <si>
    <t>GTIP070;GTIP050</t>
  </si>
  <si>
    <t>Arboretum</t>
  </si>
  <si>
    <t>E05015511</t>
  </si>
  <si>
    <t>Derby</t>
  </si>
  <si>
    <t>E06000015</t>
  </si>
  <si>
    <t>360G-Longleigh-0022_2023-10</t>
  </si>
  <si>
    <t xml:space="preserve">Providing new flooring </t>
  </si>
  <si>
    <t>360G-Longleigh-IND-0022_2023-10</t>
  </si>
  <si>
    <t>GTIP030</t>
  </si>
  <si>
    <t>Melton Newport</t>
  </si>
  <si>
    <t>E05005504</t>
  </si>
  <si>
    <t>Melton</t>
  </si>
  <si>
    <t>E07000133</t>
  </si>
  <si>
    <t>Flooring Grant</t>
  </si>
  <si>
    <t>6b. Customer/family under the care of Social Services (Adult or Children’s) - DV</t>
  </si>
  <si>
    <t>Flooring</t>
  </si>
  <si>
    <t>360G-Longleigh-0023_2023-07</t>
  </si>
  <si>
    <t>360G-Longleigh-IND-0023_2023-07</t>
  </si>
  <si>
    <t>Banbury Hardwick</t>
  </si>
  <si>
    <t>E05010923</t>
  </si>
  <si>
    <t>Cherwell</t>
  </si>
  <si>
    <t>E07000177</t>
  </si>
  <si>
    <t>360G-Longleigh-0024_2023-07</t>
  </si>
  <si>
    <t>360G-Longleigh-IND-0024_2023-07</t>
  </si>
  <si>
    <t>Hamworthy</t>
  </si>
  <si>
    <t>E05012663</t>
  </si>
  <si>
    <t>360G-Longleigh-0025_2023-07</t>
  </si>
  <si>
    <t>360G-Longleigh-IND-0025_2023-07</t>
  </si>
  <si>
    <t>Westgate</t>
  </si>
  <si>
    <t>E05010967</t>
  </si>
  <si>
    <t>Gloucester</t>
  </si>
  <si>
    <t>E07000081</t>
  </si>
  <si>
    <t>6d. Customer/family under the care of Social Services (Adult or Children’s - FH</t>
  </si>
  <si>
    <t>360G-Longleigh-0026_2023-07</t>
  </si>
  <si>
    <t>360G-Longleigh-IND-0026_2023-07</t>
  </si>
  <si>
    <t>Weston-super-Mare Central</t>
  </si>
  <si>
    <t>E05010298</t>
  </si>
  <si>
    <t>North Somerset</t>
  </si>
  <si>
    <t>E06000024</t>
  </si>
  <si>
    <t>360G-Longleigh-0027_2023-07</t>
  </si>
  <si>
    <t>360G-Longleigh-IND-0027_2023-07</t>
  </si>
  <si>
    <t>GTIR110</t>
  </si>
  <si>
    <t>GTIP130;GTIP040;GTIP130</t>
  </si>
  <si>
    <t>Coley</t>
  </si>
  <si>
    <t>E05013869</t>
  </si>
  <si>
    <t>10. Education Training and Employment</t>
  </si>
  <si>
    <t>Laptops</t>
  </si>
  <si>
    <t>Stationery and other associated items</t>
  </si>
  <si>
    <t>360G-Longleigh-0028_2023-08</t>
  </si>
  <si>
    <t>360G-Longleigh-IND-0028_2023-08</t>
  </si>
  <si>
    <t>Ovenden</t>
  </si>
  <si>
    <t>E05001379</t>
  </si>
  <si>
    <t>Calderdale</t>
  </si>
  <si>
    <t>E08000033</t>
  </si>
  <si>
    <t>360G-Longleigh-0029_2023-07</t>
  </si>
  <si>
    <t>360G-Longleigh-IND-0029_2023-07</t>
  </si>
  <si>
    <t>GTIP080</t>
  </si>
  <si>
    <t>Talavera</t>
  </si>
  <si>
    <t>E05013267</t>
  </si>
  <si>
    <t>West Northamptonshire</t>
  </si>
  <si>
    <t>E06000062</t>
  </si>
  <si>
    <t>360G-Longleigh-0030_2023-07</t>
  </si>
  <si>
    <t>360G-Longleigh-IND-0030_2023-07</t>
  </si>
  <si>
    <t>Denmead</t>
  </si>
  <si>
    <t>E05011000</t>
  </si>
  <si>
    <t>Winchester</t>
  </si>
  <si>
    <t>E07000094</t>
  </si>
  <si>
    <t>360G-Longleigh-0031_2023-08</t>
  </si>
  <si>
    <t>360G-Longleigh-IND-0031_2023-08</t>
  </si>
  <si>
    <t>Earls Barton</t>
  </si>
  <si>
    <t>E05013220</t>
  </si>
  <si>
    <t>North Northamptonshire</t>
  </si>
  <si>
    <t>E06000061</t>
  </si>
  <si>
    <t>360G-Longleigh-0032_2023-07</t>
  </si>
  <si>
    <t>360G-Longleigh-IND-0032_2023-07</t>
  </si>
  <si>
    <t>GTIP020;GTIP070;GTIP080</t>
  </si>
  <si>
    <t>Martock</t>
  </si>
  <si>
    <t>E05014369</t>
  </si>
  <si>
    <t>360G-Longleigh-0033_2023-07</t>
  </si>
  <si>
    <t>360G-Longleigh-IND-0033_2023-07</t>
  </si>
  <si>
    <t>Crewkerne</t>
  </si>
  <si>
    <t>E05014356</t>
  </si>
  <si>
    <t>360G-Longleigh-0034_2023-07</t>
  </si>
  <si>
    <t>360G-Longleigh-IND-0034_2023-07</t>
  </si>
  <si>
    <t>Wixams &amp; Wilstead</t>
  </si>
  <si>
    <t>E05014516</t>
  </si>
  <si>
    <t>360G-Longleigh-0035_2023-07</t>
  </si>
  <si>
    <t>Providing financial aid during a time of crisis</t>
  </si>
  <si>
    <t>360G-Longleigh-IND-0035_2023-07</t>
  </si>
  <si>
    <t>GTIR100</t>
  </si>
  <si>
    <t>Amesbury West</t>
  </si>
  <si>
    <t>E05013402</t>
  </si>
  <si>
    <t>Crisis Grant</t>
  </si>
  <si>
    <t>5. Customer/family having been the victims of a reported crime in their home.</t>
  </si>
  <si>
    <t>360G-Longleigh-0036_2023-07</t>
  </si>
  <si>
    <t>360G-Longleigh-IND-0036_2023-07</t>
  </si>
  <si>
    <t>360G-Longleigh-0037_2023-07</t>
  </si>
  <si>
    <t>360G-Longleigh-IND-0037_2023-07</t>
  </si>
  <si>
    <t>Leicester Forest &amp; Lubbesthorpe</t>
  </si>
  <si>
    <t>E05015273</t>
  </si>
  <si>
    <t>Blaby</t>
  </si>
  <si>
    <t>E07000129</t>
  </si>
  <si>
    <t>360G-Longleigh-0038_2023-08</t>
  </si>
  <si>
    <t>360G-Longleigh-IND-0038_2023-08</t>
  </si>
  <si>
    <t>Polegate Central</t>
  </si>
  <si>
    <t>E05011655</t>
  </si>
  <si>
    <t>Wealden</t>
  </si>
  <si>
    <t>E07000065</t>
  </si>
  <si>
    <t>360G-Longleigh-0039_2023-07</t>
  </si>
  <si>
    <t>360G-Longleigh-IND-0039_2023-07</t>
  </si>
  <si>
    <t>GTIP070;GTIP080;GTIP050</t>
  </si>
  <si>
    <t>Central</t>
  </si>
  <si>
    <t>E05008954</t>
  </si>
  <si>
    <t>360G-Longleigh-0040_2023-07</t>
  </si>
  <si>
    <t>360G-Longleigh-IND-0040_2023-07</t>
  </si>
  <si>
    <t>Dorchester Poundbury</t>
  </si>
  <si>
    <t>E05012697</t>
  </si>
  <si>
    <t>Dorset</t>
  </si>
  <si>
    <t>E06000059</t>
  </si>
  <si>
    <t>360G-Longleigh-0041_2023-08</t>
  </si>
  <si>
    <t>Providing financial aid after an impactful incident</t>
  </si>
  <si>
    <t>360G-Longleigh-IND-0041_2023-08</t>
  </si>
  <si>
    <t>GTIP020;GTIP070;GTIP060</t>
  </si>
  <si>
    <t>Newbury Greenham</t>
  </si>
  <si>
    <t>E05012143</t>
  </si>
  <si>
    <t>West Berkshire</t>
  </si>
  <si>
    <t>E06000037</t>
  </si>
  <si>
    <t>Critical Incident Grant</t>
  </si>
  <si>
    <t>360G-Longleigh-0042_2023-08</t>
  </si>
  <si>
    <t>360G-Longleigh-IND-0042_2023-08</t>
  </si>
  <si>
    <t>Totton North</t>
  </si>
  <si>
    <t>E05014794</t>
  </si>
  <si>
    <t>New Forest</t>
  </si>
  <si>
    <t>E07000091</t>
  </si>
  <si>
    <t>360G-Longleigh-0043_2023-07</t>
  </si>
  <si>
    <t>360G-Longleigh-IND-0043_2023-07</t>
  </si>
  <si>
    <t>Church</t>
  </si>
  <si>
    <t>E05013868</t>
  </si>
  <si>
    <t>360G-Longleigh-0044_2023-08</t>
  </si>
  <si>
    <t>360G-Longleigh-IND-0044_2023-08</t>
  </si>
  <si>
    <t>Kington</t>
  </si>
  <si>
    <t>E05009464</t>
  </si>
  <si>
    <t>360G-Longleigh-0045_2023-07</t>
  </si>
  <si>
    <t>360G-Longleigh-IND-0045_2023-07</t>
  </si>
  <si>
    <t>Charles Dickens</t>
  </si>
  <si>
    <t>E05002443</t>
  </si>
  <si>
    <t>Portsmouth</t>
  </si>
  <si>
    <t>E06000044</t>
  </si>
  <si>
    <t>360G-Longleigh-0046_2023-08</t>
  </si>
  <si>
    <t>360G-Longleigh-IND-0046_2023-08</t>
  </si>
  <si>
    <t>GTIP020;GTIP070;GTIP050</t>
  </si>
  <si>
    <t>North Petherton</t>
  </si>
  <si>
    <t>E05014376</t>
  </si>
  <si>
    <t>360G-Longleigh-0047_2023-07</t>
  </si>
  <si>
    <t>360G-Longleigh-IND-0047_2023-07</t>
  </si>
  <si>
    <t>360G-Longleigh-0048_2023-08</t>
  </si>
  <si>
    <t>360G-Longleigh-IND-0048_2023-08</t>
  </si>
  <si>
    <t>360G-Longleigh-0049_2023-08</t>
  </si>
  <si>
    <t>360G-Longleigh-IND-0049_2023-08</t>
  </si>
  <si>
    <t>Wroughton and Wichelstowe</t>
  </si>
  <si>
    <t>E05008972</t>
  </si>
  <si>
    <t>360G-Longleigh-0050_2023-08</t>
  </si>
  <si>
    <t>360G-Longleigh-IND-0050_2023-08</t>
  </si>
  <si>
    <t>Dishley, Hathern &amp; Thorpe Acre</t>
  </si>
  <si>
    <t>E05014670</t>
  </si>
  <si>
    <t>360G-Longleigh-0051_2023-08</t>
  </si>
  <si>
    <t>360G-Longleigh-IND-0051_2023-08</t>
  </si>
  <si>
    <t>Riverfield</t>
  </si>
  <si>
    <t>E05014513</t>
  </si>
  <si>
    <t>360G-Longleigh-0052_2023-08</t>
  </si>
  <si>
    <t>360G-Longleigh-IND-0052_2023-08</t>
  </si>
  <si>
    <t>360G-Longleigh-0053_2023-08</t>
  </si>
  <si>
    <t>360G-Longleigh-IND-0053_2023-08</t>
  </si>
  <si>
    <t>Weston-super-Mare South</t>
  </si>
  <si>
    <t>E05010297</t>
  </si>
  <si>
    <t>360G-Longleigh-0054_2023-08</t>
  </si>
  <si>
    <t>360G-Longleigh-IND-0054_2023-08</t>
  </si>
  <si>
    <t>GTIP070;GTIP020</t>
  </si>
  <si>
    <t>Warwick Aylesford</t>
  </si>
  <si>
    <t>E05012628</t>
  </si>
  <si>
    <t>360G-Longleigh-0055_2023-08</t>
  </si>
  <si>
    <t>360G-Longleigh-IND-0055_2023-08</t>
  </si>
  <si>
    <t>Gorse Hill and Pinehurst</t>
  </si>
  <si>
    <t>E05008958</t>
  </si>
  <si>
    <t>360G-Longleigh-0056_2023-08</t>
  </si>
  <si>
    <t>360G-Longleigh-IND-0056_2023-08</t>
  </si>
  <si>
    <t>Kempston Central &amp; East</t>
  </si>
  <si>
    <t>E05014504</t>
  </si>
  <si>
    <t>360G-Longleigh-0057_2023-08</t>
  </si>
  <si>
    <t>360G-Longleigh-IND-0057_2023-08</t>
  </si>
  <si>
    <t>Putnoe</t>
  </si>
  <si>
    <t>E05014509</t>
  </si>
  <si>
    <t>360G-Longleigh-0058_2023-08</t>
  </si>
  <si>
    <t>360G-Longleigh-IND-0058_2023-08</t>
  </si>
  <si>
    <t>GTIP070;GTIP100</t>
  </si>
  <si>
    <t>360G-Longleigh-0059_2023-08</t>
  </si>
  <si>
    <t>360G-Longleigh-IND-0059_2023-08</t>
  </si>
  <si>
    <t>GTIP070;GTIP080;GTIP100</t>
  </si>
  <si>
    <t>360G-Longleigh-0060_2023-08</t>
  </si>
  <si>
    <t>360G-Longleigh-IND-0060_2023-08</t>
  </si>
  <si>
    <t>Milton</t>
  </si>
  <si>
    <t>E05014788</t>
  </si>
  <si>
    <t>360G-Longleigh-0061_2023-08</t>
  </si>
  <si>
    <t>360G-Longleigh-IND-0061_2023-08</t>
  </si>
  <si>
    <t>GTIP080;GTIP040;GTIP070</t>
  </si>
  <si>
    <t>Soho and Victoria</t>
  </si>
  <si>
    <t>E05001278</t>
  </si>
  <si>
    <t>Mobile Phone</t>
  </si>
  <si>
    <t>360G-Longleigh-0062_2023-08</t>
  </si>
  <si>
    <t>360G-Longleigh-IND-0062_2023-08</t>
  </si>
  <si>
    <t>Kenilworth St John's</t>
  </si>
  <si>
    <t>E05012620</t>
  </si>
  <si>
    <t>360G-Longleigh-0063_2023-08</t>
  </si>
  <si>
    <t>360G-Longleigh-IND-0063_2023-08</t>
  </si>
  <si>
    <t>GTIP060</t>
  </si>
  <si>
    <t>360G-Longleigh-0064_2023-08</t>
  </si>
  <si>
    <t>360G-Longleigh-IND-0064_2023-08</t>
  </si>
  <si>
    <t>Bitterne Park</t>
  </si>
  <si>
    <t>E05015494</t>
  </si>
  <si>
    <t>Southampton</t>
  </si>
  <si>
    <t>E06000045</t>
  </si>
  <si>
    <t>360G-Longleigh-0065_2023-08</t>
  </si>
  <si>
    <t>360G-Longleigh-IND-0065_2023-08</t>
  </si>
  <si>
    <t>GTIP020;GTIP070</t>
  </si>
  <si>
    <t>Leominster East</t>
  </si>
  <si>
    <t>E05009468</t>
  </si>
  <si>
    <t>360G-Longleigh-0066_2023-08</t>
  </si>
  <si>
    <t>360G-Longleigh-IND-0066_2023-08</t>
  </si>
  <si>
    <t>360G-Longleigh-0067_2023-08</t>
  </si>
  <si>
    <t>360G-Longleigh-IND-0067_2023-08</t>
  </si>
  <si>
    <t>Longford</t>
  </si>
  <si>
    <t>E05001225</t>
  </si>
  <si>
    <t>Coventry</t>
  </si>
  <si>
    <t>E08000026</t>
  </si>
  <si>
    <t>360G-Longleigh-0068_2023-08</t>
  </si>
  <si>
    <t>360G-Longleigh-IND-0068_2023-08</t>
  </si>
  <si>
    <t>Coseley East</t>
  </si>
  <si>
    <t>E05001241</t>
  </si>
  <si>
    <t>360G-Longleigh-0069_2023-08</t>
  </si>
  <si>
    <t>360G-Longleigh-IND-0069_2023-08</t>
  </si>
  <si>
    <t>Warwick All Saints &amp; Woodloes</t>
  </si>
  <si>
    <t>E05012627</t>
  </si>
  <si>
    <t>360G-Longleigh-0070_2023-08</t>
  </si>
  <si>
    <t>360G-Longleigh-IND-0070_2023-08</t>
  </si>
  <si>
    <t>Frome West</t>
  </si>
  <si>
    <t>E05014362</t>
  </si>
  <si>
    <t>360G-Longleigh-0071_2023-09</t>
  </si>
  <si>
    <t>360G-Longleigh-IND-0071_2023-09</t>
  </si>
  <si>
    <t>GTIP020;GTIP060;GTIP070</t>
  </si>
  <si>
    <t>Littlemoor &amp; Preston</t>
  </si>
  <si>
    <t>E05012704</t>
  </si>
  <si>
    <t>360G-Longleigh-0072_2023-08</t>
  </si>
  <si>
    <t>360G-Longleigh-IND-0072_2023-08</t>
  </si>
  <si>
    <t>Dordon</t>
  </si>
  <si>
    <t>E05007465</t>
  </si>
  <si>
    <t>North Warwickshire</t>
  </si>
  <si>
    <t>E07000218</t>
  </si>
  <si>
    <t>360G-Longleigh-0073_2023-09</t>
  </si>
  <si>
    <t>360G-Longleigh-IND-0073_2023-09</t>
  </si>
  <si>
    <t>Sowerby Bridge</t>
  </si>
  <si>
    <t>E05001384</t>
  </si>
  <si>
    <t>360G-Longleigh-0074_2023-08</t>
  </si>
  <si>
    <t>360G-Longleigh-IND-0074_2023-08</t>
  </si>
  <si>
    <t>West Purbeck</t>
  </si>
  <si>
    <t>E05012728</t>
  </si>
  <si>
    <t>360G-Longleigh-0075_2023-09</t>
  </si>
  <si>
    <t>360G-Longleigh-IND-0075_2023-09</t>
  </si>
  <si>
    <t>Harpur</t>
  </si>
  <si>
    <t>E05014502</t>
  </si>
  <si>
    <t>360G-Longleigh-0076_2023-09</t>
  </si>
  <si>
    <t>360G-Longleigh-IND-0076_2023-09</t>
  </si>
  <si>
    <t>Dunstable Central</t>
  </si>
  <si>
    <t>E05014403</t>
  </si>
  <si>
    <t>360G-Longleigh-0077_2023-08</t>
  </si>
  <si>
    <t>360G-Longleigh-IND-0077_2023-08</t>
  </si>
  <si>
    <t>GTIP070;GTIP020;GTIP080</t>
  </si>
  <si>
    <t>Lytchett Matravers &amp; Upton</t>
  </si>
  <si>
    <t>E05012706</t>
  </si>
  <si>
    <t>360G-Longleigh-0078_2023-08</t>
  </si>
  <si>
    <t>360G-Longleigh-IND-0078_2023-08</t>
  </si>
  <si>
    <t>GTIP070;GTIP100;GTIP080</t>
  </si>
  <si>
    <t>Upper Gornal and Woodsetton</t>
  </si>
  <si>
    <t>E05001257</t>
  </si>
  <si>
    <t>360G-Longleigh-0079_2023-09</t>
  </si>
  <si>
    <t>360G-Longleigh-IND-0079_2023-09</t>
  </si>
  <si>
    <t>360G-Longleigh-0080_2023-08</t>
  </si>
  <si>
    <t>360G-Longleigh-IND-0080_2023-08</t>
  </si>
  <si>
    <t>GTIP020;GTIP060;GTIP060</t>
  </si>
  <si>
    <t>Hangleton &amp; Knoll</t>
  </si>
  <si>
    <t>E05015402</t>
  </si>
  <si>
    <t>360G-Longleigh-0081_2023-09</t>
  </si>
  <si>
    <t>360G-Longleigh-IND-0081_2023-09</t>
  </si>
  <si>
    <t>Upperton</t>
  </si>
  <si>
    <t>E05011582</t>
  </si>
  <si>
    <t>Eastbourne</t>
  </si>
  <si>
    <t>E07000061</t>
  </si>
  <si>
    <t>360G-Longleigh-0082_2023-08</t>
  </si>
  <si>
    <t>360G-Longleigh-IND-0082_2023-08</t>
  </si>
  <si>
    <t>Weston-super-Mare Milton</t>
  </si>
  <si>
    <t>E05010302</t>
  </si>
  <si>
    <t>360G-Longleigh-0083_2023-09</t>
  </si>
  <si>
    <t>360G-Longleigh-IND-0083_2023-09</t>
  </si>
  <si>
    <t>Wincanton &amp; Bruton</t>
  </si>
  <si>
    <t>E05014389</t>
  </si>
  <si>
    <t>360G-Longleigh-0084_2023-09</t>
  </si>
  <si>
    <t>360G-Longleigh-IND-0084_2023-09</t>
  </si>
  <si>
    <t>Woolston</t>
  </si>
  <si>
    <t>E05015506</t>
  </si>
  <si>
    <t>360G-Longleigh-0085_2023-09</t>
  </si>
  <si>
    <t>360G-Longleigh-IND-0085_2023-09</t>
  </si>
  <si>
    <t>Woughton &amp; Fishermead</t>
  </si>
  <si>
    <t>E05009424</t>
  </si>
  <si>
    <t>Milton Keynes</t>
  </si>
  <si>
    <t>E06000042</t>
  </si>
  <si>
    <t>360G-Longleigh-0086_2023-09</t>
  </si>
  <si>
    <t>360G-Longleigh-IND-0086_2023-09</t>
  </si>
  <si>
    <t>Patcham &amp; Hollingbury</t>
  </si>
  <si>
    <t>E05015408</t>
  </si>
  <si>
    <t>360G-Longleigh-0087_2023-09</t>
  </si>
  <si>
    <t>360G-Longleigh-IND-0087_2023-09</t>
  </si>
  <si>
    <t>360G-Longleigh-0088_2023-09</t>
  </si>
  <si>
    <t>360G-Longleigh-IND-0088_2023-09</t>
  </si>
  <si>
    <t>Glusburn, Cross Hills &amp; Sutton-in-Craven</t>
  </si>
  <si>
    <t>E05014277</t>
  </si>
  <si>
    <t>North Yorkshire</t>
  </si>
  <si>
    <t>E06000065</t>
  </si>
  <si>
    <t>360G-Longleigh-0089_2023-09</t>
  </si>
  <si>
    <t>360G-Longleigh-IND-0089_2023-09</t>
  </si>
  <si>
    <t>Kinson</t>
  </si>
  <si>
    <t>E05012665</t>
  </si>
  <si>
    <t>360G-Longleigh-0090_2023-09</t>
  </si>
  <si>
    <t>360G-Longleigh-IND-0090_2023-09</t>
  </si>
  <si>
    <t>Tenbury</t>
  </si>
  <si>
    <t>E05015394</t>
  </si>
  <si>
    <t>Malvern Hills</t>
  </si>
  <si>
    <t>E07000235</t>
  </si>
  <si>
    <t>360G-Longleigh-0091_2023-09</t>
  </si>
  <si>
    <t>360G-Longleigh-IND-0091_2023-09</t>
  </si>
  <si>
    <t>Denton West</t>
  </si>
  <si>
    <t>E05014525</t>
  </si>
  <si>
    <t>Tameside</t>
  </si>
  <si>
    <t>E08000008</t>
  </si>
  <si>
    <t>360G-Longleigh-0092_2023-09</t>
  </si>
  <si>
    <t>360G-Longleigh-IND-0092_2023-09</t>
  </si>
  <si>
    <t>360G-Longleigh-0093_2023-09</t>
  </si>
  <si>
    <t>360G-Longleigh-IND-0093_2023-09</t>
  </si>
  <si>
    <t>360G-Longleigh-0094_2023-09</t>
  </si>
  <si>
    <t>360G-Longleigh-IND-0094_2023-09</t>
  </si>
  <si>
    <t>360G-Longleigh-0095_2023-09</t>
  </si>
  <si>
    <t>360G-Longleigh-IND-0095_2023-09</t>
  </si>
  <si>
    <t>360G-Longleigh-0096_2023-09</t>
  </si>
  <si>
    <t>360G-Longleigh-IND-0096_2023-09</t>
  </si>
  <si>
    <t>360G-Longleigh-0097_2023-09</t>
  </si>
  <si>
    <t>360G-Longleigh-IND-0097_2023-09</t>
  </si>
  <si>
    <t>360G-Longleigh-0098_2023-09</t>
  </si>
  <si>
    <t>360G-Longleigh-IND-0098_2023-09</t>
  </si>
  <si>
    <t>GTIP020;GTIP080</t>
  </si>
  <si>
    <t>360G-Longleigh-0099_2023-09</t>
  </si>
  <si>
    <t>360G-Longleigh-IND-0099_2023-09</t>
  </si>
  <si>
    <t>Haverhill North</t>
  </si>
  <si>
    <t>E05012776</t>
  </si>
  <si>
    <t>West Suffolk</t>
  </si>
  <si>
    <t>E07000245</t>
  </si>
  <si>
    <t>360G-Longleigh-0100_2023-09</t>
  </si>
  <si>
    <t>360G-Longleigh-IND-0100_2023-09</t>
  </si>
  <si>
    <t>GTIP080;GTIP070</t>
  </si>
  <si>
    <t>360G-Longleigh-0101_2023-09</t>
  </si>
  <si>
    <t>360G-Longleigh-IND-0101_2023-09</t>
  </si>
  <si>
    <t>360G-Longleigh-0102_2023-10</t>
  </si>
  <si>
    <t>360G-Longleigh-IND-0102_2023-10</t>
  </si>
  <si>
    <t>Southcote</t>
  </si>
  <si>
    <t>E05013876</t>
  </si>
  <si>
    <t>360G-Longleigh-0103_2023-09</t>
  </si>
  <si>
    <t>360G-Longleigh-IND-0103_2023-09</t>
  </si>
  <si>
    <t>Eastleigh North</t>
  </si>
  <si>
    <t>E05011192</t>
  </si>
  <si>
    <t>Eastleigh</t>
  </si>
  <si>
    <t>E07000086</t>
  </si>
  <si>
    <t>360G-Longleigh-0104_2023-09</t>
  </si>
  <si>
    <t>360G-Longleigh-IND-0104_2023-09</t>
  </si>
  <si>
    <t>GTIR090</t>
  </si>
  <si>
    <t>Freemantle</t>
  </si>
  <si>
    <t>E05015496</t>
  </si>
  <si>
    <t>9. Customer/family is in the UK as part of an official Government scheme supporting the resettlement of Refugees and Asylum Seekers (e.g. Ukraine or ACRS)</t>
  </si>
  <si>
    <t>360G-Longleigh-0105_2023-09</t>
  </si>
  <si>
    <t>360G-Longleigh-IND-0105_2023-09</t>
  </si>
  <si>
    <t>Arrow</t>
  </si>
  <si>
    <t>E05009438</t>
  </si>
  <si>
    <t>360G-Longleigh-0106_2023-09</t>
  </si>
  <si>
    <t>360G-Longleigh-IND-0106_2023-09</t>
  </si>
  <si>
    <t>360G-Longleigh-0107_2023-09</t>
  </si>
  <si>
    <t>360G-Longleigh-IND-0107_2023-09</t>
  </si>
  <si>
    <t>360G-Longleigh-0108_2023-09</t>
  </si>
  <si>
    <t>360G-Longleigh-IND-0108_2023-09</t>
  </si>
  <si>
    <t>GTIP050;GTIP080;GTIP070</t>
  </si>
  <si>
    <t>Bridgwater North &amp; Central</t>
  </si>
  <si>
    <t>E05014344</t>
  </si>
  <si>
    <t>360G-Longleigh-0109_2023-09</t>
  </si>
  <si>
    <t>360G-Longleigh-IND-0109_2023-09</t>
  </si>
  <si>
    <t>360G-Longleigh-0110_2023-09</t>
  </si>
  <si>
    <t>360G-Longleigh-IND-0110_2023-09</t>
  </si>
  <si>
    <t>360G-Longleigh-0111_2023-09</t>
  </si>
  <si>
    <t>360G-Longleigh-IND-0111_2023-09</t>
  </si>
  <si>
    <t>Harefield</t>
  </si>
  <si>
    <t>E05015497</t>
  </si>
  <si>
    <t>360G-Longleigh-0112_2023-09</t>
  </si>
  <si>
    <t>360G-Longleigh-IND-0112_2023-09</t>
  </si>
  <si>
    <t>Pewsey</t>
  </si>
  <si>
    <t>E05013834</t>
  </si>
  <si>
    <t>360G-Longleigh-0113_2023-09</t>
  </si>
  <si>
    <t>360G-Longleigh-IND-0113_2023-09</t>
  </si>
  <si>
    <t>GTIP070;GTIP020;GTIP060</t>
  </si>
  <si>
    <t>360G-Longleigh-0114_2023-09</t>
  </si>
  <si>
    <t>360G-Longleigh-IND-0114_2023-09</t>
  </si>
  <si>
    <t>Chichester East</t>
  </si>
  <si>
    <t>E05011667</t>
  </si>
  <si>
    <t>Chichester</t>
  </si>
  <si>
    <t>E07000225</t>
  </si>
  <si>
    <t>360G-Longleigh-0115_2023-09</t>
  </si>
  <si>
    <t>360G-Longleigh-IND-0115_2023-09</t>
  </si>
  <si>
    <t>Houghton Conquest &amp; Haynes</t>
  </si>
  <si>
    <t>E05014411</t>
  </si>
  <si>
    <t>360G-Longleigh-0116_2023-09</t>
  </si>
  <si>
    <t>360G-Longleigh-IND-0116_2023-09</t>
  </si>
  <si>
    <t>360G-Longleigh-0117_2023-09</t>
  </si>
  <si>
    <t>360G-Longleigh-IND-0117_2023-09</t>
  </si>
  <si>
    <t>South Elmsall and South Kirkby</t>
  </si>
  <si>
    <t>E05001457</t>
  </si>
  <si>
    <t>Wakefield</t>
  </si>
  <si>
    <t>E08000036</t>
  </si>
  <si>
    <t>360G-Longleigh-0118_2023-09</t>
  </si>
  <si>
    <t>360G-Longleigh-IND-0118_2023-09</t>
  </si>
  <si>
    <t>Bromham, Rowde &amp; Roundway</t>
  </si>
  <si>
    <t>E05013409</t>
  </si>
  <si>
    <t>360G-Longleigh-0119_2023-09</t>
  </si>
  <si>
    <t>360G-Longleigh-IND-0119_2023-09</t>
  </si>
  <si>
    <t>360G-Longleigh-0120_2023-09</t>
  </si>
  <si>
    <t>360G-Longleigh-IND-0120_2023-09</t>
  </si>
  <si>
    <t>Sixfields</t>
  </si>
  <si>
    <t>E05013266</t>
  </si>
  <si>
    <t>360G-Longleigh-0121_2023-09</t>
  </si>
  <si>
    <t>360G-Longleigh-IND-0121_2023-09</t>
  </si>
  <si>
    <t>Sandy</t>
  </si>
  <si>
    <t>E05014420</t>
  </si>
  <si>
    <t>360G-Longleigh-0122_2023-09</t>
  </si>
  <si>
    <t>360G-Longleigh-IND-0122_2023-09</t>
  </si>
  <si>
    <t>Shipston South</t>
  </si>
  <si>
    <t>E05015122</t>
  </si>
  <si>
    <t>Stratford-on-Avon</t>
  </si>
  <si>
    <t>E07000221</t>
  </si>
  <si>
    <t>360G-Longleigh-0123_2023-09</t>
  </si>
  <si>
    <t>360G-Longleigh-IND-0123_2023-09</t>
  </si>
  <si>
    <t>360G-Longleigh-0124_2023-09</t>
  </si>
  <si>
    <t>360G-Longleigh-IND-0124_2023-09</t>
  </si>
  <si>
    <t>Mendip Hills</t>
  </si>
  <si>
    <t>E05014371</t>
  </si>
  <si>
    <t>360G-Longleigh-0125_2023-09</t>
  </si>
  <si>
    <t>360G-Longleigh-IND-0125_2023-09</t>
  </si>
  <si>
    <t>360G-Longleigh-0126_2023-09</t>
  </si>
  <si>
    <t>360G-Longleigh-IND-0126_2023-09</t>
  </si>
  <si>
    <t>360G-Longleigh-0127_2023-09</t>
  </si>
  <si>
    <t>360G-Longleigh-IND-0127_2023-09</t>
  </si>
  <si>
    <t>Brighton Hill</t>
  </si>
  <si>
    <t>E05013080</t>
  </si>
  <si>
    <t>Basingstoke and Deane</t>
  </si>
  <si>
    <t>E07000084</t>
  </si>
  <si>
    <t>360G-Longleigh-0128_2023-09</t>
  </si>
  <si>
    <t>360G-Longleigh-IND-0128_2023-09</t>
  </si>
  <si>
    <t>360G-Longleigh-0129_2023-09</t>
  </si>
  <si>
    <t>360G-Longleigh-IND-0129_2023-09</t>
  </si>
  <si>
    <t>Okehampton North</t>
  </si>
  <si>
    <t>E05010561</t>
  </si>
  <si>
    <t>West Devon</t>
  </si>
  <si>
    <t>E07000047</t>
  </si>
  <si>
    <t>360G-Longleigh-0130_2023-09</t>
  </si>
  <si>
    <t>360G-Longleigh-IND-0130_2023-09</t>
  </si>
  <si>
    <t>GTIP020;GTIP080;GTIP060</t>
  </si>
  <si>
    <t>Leamington Willes</t>
  </si>
  <si>
    <t>E05012625</t>
  </si>
  <si>
    <t>360G-Longleigh-0131_2023-09</t>
  </si>
  <si>
    <t>360G-Longleigh-IND-0131_2023-09</t>
  </si>
  <si>
    <t>Penn Hill</t>
  </si>
  <si>
    <t>E05012673</t>
  </si>
  <si>
    <t>360G-Longleigh-0132_2023-09</t>
  </si>
  <si>
    <t>360G-Longleigh-IND-0132_2023-09</t>
  </si>
  <si>
    <t>360G-Longleigh-0133_2023-10</t>
  </si>
  <si>
    <t>360G-Longleigh-IND-0133_2023-10</t>
  </si>
  <si>
    <t>Galley Common</t>
  </si>
  <si>
    <t>E05007482</t>
  </si>
  <si>
    <t>360G-Longleigh-0134_2023-09</t>
  </si>
  <si>
    <t>360G-Longleigh-IND-0134_2023-09</t>
  </si>
  <si>
    <t>360G-Longleigh-0135_2023-09</t>
  </si>
  <si>
    <t>360G-Longleigh-IND-0135_2023-09</t>
  </si>
  <si>
    <t>Peartree</t>
  </si>
  <si>
    <t>E05015499</t>
  </si>
  <si>
    <t>360G-Longleigh-0136_2023-10</t>
  </si>
  <si>
    <t>360G-Longleigh-IND-0136_2023-10</t>
  </si>
  <si>
    <t>GTIP170</t>
  </si>
  <si>
    <t>Stroud Slade</t>
  </si>
  <si>
    <t>E05010988</t>
  </si>
  <si>
    <t>Stroud</t>
  </si>
  <si>
    <t>E07000082</t>
  </si>
  <si>
    <t>Funeral Costs</t>
  </si>
  <si>
    <t>360G-Longleigh-0137_2023-10</t>
  </si>
  <si>
    <t>360G-Longleigh-IND-0137_2023-10</t>
  </si>
  <si>
    <t>Winton East</t>
  </si>
  <si>
    <t>E05012681</t>
  </si>
  <si>
    <t>360G-Longleigh-0138_2023-10</t>
  </si>
  <si>
    <t>360G-Longleigh-IND-0138_2023-10</t>
  </si>
  <si>
    <t>Taunton South</t>
  </si>
  <si>
    <t>E05014384</t>
  </si>
  <si>
    <t>360G-Longleigh-0139_2023-10</t>
  </si>
  <si>
    <t>360G-Longleigh-IND-0139_2023-10</t>
  </si>
  <si>
    <t>GTIP070;GTIP020;GTIP050</t>
  </si>
  <si>
    <t>Netherton, Woodside and St Andrews</t>
  </si>
  <si>
    <t>E05001250</t>
  </si>
  <si>
    <t>360G-Longleigh-0140_2023-10</t>
  </si>
  <si>
    <t>360G-Longleigh-IND-0140_2023-10</t>
  </si>
  <si>
    <t>Hatfield</t>
  </si>
  <si>
    <t>E05010737</t>
  </si>
  <si>
    <t>Doncaster</t>
  </si>
  <si>
    <t>E08000017</t>
  </si>
  <si>
    <t>360G-Longleigh-0141_2023-10</t>
  </si>
  <si>
    <t>360G-Longleigh-IND-0141_2023-10</t>
  </si>
  <si>
    <t>Covingham and Dorcan</t>
  </si>
  <si>
    <t>E05008956</t>
  </si>
  <si>
    <t>360G-Longleigh-0142_2023-10</t>
  </si>
  <si>
    <t>360G-Longleigh-IND-0142_2023-10</t>
  </si>
  <si>
    <t>360G-Longleigh-0143_2023-10</t>
  </si>
  <si>
    <t>360G-Longleigh-IND-0143_2023-10</t>
  </si>
  <si>
    <t>360G-Longleigh-0144_2023-10</t>
  </si>
  <si>
    <t>360G-Longleigh-IND-0144_2023-10</t>
  </si>
  <si>
    <t>Oldbury</t>
  </si>
  <si>
    <t>E05001273</t>
  </si>
  <si>
    <t>360G-Longleigh-0145_2023-10</t>
  </si>
  <si>
    <t>360G-Longleigh-IND-0145_2023-10</t>
  </si>
  <si>
    <t>360G-Longleigh-0146_2023-10</t>
  </si>
  <si>
    <t>360G-Longleigh-IND-0146_2023-10</t>
  </si>
  <si>
    <t>360G-Longleigh-0147_2023-10</t>
  </si>
  <si>
    <t>360G-Longleigh-IND-0147_2023-10</t>
  </si>
  <si>
    <t>Haverhill South East</t>
  </si>
  <si>
    <t>E05012778</t>
  </si>
  <si>
    <t>360G-Longleigh-0148_2023-10</t>
  </si>
  <si>
    <t>360G-Longleigh-IND-0148_2023-10</t>
  </si>
  <si>
    <t>Wollaston and Stourbridge Town</t>
  </si>
  <si>
    <t>E05001258</t>
  </si>
  <si>
    <t>360G-Longleigh-0149_2023-10</t>
  </si>
  <si>
    <t>360G-Longleigh-IND-0149_2023-10</t>
  </si>
  <si>
    <t>360G-Longleigh-0150_2023-10</t>
  </si>
  <si>
    <t>360G-Longleigh-IND-0150_2023-10</t>
  </si>
  <si>
    <t>Brownhills</t>
  </si>
  <si>
    <t>E05001308</t>
  </si>
  <si>
    <t>Walsall</t>
  </si>
  <si>
    <t>E08000030</t>
  </si>
  <si>
    <t>360G-Longleigh-0151_2023-10</t>
  </si>
  <si>
    <t>360G-Longleigh-IND-0151_2023-10</t>
  </si>
  <si>
    <t>St Margaret and South Marston</t>
  </si>
  <si>
    <t>E05008969</t>
  </si>
  <si>
    <t>360G-Longleigh-0152_2023-10</t>
  </si>
  <si>
    <t>360G-Longleigh-IND-0152_2023-10</t>
  </si>
  <si>
    <t>Warwick Myton &amp; Heathcote</t>
  </si>
  <si>
    <t>E05012629</t>
  </si>
  <si>
    <t>360G-Longleigh-0153_2023-10</t>
  </si>
  <si>
    <t>360G-Longleigh-IND-0153_2023-10</t>
  </si>
  <si>
    <t>Somerton</t>
  </si>
  <si>
    <t>E05014379</t>
  </si>
  <si>
    <t>360G-Longleigh-0154_2023-10</t>
  </si>
  <si>
    <t>360G-Longleigh-IND-0154_2023-10</t>
  </si>
  <si>
    <t>360G-Longleigh-0155_2023-10</t>
  </si>
  <si>
    <t>360G-Longleigh-IND-0155_2023-10</t>
  </si>
  <si>
    <t>360G-Longleigh-0156_2023-10</t>
  </si>
  <si>
    <t>360G-Longleigh-IND-0156_2023-10</t>
  </si>
  <si>
    <t>360G-Longleigh-0157_2023-10</t>
  </si>
  <si>
    <t>360G-Longleigh-IND-0157_2023-10</t>
  </si>
  <si>
    <t>Andover St Mary's</t>
  </si>
  <si>
    <t>E05012930</t>
  </si>
  <si>
    <t>Test Valley</t>
  </si>
  <si>
    <t>E07000093</t>
  </si>
  <si>
    <t>360G-Longleigh-0158_2023-10</t>
  </si>
  <si>
    <t>360G-Longleigh-IND-0158_2023-10</t>
  </si>
  <si>
    <t>Foleshill</t>
  </si>
  <si>
    <t>E05001222</t>
  </si>
  <si>
    <t>360G-Longleigh-0159_2023-10</t>
  </si>
  <si>
    <t>360G-Longleigh-IND-0159_2023-10</t>
  </si>
  <si>
    <t>GTIP070;GTIP060;GTIP020</t>
  </si>
  <si>
    <t>Earl Shilton</t>
  </si>
  <si>
    <t>E05005485</t>
  </si>
  <si>
    <t>Hinckley and Bosworth</t>
  </si>
  <si>
    <t>E07000132</t>
  </si>
  <si>
    <t>360G-Longleigh-0160_2023-10</t>
  </si>
  <si>
    <t>360G-Longleigh-IND-0160_2023-10</t>
  </si>
  <si>
    <t>360G-Longleigh-0161_2023-10</t>
  </si>
  <si>
    <t>360G-Longleigh-IND-0161_2023-10</t>
  </si>
  <si>
    <t>GTIP120</t>
  </si>
  <si>
    <t>Dunstable North</t>
  </si>
  <si>
    <t>E05014405</t>
  </si>
  <si>
    <t>House Deep Clean</t>
  </si>
  <si>
    <t>360G-Longleigh-0162_2023-10</t>
  </si>
  <si>
    <t>360G-Longleigh-IND-0162_2023-10</t>
  </si>
  <si>
    <t>360G-Longleigh-0163_2023-10</t>
  </si>
  <si>
    <t>360G-Longleigh-IND-0163_2023-10</t>
  </si>
  <si>
    <t>360G-Longleigh-0164_2023-10</t>
  </si>
  <si>
    <t>360G-Longleigh-IND-0164_2023-10</t>
  </si>
  <si>
    <t>Houghton Regis West</t>
  </si>
  <si>
    <t>E05014413</t>
  </si>
  <si>
    <t>360G-Longleigh-0165_2023-10</t>
  </si>
  <si>
    <t>360G-Longleigh-IND-0165_2023-10</t>
  </si>
  <si>
    <t>GTIP070;GTIP050;GTIP060</t>
  </si>
  <si>
    <t>360G-Longleigh-0166_2023-10</t>
  </si>
  <si>
    <t>360G-Longleigh-IND-0166_2023-10</t>
  </si>
  <si>
    <t>360G-Longleigh-0167_2023-11</t>
  </si>
  <si>
    <t>360G-Longleigh-IND-0167_2023-11</t>
  </si>
  <si>
    <t>Alderney &amp; Bourne Valley</t>
  </si>
  <si>
    <t>E05012649</t>
  </si>
  <si>
    <t>360G-Longleigh-0168_2023-10</t>
  </si>
  <si>
    <t>360G-Longleigh-IND-0168_2023-10</t>
  </si>
  <si>
    <t>360G-Longleigh-0169_2023-10</t>
  </si>
  <si>
    <t>360G-Longleigh-IND-0169_2023-10</t>
  </si>
  <si>
    <t>360G-Longleigh-0170_2023-10</t>
  </si>
  <si>
    <t>360G-Longleigh-IND-0170_2023-10</t>
  </si>
  <si>
    <t>Andover Romans</t>
  </si>
  <si>
    <t>E05012088</t>
  </si>
  <si>
    <t>360G-Longleigh-0171_2023-10</t>
  </si>
  <si>
    <t>360G-Longleigh-IND-0171_2023-10</t>
  </si>
  <si>
    <t>360G-Longleigh-0172_2023-10</t>
  </si>
  <si>
    <t>360G-Longleigh-IND-0172_2023-10</t>
  </si>
  <si>
    <t>360G-Longleigh-0173_2023-10</t>
  </si>
  <si>
    <t>360G-Longleigh-IND-0173_2023-10</t>
  </si>
  <si>
    <t>GTIP040;GTIP130;GTIP020</t>
  </si>
  <si>
    <t>360G-Longleigh-0174_2023-10</t>
  </si>
  <si>
    <t>360G-Longleigh-IND-0174_2023-10</t>
  </si>
  <si>
    <t>360G-Longleigh-0175_2023-10</t>
  </si>
  <si>
    <t>360G-Longleigh-IND-0175_2023-10</t>
  </si>
  <si>
    <t>GTIP070;GTIP080;GTIP110</t>
  </si>
  <si>
    <t>360G-Longleigh-0176_2023-10</t>
  </si>
  <si>
    <t>360G-Longleigh-IND-0176_2023-10</t>
  </si>
  <si>
    <t>Hart Plain</t>
  </si>
  <si>
    <t>E05004572</t>
  </si>
  <si>
    <t>Havant</t>
  </si>
  <si>
    <t>E07000090</t>
  </si>
  <si>
    <t>360G-Longleigh-0177_2023-10</t>
  </si>
  <si>
    <t>360G-Longleigh-IND-0177_2023-10</t>
  </si>
  <si>
    <t>360G-Longleigh-0178_2023-10</t>
  </si>
  <si>
    <t>360G-Longleigh-IND-0178_2023-10</t>
  </si>
  <si>
    <t>Bowbrook</t>
  </si>
  <si>
    <t>E05008144</t>
  </si>
  <si>
    <t>Shropshire</t>
  </si>
  <si>
    <t>E06000051</t>
  </si>
  <si>
    <t>360G-Longleigh-0179_2023-10</t>
  </si>
  <si>
    <t>360G-Longleigh-IND-0179_2023-10</t>
  </si>
  <si>
    <t>GTIP070;GTIP080;GTIP020</t>
  </si>
  <si>
    <t>360G-Longleigh-0180_2023-10</t>
  </si>
  <si>
    <t>360G-Longleigh-IND-0180_2023-10</t>
  </si>
  <si>
    <t>360G-Longleigh-0181_2023-10</t>
  </si>
  <si>
    <t>360G-Longleigh-IND-0181_2023-10</t>
  </si>
  <si>
    <t>360G-Longleigh-0182_2023-10</t>
  </si>
  <si>
    <t>360G-Longleigh-IND-0182_2023-10</t>
  </si>
  <si>
    <t>360G-Longleigh-0183_2023-10</t>
  </si>
  <si>
    <t>360G-Longleigh-IND-0183_2023-10</t>
  </si>
  <si>
    <t>360G-Longleigh-0184_2023-10</t>
  </si>
  <si>
    <t>360G-Longleigh-IND-0184_2023-10</t>
  </si>
  <si>
    <t>Barnards Green</t>
  </si>
  <si>
    <t>E05015382</t>
  </si>
  <si>
    <t>360G-Longleigh-0185_2023-10</t>
  </si>
  <si>
    <t>360G-Longleigh-IND-0185_2023-10</t>
  </si>
  <si>
    <t>Glastonbury</t>
  </si>
  <si>
    <t>E05014363</t>
  </si>
  <si>
    <t>360G-Longleigh-0186_2023-10</t>
  </si>
  <si>
    <t>360G-Longleigh-IND-0186_2023-10</t>
  </si>
  <si>
    <t>Arlesey &amp; Fairfield</t>
  </si>
  <si>
    <t>E05014395</t>
  </si>
  <si>
    <t>360G-Longleigh-0187_2023-10</t>
  </si>
  <si>
    <t>360G-Longleigh-IND-0187_2023-10</t>
  </si>
  <si>
    <t>Loxwood</t>
  </si>
  <si>
    <t>E05011678</t>
  </si>
  <si>
    <t>360G-Longleigh-0188_2023-11</t>
  </si>
  <si>
    <t>360G-Longleigh-IND-0188_2023-11</t>
  </si>
  <si>
    <t>360G-Longleigh-0189_2023-10</t>
  </si>
  <si>
    <t>360G-Longleigh-IND-0189_2023-10</t>
  </si>
  <si>
    <t>GTIP100;GTIP070</t>
  </si>
  <si>
    <t>Travel Costs</t>
  </si>
  <si>
    <t>Food vouchers</t>
  </si>
  <si>
    <t>360G-Longleigh-0190_2023-10</t>
  </si>
  <si>
    <t>360G-Longleigh-IND-0190_2023-10</t>
  </si>
  <si>
    <t>Castle Cary</t>
  </si>
  <si>
    <t>E05014350</t>
  </si>
  <si>
    <t>360G-Longleigh-0191_2023-11</t>
  </si>
  <si>
    <t>360G-Longleigh-IND-0191_2023-11</t>
  </si>
  <si>
    <t>Dunstable West</t>
  </si>
  <si>
    <t>E05014407</t>
  </si>
  <si>
    <t>360G-Longleigh-0192_2023-10</t>
  </si>
  <si>
    <t>360G-Longleigh-IND-0192_2023-10</t>
  </si>
  <si>
    <t>360G-Longleigh-0193_2023-10</t>
  </si>
  <si>
    <t>360G-Longleigh-IND-0193_2023-10</t>
  </si>
  <si>
    <t>Amblecote</t>
  </si>
  <si>
    <t>E05001236</t>
  </si>
  <si>
    <t>360G-Longleigh-0194_2023-10</t>
  </si>
  <si>
    <t>360G-Longleigh-IND-0194_2023-10</t>
  </si>
  <si>
    <t>Hailsham East</t>
  </si>
  <si>
    <t>E05011640</t>
  </si>
  <si>
    <t>360G-Longleigh-0195_2023-10</t>
  </si>
  <si>
    <t>360G-Longleigh-IND-0195_2023-10</t>
  </si>
  <si>
    <t>Binley and Willenhall</t>
  </si>
  <si>
    <t>E05001219</t>
  </si>
  <si>
    <t>360G-Longleigh-0196_2023-10</t>
  </si>
  <si>
    <t>360G-Longleigh-IND-0196_2023-10</t>
  </si>
  <si>
    <t>360G-Longleigh-0197_2023-10</t>
  </si>
  <si>
    <t>360G-Longleigh-IND-0197_2023-10</t>
  </si>
  <si>
    <t>St David's</t>
  </si>
  <si>
    <t>E05011020</t>
  </si>
  <si>
    <t>Exeter</t>
  </si>
  <si>
    <t>E07000041</t>
  </si>
  <si>
    <t>360G-Longleigh-0198_2023-10</t>
  </si>
  <si>
    <t>360G-Longleigh-IND-0198_2023-10</t>
  </si>
  <si>
    <t>360G-Longleigh-0199_2023-11</t>
  </si>
  <si>
    <t>360G-Longleigh-IND-0199_2023-11</t>
  </si>
  <si>
    <t>St Marychurch</t>
  </si>
  <si>
    <t>E05012265</t>
  </si>
  <si>
    <t>Torbay</t>
  </si>
  <si>
    <t>E06000027</t>
  </si>
  <si>
    <t>360G-Longleigh-0200_2023-10</t>
  </si>
  <si>
    <t>360G-Longleigh-IND-0200_2023-10</t>
  </si>
  <si>
    <t>Sarisbury</t>
  </si>
  <si>
    <t>E05004526</t>
  </si>
  <si>
    <t>Fareham</t>
  </si>
  <si>
    <t>E07000087</t>
  </si>
  <si>
    <t>360G-Longleigh-0201_2023-10</t>
  </si>
  <si>
    <t>360G-Longleigh-IND-0201_2023-10</t>
  </si>
  <si>
    <t>360G-Longleigh-0202_2023-10</t>
  </si>
  <si>
    <t>360G-Longleigh-IND-0202_2023-10</t>
  </si>
  <si>
    <t>360G-Longleigh-0203_2023-11</t>
  </si>
  <si>
    <t>360G-Longleigh-IND-0203_2023-11</t>
  </si>
  <si>
    <t>Till Valley</t>
  </si>
  <si>
    <t>E05013475</t>
  </si>
  <si>
    <t>360G-Longleigh-0204_2023-11</t>
  </si>
  <si>
    <t>360G-Longleigh-IND-0204_2023-11</t>
  </si>
  <si>
    <t>GTIP050</t>
  </si>
  <si>
    <t>Eastcott</t>
  </si>
  <si>
    <t>E05008957</t>
  </si>
  <si>
    <t>360G-Longleigh-0205_2023-11</t>
  </si>
  <si>
    <t>360G-Longleigh-IND-0205_2023-11</t>
  </si>
  <si>
    <t>360G-Longleigh-0206_2023-11</t>
  </si>
  <si>
    <t>360G-Longleigh-IND-0206_2023-11</t>
  </si>
  <si>
    <t>360G-Longleigh-0207_2023-11</t>
  </si>
  <si>
    <t>360G-Longleigh-IND-0207_2023-11</t>
  </si>
  <si>
    <t>360G-Longleigh-0208_2023-11</t>
  </si>
  <si>
    <t>360G-Longleigh-IND-0208_2023-11</t>
  </si>
  <si>
    <t>Bletchley Park</t>
  </si>
  <si>
    <t>E05009407</t>
  </si>
  <si>
    <t>360G-Longleigh-0209_2023-11</t>
  </si>
  <si>
    <t>360G-Longleigh-IND-0209_2023-11</t>
  </si>
  <si>
    <t>360G-Longleigh-0210_2023-11</t>
  </si>
  <si>
    <t>360G-Longleigh-IND-0210_2023-11</t>
  </si>
  <si>
    <t>GTIP070;GTIP050;GTIP080</t>
  </si>
  <si>
    <t>Ruddington</t>
  </si>
  <si>
    <t>E05014985</t>
  </si>
  <si>
    <t>Rushcliffe</t>
  </si>
  <si>
    <t>E07000176</t>
  </si>
  <si>
    <t>360G-Longleigh-0211_2023-11</t>
  </si>
  <si>
    <t>360G-Longleigh-IND-0211_2023-11</t>
  </si>
  <si>
    <t>GTIP020;GTIP050</t>
  </si>
  <si>
    <t>Sedgley</t>
  </si>
  <si>
    <t>E05001256</t>
  </si>
  <si>
    <t>360G-Longleigh-0212_2023-11</t>
  </si>
  <si>
    <t>360G-Longleigh-IND-0212_2023-11</t>
  </si>
  <si>
    <t>Castle</t>
  </si>
  <si>
    <t>E05007695</t>
  </si>
  <si>
    <t>Worthing</t>
  </si>
  <si>
    <t>E07000229</t>
  </si>
  <si>
    <t>360G-Longleigh-0213_2023-11</t>
  </si>
  <si>
    <t>360G-Longleigh-IND-0213_2023-11</t>
  </si>
  <si>
    <t>Westbourne &amp; West Cliff</t>
  </si>
  <si>
    <t>E05012680</t>
  </si>
  <si>
    <t>360G-Longleigh-0214_2023-11</t>
  </si>
  <si>
    <t>360G-Longleigh-IND-0214_2023-11</t>
  </si>
  <si>
    <t>Chipping Norton</t>
  </si>
  <si>
    <t>E05006637</t>
  </si>
  <si>
    <t>West Oxfordshire</t>
  </si>
  <si>
    <t>E07000181</t>
  </si>
  <si>
    <t>360G-Longleigh-0215_2023-11</t>
  </si>
  <si>
    <t>360G-Longleigh-IND-0215_2023-11</t>
  </si>
  <si>
    <t>GTIP020;GTIP060;GTIP110</t>
  </si>
  <si>
    <t>Warley</t>
  </si>
  <si>
    <t>E05001387</t>
  </si>
  <si>
    <t>360G-Longleigh-0216_2023-11</t>
  </si>
  <si>
    <t>360G-Longleigh-IND-0216_2023-11</t>
  </si>
  <si>
    <t>Malmesbury</t>
  </si>
  <si>
    <t>E05013442</t>
  </si>
  <si>
    <t>360G-Longleigh-0217_2023-11</t>
  </si>
  <si>
    <t>360G-Longleigh-IND-0217_2023-11</t>
  </si>
  <si>
    <t>Wareham</t>
  </si>
  <si>
    <t>E05012725</t>
  </si>
  <si>
    <t>360G-Longleigh-0218_2023-11</t>
  </si>
  <si>
    <t>360G-Longleigh-IND-0218_2023-11</t>
  </si>
  <si>
    <t>360G-Longleigh-0219_2023-11</t>
  </si>
  <si>
    <t>360G-Longleigh-IND-0219_2023-11</t>
  </si>
  <si>
    <t>Great Denham</t>
  </si>
  <si>
    <t>E05014500</t>
  </si>
  <si>
    <t>360G-Longleigh-0220_2023-11</t>
  </si>
  <si>
    <t>360G-Longleigh-IND-0220_2023-11</t>
  </si>
  <si>
    <t>Tattenhoe</t>
  </si>
  <si>
    <t>E05009422</t>
  </si>
  <si>
    <t>360G-Longleigh-0221_2023-11</t>
  </si>
  <si>
    <t>360G-Longleigh-IND-0221_2023-11</t>
  </si>
  <si>
    <t>GTIP050;GTIP020;GTIP080</t>
  </si>
  <si>
    <t>Stony Stratford</t>
  </si>
  <si>
    <t>E05009421</t>
  </si>
  <si>
    <t>360G-Longleigh-0222_2023-11</t>
  </si>
  <si>
    <t>360G-Longleigh-IND-0222_2023-11</t>
  </si>
  <si>
    <t>360G-Longleigh-0223_2023-11</t>
  </si>
  <si>
    <t>360G-Longleigh-IND-0223_2023-11</t>
  </si>
  <si>
    <t>Clapham &amp; Oakley</t>
  </si>
  <si>
    <t>E05014496</t>
  </si>
  <si>
    <t>360G-Longleigh-0224_2023-11</t>
  </si>
  <si>
    <t>360G-Longleigh-IND-0224_2023-11</t>
  </si>
  <si>
    <t>360G-Longleigh-0225_2023-11</t>
  </si>
  <si>
    <t>360G-Longleigh-IND-0225_2023-11</t>
  </si>
  <si>
    <t>Longwell Green</t>
  </si>
  <si>
    <t>E05012118</t>
  </si>
  <si>
    <t>South Gloucestershire</t>
  </si>
  <si>
    <t>E06000025</t>
  </si>
  <si>
    <t>360G-Longleigh-0226_2023-11</t>
  </si>
  <si>
    <t>360G-Longleigh-IND-0226_2023-11</t>
  </si>
  <si>
    <t>360G-Longleigh-0227_2023-11</t>
  </si>
  <si>
    <t>360G-Longleigh-IND-0227_2023-11</t>
  </si>
  <si>
    <t>360G-Longleigh-0228_2023-11</t>
  </si>
  <si>
    <t>360G-Longleigh-IND-0228_2023-11</t>
  </si>
  <si>
    <t>GTIP020;GTIP020;GTIP060</t>
  </si>
  <si>
    <t>360G-Longleigh-0229_2023-11</t>
  </si>
  <si>
    <t>360G-Longleigh-IND-0229_2023-11</t>
  </si>
  <si>
    <t>360G-Longleigh-0230_2023-11</t>
  </si>
  <si>
    <t>360G-Longleigh-IND-0230_2023-11</t>
  </si>
  <si>
    <t>360G-Longleigh-0231_2023-11</t>
  </si>
  <si>
    <t>360G-Longleigh-IND-0231_2023-11</t>
  </si>
  <si>
    <t>360G-Longleigh-0232_2023-11</t>
  </si>
  <si>
    <t>360G-Longleigh-IND-0232_2023-11</t>
  </si>
  <si>
    <t>Banister &amp; Polygon</t>
  </si>
  <si>
    <t>E05015490</t>
  </si>
  <si>
    <t>360G-Longleigh-0233_2023-11</t>
  </si>
  <si>
    <t>360G-Longleigh-IND-0233_2023-11</t>
  </si>
  <si>
    <t>360G-Longleigh-0234_2023-11</t>
  </si>
  <si>
    <t>360G-Longleigh-IND-0234_2023-11</t>
  </si>
  <si>
    <t>360G-Longleigh-0235_2023-11</t>
  </si>
  <si>
    <t>360G-Longleigh-IND-0235_2023-11</t>
  </si>
  <si>
    <t>Newtown &amp; Heatherlands</t>
  </si>
  <si>
    <t>E05012670</t>
  </si>
  <si>
    <t>360G-Longleigh-0236_2023-11</t>
  </si>
  <si>
    <t>360G-Longleigh-IND-0236_2023-11</t>
  </si>
  <si>
    <t>Redbridge</t>
  </si>
  <si>
    <t>E05015501</t>
  </si>
  <si>
    <t>360G-Longleigh-0237_2023-11</t>
  </si>
  <si>
    <t>360G-Longleigh-IND-0237_2023-11</t>
  </si>
  <si>
    <t>360G-Longleigh-0238_2023-11</t>
  </si>
  <si>
    <t>360G-Longleigh-IND-0238_2023-11</t>
  </si>
  <si>
    <t>360G-Longleigh-0239_2023-11</t>
  </si>
  <si>
    <t>360G-Longleigh-IND-0239_2023-11</t>
  </si>
  <si>
    <t>Brympton</t>
  </si>
  <si>
    <t>E05014347</t>
  </si>
  <si>
    <t>360G-Longleigh-0240_2023-11</t>
  </si>
  <si>
    <t>360G-Longleigh-IND-0240_2023-11</t>
  </si>
  <si>
    <t>360G-Longleigh-0241_2023-11</t>
  </si>
  <si>
    <t>360G-Longleigh-IND-0241_2023-11</t>
  </si>
  <si>
    <t>GTIP020;GTIP050;GTIP060</t>
  </si>
  <si>
    <t>Biggleswade West</t>
  </si>
  <si>
    <t>E05014399</t>
  </si>
  <si>
    <t>Utility vouchers</t>
  </si>
  <si>
    <t>360G-Longleigh-0242_2023-11</t>
  </si>
  <si>
    <t>360G-Longleigh-IND-0242_2023-11</t>
  </si>
  <si>
    <t>GTIP020;GTIP100</t>
  </si>
  <si>
    <t>St John's</t>
  </si>
  <si>
    <t>E05010804</t>
  </si>
  <si>
    <t>Woking</t>
  </si>
  <si>
    <t>E07000217</t>
  </si>
  <si>
    <t>360G-Longleigh-0243_2023-11</t>
  </si>
  <si>
    <t>360G-Longleigh-IND-0243_2023-11</t>
  </si>
  <si>
    <t>Oadby Brocks Hill</t>
  </si>
  <si>
    <t>E05005531</t>
  </si>
  <si>
    <t>Oadby and Wigston</t>
  </si>
  <si>
    <t>E07000135</t>
  </si>
  <si>
    <t>360G-Longleigh-0244_2023-11</t>
  </si>
  <si>
    <t>360G-Longleigh-IND-0244_2023-11</t>
  </si>
  <si>
    <t>Broughton</t>
  </si>
  <si>
    <t>E05009410</t>
  </si>
  <si>
    <t>360G-Longleigh-0245_2023-11</t>
  </si>
  <si>
    <t>360G-Longleigh-IND-0245_2023-11</t>
  </si>
  <si>
    <t>360G-Longleigh-0246_2023-11</t>
  </si>
  <si>
    <t>360G-Longleigh-IND-0246_2023-11</t>
  </si>
  <si>
    <t>Wish</t>
  </si>
  <si>
    <t>E05015419</t>
  </si>
  <si>
    <t>360G-Longleigh-0247_2023-11</t>
  </si>
  <si>
    <t>360G-Longleigh-IND-0247_2023-11</t>
  </si>
  <si>
    <t>GTIP020;GTIP050;GTIP070</t>
  </si>
  <si>
    <t>360G-Longleigh-0248_2023-11</t>
  </si>
  <si>
    <t>360G-Longleigh-IND-0248_2023-11</t>
  </si>
  <si>
    <t>360G-Longleigh-0249_2023-11</t>
  </si>
  <si>
    <t>360G-Longleigh-IND-0249_2023-11</t>
  </si>
  <si>
    <t>GTIP120;GTIP020;GTIP060</t>
  </si>
  <si>
    <t>Foley Park &amp; Hoobrook</t>
  </si>
  <si>
    <t>E05010507</t>
  </si>
  <si>
    <t>Wyre Forest</t>
  </si>
  <si>
    <t>E07000239</t>
  </si>
  <si>
    <t>360G-Longleigh-0250_2023-11</t>
  </si>
  <si>
    <t>360G-Longleigh-IND-0250_2023-11</t>
  </si>
  <si>
    <t>360G-Longleigh-0251_2023-11</t>
  </si>
  <si>
    <t>360G-Longleigh-IND-0251_2023-11</t>
  </si>
  <si>
    <t>Goldsmid</t>
  </si>
  <si>
    <t>E05015401</t>
  </si>
  <si>
    <t>360G-Longleigh-0252_2023-11</t>
  </si>
  <si>
    <t>360G-Longleigh-IND-0252_2023-11</t>
  </si>
  <si>
    <t>Tividale</t>
  </si>
  <si>
    <t>E05001280</t>
  </si>
  <si>
    <t>360G-Longleigh-0253_2023-11</t>
  </si>
  <si>
    <t>360G-Longleigh-IND-0253_2023-11</t>
  </si>
  <si>
    <t>Childcare</t>
  </si>
  <si>
    <t>360G-Longleigh-0254_2023-11</t>
  </si>
  <si>
    <t>360G-Longleigh-IND-0254_2023-11</t>
  </si>
  <si>
    <t>Haverhill East</t>
  </si>
  <si>
    <t>E05012775</t>
  </si>
  <si>
    <t>360G-Longleigh-0255_2023-11</t>
  </si>
  <si>
    <t>360G-Longleigh-IND-0255_2023-11</t>
  </si>
  <si>
    <t>Walcot and Park North</t>
  </si>
  <si>
    <t>E05008971</t>
  </si>
  <si>
    <t>360G-Longleigh-0256_2023-11</t>
  </si>
  <si>
    <t>360G-Longleigh-IND-0256_2023-11</t>
  </si>
  <si>
    <t>360G-Longleigh-0257_2023-11</t>
  </si>
  <si>
    <t>360G-Longleigh-IND-0257_2023-11</t>
  </si>
  <si>
    <t>Featherstone, Sharehill &amp; Saredon</t>
  </si>
  <si>
    <t>E05015059</t>
  </si>
  <si>
    <t>South Staffordshire</t>
  </si>
  <si>
    <t>E07000196</t>
  </si>
  <si>
    <t>360G-Longleigh-0258_2023-11</t>
  </si>
  <si>
    <t>360G-Longleigh-IND-0258_2023-11</t>
  </si>
  <si>
    <t>360G-Longleigh-0259_2023-11</t>
  </si>
  <si>
    <t>360G-Longleigh-IND-0259_2023-11</t>
  </si>
  <si>
    <t>Meppershall &amp; Shillington</t>
  </si>
  <si>
    <t>E05014417</t>
  </si>
  <si>
    <t>360G-Longleigh-0260_2023-11</t>
  </si>
  <si>
    <t>360G-Longleigh-IND-0260_2023-11</t>
  </si>
  <si>
    <t>360G-Longleigh-0261_2023-12</t>
  </si>
  <si>
    <t>360G-Longleigh-IND-0261_2023-12</t>
  </si>
  <si>
    <t>Queens Park</t>
  </si>
  <si>
    <t>E05014510</t>
  </si>
  <si>
    <t>360G-Longleigh-0262_2023-12</t>
  </si>
  <si>
    <t>360G-Longleigh-IND-0262_2023-12</t>
  </si>
  <si>
    <t>Yeovil South</t>
  </si>
  <si>
    <t>E05014392</t>
  </si>
  <si>
    <t>360G-Longleigh-0263_2023-12</t>
  </si>
  <si>
    <t>360G-Longleigh-IND-0263_2023-12</t>
  </si>
  <si>
    <t>Kibworths</t>
  </si>
  <si>
    <t>E05011971</t>
  </si>
  <si>
    <t>Harborough</t>
  </si>
  <si>
    <t>E07000131</t>
  </si>
  <si>
    <t>360G-Longleigh-0264_2023-12</t>
  </si>
  <si>
    <t>360G-Longleigh-IND-0264_2023-12</t>
  </si>
  <si>
    <t>360G-Longleigh-0265_2023-12</t>
  </si>
  <si>
    <t>360G-Longleigh-IND-0265_2023-12</t>
  </si>
  <si>
    <t>Aldershot Park</t>
  </si>
  <si>
    <t>E05008989</t>
  </si>
  <si>
    <t>Rushmoor</t>
  </si>
  <si>
    <t>E07000092</t>
  </si>
  <si>
    <t>360G-Longleigh-0266_2023-12</t>
  </si>
  <si>
    <t>360G-Longleigh-IND-0266_2023-12</t>
  </si>
  <si>
    <t>St Thomas's</t>
  </si>
  <si>
    <t>E05001255</t>
  </si>
  <si>
    <t>360G-Longleigh-0267_2023-12</t>
  </si>
  <si>
    <t>360G-Longleigh-IND-0267_2023-12</t>
  </si>
  <si>
    <t>360G-Longleigh-0268_2023-12</t>
  </si>
  <si>
    <t>360G-Longleigh-IND-0268_2023-12</t>
  </si>
  <si>
    <t>360G-Longleigh-0269_2023-12</t>
  </si>
  <si>
    <t>360G-Longleigh-IND-0269_2023-12</t>
  </si>
  <si>
    <t>GTIP070;GTIP050;GTIP100</t>
  </si>
  <si>
    <t>360G-Longleigh-0270_2023-12</t>
  </si>
  <si>
    <t>360G-Longleigh-IND-0270_2023-12</t>
  </si>
  <si>
    <t>360G-Longleigh-0271_2023-12</t>
  </si>
  <si>
    <t>360G-Longleigh-IND-0271_2023-12</t>
  </si>
  <si>
    <t>Collaton St Mary</t>
  </si>
  <si>
    <t>E05012258</t>
  </si>
  <si>
    <t>360G-Longleigh-0272_2023-12</t>
  </si>
  <si>
    <t>360G-Longleigh-IND-0272_2023-12</t>
  </si>
  <si>
    <t>Marchwood &amp; Eling</t>
  </si>
  <si>
    <t>E05014786</t>
  </si>
  <si>
    <t>360G-Longleigh-0273_2023-12</t>
  </si>
  <si>
    <t>360G-Longleigh-IND-0273_2023-12</t>
  </si>
  <si>
    <t>Daleacre Hill</t>
  </si>
  <si>
    <t>E05010106</t>
  </si>
  <si>
    <t>North West Leicestershire</t>
  </si>
  <si>
    <t>E07000134</t>
  </si>
  <si>
    <t>360G-Longleigh-0274_2023-12</t>
  </si>
  <si>
    <t>360G-Longleigh-IND-0274_2023-12</t>
  </si>
  <si>
    <t>360G-Longleigh-0275_2023-12</t>
  </si>
  <si>
    <t>360G-Longleigh-IND-0275_2023-12</t>
  </si>
  <si>
    <t>360G-Longleigh-0276_2023-12</t>
  </si>
  <si>
    <t>360G-Longleigh-IND-0276_2023-12</t>
  </si>
  <si>
    <t>Skipton West &amp; West Craven</t>
  </si>
  <si>
    <t>E05014321</t>
  </si>
  <si>
    <t>360G-Longleigh-0277_2023-12</t>
  </si>
  <si>
    <t>360G-Longleigh-IND-0277_2023-12</t>
  </si>
  <si>
    <t>Leominster West</t>
  </si>
  <si>
    <t>E05009471</t>
  </si>
  <si>
    <t>360G-Longleigh-0278_2023-12</t>
  </si>
  <si>
    <t>360G-Longleigh-IND-0278_2023-12</t>
  </si>
  <si>
    <t>Roffey North</t>
  </si>
  <si>
    <t>E05011825</t>
  </si>
  <si>
    <t>Horsham</t>
  </si>
  <si>
    <t>E07000227</t>
  </si>
  <si>
    <t>360G-Longleigh-0279_2023-12</t>
  </si>
  <si>
    <t>360G-Longleigh-IND-0279_2023-12</t>
  </si>
  <si>
    <t>360G-Longleigh-0280_2023-12</t>
  </si>
  <si>
    <t>360G-Longleigh-IND-0280_2023-12</t>
  </si>
  <si>
    <t>360G-Longleigh-0281_2023-12</t>
  </si>
  <si>
    <t>360G-Longleigh-IND-0281_2023-12</t>
  </si>
  <si>
    <t>East Cliff &amp; Springbourne</t>
  </si>
  <si>
    <t>E05012661</t>
  </si>
  <si>
    <t>360G-Longleigh-0282_2023-12</t>
  </si>
  <si>
    <t>360G-Longleigh-IND-0282_2023-12</t>
  </si>
  <si>
    <t>360G-Longleigh-0283_2023-12</t>
  </si>
  <si>
    <t>360G-Longleigh-IND-0283_2023-12</t>
  </si>
  <si>
    <t>Hellingly</t>
  </si>
  <si>
    <t>E05011648</t>
  </si>
  <si>
    <t>360G-Longleigh-0284_2023-12</t>
  </si>
  <si>
    <t>360G-Longleigh-IND-0284_2023-12</t>
  </si>
  <si>
    <t>Marshwood Vale</t>
  </si>
  <si>
    <t>E05012707</t>
  </si>
  <si>
    <t>360G-Longleigh-0285_2023-12</t>
  </si>
  <si>
    <t>360G-Longleigh-IND-0285_2023-12</t>
  </si>
  <si>
    <t>360G-Longleigh-0286_2023-12</t>
  </si>
  <si>
    <t>360G-Longleigh-IND-0286_2023-12</t>
  </si>
  <si>
    <t>GTIP100;GTIP070;GTIP080</t>
  </si>
  <si>
    <t>360G-Longleigh-0287_2023-12</t>
  </si>
  <si>
    <t>360G-Longleigh-IND-0287_2023-12</t>
  </si>
  <si>
    <t>GTIP080;GTIP100;GTIP070</t>
  </si>
  <si>
    <t>360G-Longleigh-0288_2023-12</t>
  </si>
  <si>
    <t>360G-Longleigh-IND-0288_2023-12</t>
  </si>
  <si>
    <t>360G-Longleigh-0289_2023-12</t>
  </si>
  <si>
    <t>360G-Longleigh-IND-0289_2023-12</t>
  </si>
  <si>
    <t>Pyrford</t>
  </si>
  <si>
    <t>E05010803</t>
  </si>
  <si>
    <t>360G-Longleigh-0290_2023-12</t>
  </si>
  <si>
    <t>360G-Longleigh-IND-0290_2023-12</t>
  </si>
  <si>
    <t>360G-Longleigh-0291_2023-12</t>
  </si>
  <si>
    <t>360G-Longleigh-IND-0291_2023-12</t>
  </si>
  <si>
    <t>Wellington</t>
  </si>
  <si>
    <t>E05014387</t>
  </si>
  <si>
    <t>360G-Longleigh-0292_2023-12</t>
  </si>
  <si>
    <t>360G-Longleigh-IND-0292_2023-12</t>
  </si>
  <si>
    <t>360G-Longleigh-0293_2023-12</t>
  </si>
  <si>
    <t>360G-Longleigh-IND-0293_2023-12</t>
  </si>
  <si>
    <t>360G-Longleigh-0294_2023-12</t>
  </si>
  <si>
    <t>Providing aid to the staff of our donor</t>
  </si>
  <si>
    <t>360G-Longleigh-IND-0294_2023-12</t>
  </si>
  <si>
    <t>Stonewater Employee Support Fund</t>
  </si>
  <si>
    <t>360G-Longleigh-0295_2023-12</t>
  </si>
  <si>
    <t>360G-Longleigh-IND-0295_2023-12</t>
  </si>
  <si>
    <t>Penhill and Upper Stratton</t>
  </si>
  <si>
    <t>E05010757</t>
  </si>
  <si>
    <t>360G-Longleigh-0296_2023-12</t>
  </si>
  <si>
    <t>360G-Longleigh-IND-0296_2023-12</t>
  </si>
  <si>
    <t>360G-Longleigh-0297_2023-12</t>
  </si>
  <si>
    <t>360G-Longleigh-IND-0297_2023-12</t>
  </si>
  <si>
    <t>Skircoat</t>
  </si>
  <si>
    <t>E05001383</t>
  </si>
  <si>
    <t>360G-Longleigh-0298_2023-12</t>
  </si>
  <si>
    <t>360G-Longleigh-IND-0298_2023-12</t>
  </si>
  <si>
    <t>Abingdon Fitzharris</t>
  </si>
  <si>
    <t>E05009757</t>
  </si>
  <si>
    <t>Vale of White Horse</t>
  </si>
  <si>
    <t>E07000180</t>
  </si>
  <si>
    <t>360G-Longleigh-0299_2023-12</t>
  </si>
  <si>
    <t>360G-Longleigh-IND-0299_2023-12</t>
  </si>
  <si>
    <t>360G-Longleigh-0300_2023-12</t>
  </si>
  <si>
    <t>360G-Longleigh-IND-0300_2023-12</t>
  </si>
  <si>
    <t>360G-Longleigh-0301_2023-12</t>
  </si>
  <si>
    <t>360G-Longleigh-IND-0301_2023-12</t>
  </si>
  <si>
    <t>Kingsbrook</t>
  </si>
  <si>
    <t>E05014508</t>
  </si>
  <si>
    <t>360G-Longleigh-0302_2023-12</t>
  </si>
  <si>
    <t>360G-Longleigh-IND-0302_2023-12</t>
  </si>
  <si>
    <t>360G-Longleigh-0303_2023-12</t>
  </si>
  <si>
    <t>360G-Longleigh-IND-0303_2023-12</t>
  </si>
  <si>
    <t>GTIP050;GTIP070;GTIP020</t>
  </si>
  <si>
    <t>Higham Ferrers</t>
  </si>
  <si>
    <t>E05013223</t>
  </si>
  <si>
    <t>360G-Longleigh-0304_2023-12</t>
  </si>
  <si>
    <t>360G-Longleigh-IND-0304_2023-12</t>
  </si>
  <si>
    <t>Lye and Stourbridge North</t>
  </si>
  <si>
    <t>E05001249</t>
  </si>
  <si>
    <t>360G-Longleigh-0305_2023-12</t>
  </si>
  <si>
    <t>360G-Longleigh-IND-0305_2023-12</t>
  </si>
  <si>
    <t>Hanover &amp; Elm Grove</t>
  </si>
  <si>
    <t>E05015403</t>
  </si>
  <si>
    <t>360G-Longleigh-0306_2023-12</t>
  </si>
  <si>
    <t>360G-Longleigh-IND-0306_2023-12</t>
  </si>
  <si>
    <t>GTIP060;GTIP070;GTIP080</t>
  </si>
  <si>
    <t>360G-Longleigh-0307_2023-12</t>
  </si>
  <si>
    <t>360G-Longleigh-IND-0307_2023-12</t>
  </si>
  <si>
    <t>Durrington</t>
  </si>
  <si>
    <t>E05013433</t>
  </si>
  <si>
    <t>360G-Longleigh-0308_2023-12</t>
  </si>
  <si>
    <t>360G-Longleigh-IND-0308_2023-12</t>
  </si>
  <si>
    <t>Stratford Orchard Hill</t>
  </si>
  <si>
    <t>E05015132</t>
  </si>
  <si>
    <t>360G-Longleigh-0309_2023-12</t>
  </si>
  <si>
    <t>360G-Longleigh-IND-0309_2023-12</t>
  </si>
  <si>
    <t>Blackdown &amp; Neroche</t>
  </si>
  <si>
    <t>E05014340</t>
  </si>
  <si>
    <t>360G-Longleigh-0310_2023-12</t>
  </si>
  <si>
    <t>360G-Longleigh-IND-0310_2023-12</t>
  </si>
  <si>
    <t>Bayston Hill, Column and Sutton</t>
  </si>
  <si>
    <t>E05008141</t>
  </si>
  <si>
    <t>360G-Longleigh-0311_2023-12</t>
  </si>
  <si>
    <t>360G-Longleigh-IND-0311_2023-12</t>
  </si>
  <si>
    <t>360G-Longleigh-0312_2023-12</t>
  </si>
  <si>
    <t>360G-Longleigh-IND-0312_2023-12</t>
  </si>
  <si>
    <t>360G-Longleigh-0313_2023-12</t>
  </si>
  <si>
    <t>360G-Longleigh-IND-0313_2023-12</t>
  </si>
  <si>
    <t>360G-Longleigh-0314_2023-12</t>
  </si>
  <si>
    <t>360G-Longleigh-IND-0314_2023-12</t>
  </si>
  <si>
    <t>360G-Longleigh-0315_2023-12</t>
  </si>
  <si>
    <t>360G-Longleigh-IND-0315_2023-12</t>
  </si>
  <si>
    <t>Aggborough &amp; Spennells</t>
  </si>
  <si>
    <t>E05010502</t>
  </si>
  <si>
    <t>360G-Longleigh-0316_2023-12</t>
  </si>
  <si>
    <t>360G-Longleigh-IND-0316_2023-12</t>
  </si>
  <si>
    <t>Canford Heath</t>
  </si>
  <si>
    <t>E05012657</t>
  </si>
  <si>
    <t>360G-Longleigh-0317_2023-12</t>
  </si>
  <si>
    <t>360G-Longleigh-IND-0317_2023-12</t>
  </si>
  <si>
    <t>Bevois</t>
  </si>
  <si>
    <t>E05015493</t>
  </si>
  <si>
    <t>360G-Longleigh-0318_2023-12</t>
  </si>
  <si>
    <t>360G-Longleigh-IND-0318_2023-12</t>
  </si>
  <si>
    <t>Liden, Eldene and Park South</t>
  </si>
  <si>
    <t>E05008960</t>
  </si>
  <si>
    <t>360G-Longleigh-0319_2023-12</t>
  </si>
  <si>
    <t>360G-Longleigh-IND-0319_2023-12</t>
  </si>
  <si>
    <t>360G-Longleigh-0320_2023-12</t>
  </si>
  <si>
    <t>360G-Longleigh-IND-0320_2023-12</t>
  </si>
  <si>
    <t>360G-Longleigh-0321_2023-12</t>
  </si>
  <si>
    <t>360G-Longleigh-IND-0321_2023-12</t>
  </si>
  <si>
    <t>360G-Longleigh-0322_2023-12</t>
  </si>
  <si>
    <t>360G-Longleigh-IND-0322_2023-12</t>
  </si>
  <si>
    <t>360G-Longleigh-0323_2023-12</t>
  </si>
  <si>
    <t>360G-Longleigh-IND-0323_2023-12</t>
  </si>
  <si>
    <t>360G-Longleigh-0001_2024-01</t>
  </si>
  <si>
    <t>360G-Longleigh-IND-0001_2024-01</t>
  </si>
  <si>
    <t>360G-Longleigh-0002_2024-01</t>
  </si>
  <si>
    <t>360G-Longleigh-IND-0002_2024-01</t>
  </si>
  <si>
    <t>Fordingbridge, Godshill &amp; Hyde</t>
  </si>
  <si>
    <t>E05014779</t>
  </si>
  <si>
    <t>360G-Longleigh-0003_2024-01</t>
  </si>
  <si>
    <t>360G-Longleigh-IND-0003_2024-01</t>
  </si>
  <si>
    <t>Sherborne St John &amp; Rooksdown</t>
  </si>
  <si>
    <t>E05013090</t>
  </si>
  <si>
    <t>360G-Longleigh-0004_2024-01</t>
  </si>
  <si>
    <t>360G-Longleigh-IND-0004_2024-01</t>
  </si>
  <si>
    <t>360G-Longleigh-0005_2024-01</t>
  </si>
  <si>
    <t>360G-Longleigh-IND-0005_2024-01</t>
  </si>
  <si>
    <t>Chard North</t>
  </si>
  <si>
    <t>E05014351</t>
  </si>
  <si>
    <t>360G-Longleigh-0006_2024-01</t>
  </si>
  <si>
    <t>360G-Longleigh-IND-0006_2024-01</t>
  </si>
  <si>
    <t>Southam North &amp; Long Itchington</t>
  </si>
  <si>
    <t>E05015124</t>
  </si>
  <si>
    <t>360G-Longleigh-0007_2024-01</t>
  </si>
  <si>
    <t>360G-Longleigh-IND-0007_2024-01</t>
  </si>
  <si>
    <t>Bircher</t>
  </si>
  <si>
    <t>E05009443</t>
  </si>
  <si>
    <t>360G-Longleigh-0008_2024-01</t>
  </si>
  <si>
    <t>360G-Longleigh-IND-0008_2024-01</t>
  </si>
  <si>
    <t>360G-Longleigh-0009_2024-01</t>
  </si>
  <si>
    <t>360G-Longleigh-IND-0009_2024-01</t>
  </si>
  <si>
    <t>Highbridge &amp; Burnham South</t>
  </si>
  <si>
    <t>E05014364</t>
  </si>
  <si>
    <t>360G-Longleigh-0010_2024-01</t>
  </si>
  <si>
    <t>360G-Longleigh-IND-0010_2024-01</t>
  </si>
  <si>
    <t>St Michael</t>
  </si>
  <si>
    <t>E05011004</t>
  </si>
  <si>
    <t>360G-Longleigh-0011_2024-01</t>
  </si>
  <si>
    <t>360G-Longleigh-IND-0011_2024-01</t>
  </si>
  <si>
    <t>360G-Longleigh-0012_2024-01</t>
  </si>
  <si>
    <t>360G-Longleigh-IND-0012_2024-01</t>
  </si>
  <si>
    <t>360G-Longleigh-0013_2024-01</t>
  </si>
  <si>
    <t>360G-Longleigh-IND-0013_2024-01</t>
  </si>
  <si>
    <t>360G-Longleigh-0014_2024-01</t>
  </si>
  <si>
    <t>360G-Longleigh-IND-0014_2024-01</t>
  </si>
  <si>
    <t>GTIP060;GTIP020</t>
  </si>
  <si>
    <t>Amesbury South</t>
  </si>
  <si>
    <t>E05013401</t>
  </si>
  <si>
    <t>360G-Longleigh-0015_2024-01</t>
  </si>
  <si>
    <t>360G-Longleigh-IND-0015_2024-01</t>
  </si>
  <si>
    <t>Aldermaston</t>
  </si>
  <si>
    <t>E05012132</t>
  </si>
  <si>
    <t>360G-Longleigh-0016_2024-01</t>
  </si>
  <si>
    <t>360G-Longleigh-IND-0016_2024-01</t>
  </si>
  <si>
    <t>Leominster North &amp; Rural</t>
  </si>
  <si>
    <t>E05009469</t>
  </si>
  <si>
    <t>360G-Longleigh-0017_2024-01</t>
  </si>
  <si>
    <t>360G-Longleigh-IND-0017_2024-01</t>
  </si>
  <si>
    <t>Stonebridge</t>
  </si>
  <si>
    <t>E05013510</t>
  </si>
  <si>
    <t>Brent</t>
  </si>
  <si>
    <t>E09000005</t>
  </si>
  <si>
    <t>LONB</t>
  </si>
  <si>
    <t>360G-Longleigh-0018_2024-01</t>
  </si>
  <si>
    <t>360G-Longleigh-IND-0018_2024-01</t>
  </si>
  <si>
    <t>Christchurch Town</t>
  </si>
  <si>
    <t>E05012658</t>
  </si>
  <si>
    <t>360G-Longleigh-0019_2024-01</t>
  </si>
  <si>
    <t>360G-Longleigh-IND-0019_2024-01</t>
  </si>
  <si>
    <t>GTIP020;GTIP020</t>
  </si>
  <si>
    <t>360G-Longleigh-0020_2024-01</t>
  </si>
  <si>
    <t>360G-Longleigh-IND-0020_2024-01</t>
  </si>
  <si>
    <t>360G-Longleigh-0021_2024-01</t>
  </si>
  <si>
    <t>360G-Longleigh-IND-0021_2024-01</t>
  </si>
  <si>
    <t>Willington and Findern</t>
  </si>
  <si>
    <t>E05008822</t>
  </si>
  <si>
    <t>South Derbyshire</t>
  </si>
  <si>
    <t>E07000039</t>
  </si>
  <si>
    <t>360G-Longleigh-0022_2024-01</t>
  </si>
  <si>
    <t>360G-Longleigh-IND-0022_2024-01</t>
  </si>
  <si>
    <t>360G-Longleigh-0023_2024-01</t>
  </si>
  <si>
    <t>360G-Longleigh-IND-0023_2024-01</t>
  </si>
  <si>
    <t>360G-Longleigh-0024_2024-01</t>
  </si>
  <si>
    <t>360G-Longleigh-IND-0024_2024-01</t>
  </si>
  <si>
    <t>360G-Longleigh-0025_2024-01</t>
  </si>
  <si>
    <t>360G-Longleigh-IND-0025_2024-01</t>
  </si>
  <si>
    <t>360G-Longleigh-0026_2024-01</t>
  </si>
  <si>
    <t>360G-Longleigh-IND-0026_2024-01</t>
  </si>
  <si>
    <t>360G-Longleigh-0027_2024-01</t>
  </si>
  <si>
    <t>360G-Longleigh-IND-0027_2024-01</t>
  </si>
  <si>
    <t>Exhall</t>
  </si>
  <si>
    <t>E05007481</t>
  </si>
  <si>
    <t>360G-Longleigh-0028_2024-01</t>
  </si>
  <si>
    <t>360G-Longleigh-IND-0028_2024-01</t>
  </si>
  <si>
    <t>360G-Longleigh-0029_2024-01</t>
  </si>
  <si>
    <t>360G-Longleigh-IND-0029_2024-01</t>
  </si>
  <si>
    <t>GTIP050;GTIP020;GTIP070</t>
  </si>
  <si>
    <t>360G-Longleigh-0030_2024-01</t>
  </si>
  <si>
    <t>360G-Longleigh-IND-0030_2024-01</t>
  </si>
  <si>
    <t>Quorn &amp; Mountsorrel Castle</t>
  </si>
  <si>
    <t>E05014680</t>
  </si>
  <si>
    <t>360G-Longleigh-0031_2024-01</t>
  </si>
  <si>
    <t>360G-Longleigh-IND-0031_2024-01</t>
  </si>
  <si>
    <t>Wheatley Hills &amp; Intake</t>
  </si>
  <si>
    <t>E05010748</t>
  </si>
  <si>
    <t>360G-Longleigh-0032_2024-01</t>
  </si>
  <si>
    <t>360G-Longleigh-IND-0032_2024-01</t>
  </si>
  <si>
    <t>360G-Longleigh-0033_2024-01</t>
  </si>
  <si>
    <t>360G-Longleigh-IND-0033_2024-01</t>
  </si>
  <si>
    <t>Sutton Central &amp; New Cross</t>
  </si>
  <si>
    <t>E05010677</t>
  </si>
  <si>
    <t>Ashfield</t>
  </si>
  <si>
    <t>E07000170</t>
  </si>
  <si>
    <t>360G-Longleigh-0034_2024-01</t>
  </si>
  <si>
    <t>360G-Longleigh-IND-0034_2024-01</t>
  </si>
  <si>
    <t>360G-Longleigh-0035_2024-01</t>
  </si>
  <si>
    <t>360G-Longleigh-IND-0035_2024-01</t>
  </si>
  <si>
    <t>360G-Longleigh-0036_2024-01</t>
  </si>
  <si>
    <t>360G-Longleigh-IND-0036_2024-01</t>
  </si>
  <si>
    <t>Orchard</t>
  </si>
  <si>
    <t>E05009816</t>
  </si>
  <si>
    <t>Arun</t>
  </si>
  <si>
    <t>E07000224</t>
  </si>
  <si>
    <t>360G-Longleigh-0037_2024-01</t>
  </si>
  <si>
    <t>360G-Longleigh-IND-0037_2024-01</t>
  </si>
  <si>
    <t>Killingbeck &amp; Seacroft</t>
  </si>
  <si>
    <t>E05011400</t>
  </si>
  <si>
    <t>Leeds</t>
  </si>
  <si>
    <t>E08000035</t>
  </si>
  <si>
    <t>360G-Longleigh-0038_2024-01</t>
  </si>
  <si>
    <t>360G-Longleigh-IND-0038_2024-01</t>
  </si>
  <si>
    <t>360G-Longleigh-0039_2024-01</t>
  </si>
  <si>
    <t>360G-Longleigh-IND-0039_2024-01</t>
  </si>
  <si>
    <t>Ise</t>
  </si>
  <si>
    <t>E05013226</t>
  </si>
  <si>
    <t>360G-Longleigh-0040_2024-01</t>
  </si>
  <si>
    <t>360G-Longleigh-IND-0040_2024-01</t>
  </si>
  <si>
    <t>Cinderford West</t>
  </si>
  <si>
    <t>E05012159</t>
  </si>
  <si>
    <t>360G-Longleigh-0041_2024-01</t>
  </si>
  <si>
    <t>360G-Longleigh-IND-0041_2024-01</t>
  </si>
  <si>
    <t>Hampden Park</t>
  </si>
  <si>
    <t>E05011575</t>
  </si>
  <si>
    <t>360G-Longleigh-0042_2024-01</t>
  </si>
  <si>
    <t>360G-Longleigh-IND-0042_2024-01</t>
  </si>
  <si>
    <t>GTIP040;GTIP080;GTIP070</t>
  </si>
  <si>
    <t>Swanage</t>
  </si>
  <si>
    <t>E05012722</t>
  </si>
  <si>
    <t>360G-Longleigh-0043_2024-01</t>
  </si>
  <si>
    <t>360G-Longleigh-IND-0043_2024-01</t>
  </si>
  <si>
    <t>Loughborough East</t>
  </si>
  <si>
    <t>E05014673</t>
  </si>
  <si>
    <t>360G-Longleigh-0044_2024-01</t>
  </si>
  <si>
    <t>360G-Longleigh-IND-0044_2024-01</t>
  </si>
  <si>
    <t>Lechlade, Kempsford &amp; Fairford South</t>
  </si>
  <si>
    <t>E05010710</t>
  </si>
  <si>
    <t>Cotswold</t>
  </si>
  <si>
    <t>E07000079</t>
  </si>
  <si>
    <t>360G-Longleigh-0045_2024-01</t>
  </si>
  <si>
    <t>360G-Longleigh-IND-0045_2024-01</t>
  </si>
  <si>
    <t>Devizes South</t>
  </si>
  <si>
    <t>E05013431</t>
  </si>
  <si>
    <t>360G-Longleigh-0046_2024-01</t>
  </si>
  <si>
    <t>360G-Longleigh-IND-0046_2024-01</t>
  </si>
  <si>
    <t>Ramsey</t>
  </si>
  <si>
    <t>E05011268</t>
  </si>
  <si>
    <t>Huntingdonshire</t>
  </si>
  <si>
    <t>E07000011</t>
  </si>
  <si>
    <t>360G-Longleigh-0047_2024-02</t>
  </si>
  <si>
    <t>360G-Longleigh-IND-0047_2024-02</t>
  </si>
  <si>
    <t>360G-Longleigh-0048_2024-01</t>
  </si>
  <si>
    <t>360G-Longleigh-IND-0048_2024-01</t>
  </si>
  <si>
    <t>360G-Longleigh-0049_2024-01</t>
  </si>
  <si>
    <t>360G-Longleigh-IND-0049_2024-01</t>
  </si>
  <si>
    <t>GTIP070;GTIP060;GTIP100</t>
  </si>
  <si>
    <t>360G-Longleigh-0050_2024-01</t>
  </si>
  <si>
    <t>360G-Longleigh-IND-0050_2024-01</t>
  </si>
  <si>
    <t>360G-Longleigh-0051_2024-01</t>
  </si>
  <si>
    <t>360G-Longleigh-IND-0051_2024-01</t>
  </si>
  <si>
    <t>360G-Longleigh-0052_2024-01</t>
  </si>
  <si>
    <t>360G-Longleigh-IND-0052_2024-01</t>
  </si>
  <si>
    <t>360G-Longleigh-0053_2024-01</t>
  </si>
  <si>
    <t>360G-Longleigh-IND-0053_2024-01</t>
  </si>
  <si>
    <t>360G-Longleigh-0054_2024-01</t>
  </si>
  <si>
    <t>360G-Longleigh-IND-0054_2024-01</t>
  </si>
  <si>
    <t>360G-Longleigh-0055_2024-01</t>
  </si>
  <si>
    <t>360G-Longleigh-IND-0055_2024-01</t>
  </si>
  <si>
    <t>360G-Longleigh-0056_2024-01</t>
  </si>
  <si>
    <t>360G-Longleigh-IND-0056_2024-01</t>
  </si>
  <si>
    <t>360G-Longleigh-0057_2024-01</t>
  </si>
  <si>
    <t>360G-Longleigh-IND-0057_2024-01</t>
  </si>
  <si>
    <t>360G-Longleigh-0058_2024-01</t>
  </si>
  <si>
    <t>360G-Longleigh-IND-0058_2024-01</t>
  </si>
  <si>
    <t>St Mary's</t>
  </si>
  <si>
    <t>E05004093</t>
  </si>
  <si>
    <t>Castle Point</t>
  </si>
  <si>
    <t>E07000069</t>
  </si>
  <si>
    <t>360G-Longleigh-0059_2024-01</t>
  </si>
  <si>
    <t>360G-Longleigh-IND-0059_2024-01</t>
  </si>
  <si>
    <t>Bradford-on-Avon South</t>
  </si>
  <si>
    <t>E05013407</t>
  </si>
  <si>
    <t>360G-Longleigh-0060_2024-02</t>
  </si>
  <si>
    <t>360G-Longleigh-IND-0060_2024-02</t>
  </si>
  <si>
    <t>St James's</t>
  </si>
  <si>
    <t>E05001254</t>
  </si>
  <si>
    <t>360G-Longleigh-0061_2024-02</t>
  </si>
  <si>
    <t>360G-Longleigh-IND-0061_2024-02</t>
  </si>
  <si>
    <t>Thurcroft &amp; Wickersley South</t>
  </si>
  <si>
    <t>E05013014</t>
  </si>
  <si>
    <t>Rotherham</t>
  </si>
  <si>
    <t>E08000018</t>
  </si>
  <si>
    <t>360G-Longleigh-0062_2024-02</t>
  </si>
  <si>
    <t>360G-Longleigh-IND-0062_2024-02</t>
  </si>
  <si>
    <t>360G-Longleigh-0063_2024-01</t>
  </si>
  <si>
    <t>360G-Longleigh-IND-0063_2024-01</t>
  </si>
  <si>
    <t>GTIP020;GTIP070;GTIP100</t>
  </si>
  <si>
    <t>Taunton East</t>
  </si>
  <si>
    <t>E05014382</t>
  </si>
  <si>
    <t>360G-Longleigh-0064_2024-02</t>
  </si>
  <si>
    <t>360G-Longleigh-IND-0064_2024-02</t>
  </si>
  <si>
    <t>GTIP020;GTIP060;GTIP020</t>
  </si>
  <si>
    <t>360G-Longleigh-0065_2024-01</t>
  </si>
  <si>
    <t>360G-Longleigh-IND-0065_2024-01</t>
  </si>
  <si>
    <t>Ratton</t>
  </si>
  <si>
    <t>E05011579</t>
  </si>
  <si>
    <t>360G-Longleigh-0066_2024-02</t>
  </si>
  <si>
    <t>360G-Longleigh-IND-0066_2024-02</t>
  </si>
  <si>
    <t>360G-Longleigh-0067_2024-02</t>
  </si>
  <si>
    <t>360G-Longleigh-IND-0067_2024-02</t>
  </si>
  <si>
    <t>GTIP070;GTIP060;GTIP050</t>
  </si>
  <si>
    <t>360G-Longleigh-0068_2024-02</t>
  </si>
  <si>
    <t>360G-Longleigh-IND-0068_2024-02</t>
  </si>
  <si>
    <t>360G-Longleigh-0069_2024-02</t>
  </si>
  <si>
    <t>360G-Longleigh-IND-0069_2024-02</t>
  </si>
  <si>
    <t>360G-Longleigh-0070_2024-02</t>
  </si>
  <si>
    <t>360G-Longleigh-IND-0070_2024-02</t>
  </si>
  <si>
    <t>Blackmoor Vale</t>
  </si>
  <si>
    <t>E05014341</t>
  </si>
  <si>
    <t>360G-Longleigh-0071_2024-02</t>
  </si>
  <si>
    <t>360G-Longleigh-IND-0071_2024-02</t>
  </si>
  <si>
    <t>Lydiard and Freshbrook</t>
  </si>
  <si>
    <t>E05008961</t>
  </si>
  <si>
    <t>360G-Longleigh-0072_2024-02</t>
  </si>
  <si>
    <t>360G-Longleigh-IND-0072_2024-02</t>
  </si>
  <si>
    <t>360G-Longleigh-0073_2024-02</t>
  </si>
  <si>
    <t>360G-Longleigh-IND-0073_2024-02</t>
  </si>
  <si>
    <t>Haydon Wick</t>
  </si>
  <si>
    <t>E05010756</t>
  </si>
  <si>
    <t>360G-Longleigh-0074_2024-02</t>
  </si>
  <si>
    <t>360G-Longleigh-IND-0074_2024-02</t>
  </si>
  <si>
    <t>Queensbury</t>
  </si>
  <si>
    <t>E05001360</t>
  </si>
  <si>
    <t>Bradford</t>
  </si>
  <si>
    <t>E08000032</t>
  </si>
  <si>
    <t>360G-Longleigh-0075_2024-02</t>
  </si>
  <si>
    <t>360G-Longleigh-IND-0075_2024-02</t>
  </si>
  <si>
    <t>GTIP060;GTIP020;GTIP070</t>
  </si>
  <si>
    <t>Beauchief and Greenhill</t>
  </si>
  <si>
    <t>E05010857</t>
  </si>
  <si>
    <t>Sheffield</t>
  </si>
  <si>
    <t>E08000019</t>
  </si>
  <si>
    <t>360G-Longleigh-0076_2024-02</t>
  </si>
  <si>
    <t>360G-Longleigh-IND-0076_2024-02</t>
  </si>
  <si>
    <t>360G-Longleigh-0077_2024-02</t>
  </si>
  <si>
    <t>360G-Longleigh-IND-0077_2024-02</t>
  </si>
  <si>
    <t>360G-Longleigh-0078_2024-02</t>
  </si>
  <si>
    <t>360G-Longleigh-IND-0078_2024-02</t>
  </si>
  <si>
    <t>360G-Longleigh-0079_2024-02</t>
  </si>
  <si>
    <t>360G-Longleigh-IND-0079_2024-02</t>
  </si>
  <si>
    <t>360G-Longleigh-0080_2024-02</t>
  </si>
  <si>
    <t>360G-Longleigh-IND-0080_2024-02</t>
  </si>
  <si>
    <t>Bargate</t>
  </si>
  <si>
    <t>E05015491</t>
  </si>
  <si>
    <t>360G-Longleigh-0081_2024-02</t>
  </si>
  <si>
    <t>360G-Longleigh-IND-0081_2024-02</t>
  </si>
  <si>
    <t>Dursley</t>
  </si>
  <si>
    <t>E05010976</t>
  </si>
  <si>
    <t>360G-Longleigh-0082_2024-02</t>
  </si>
  <si>
    <t>360G-Longleigh-IND-0082_2024-02</t>
  </si>
  <si>
    <t>360G-Longleigh-0083_2024-02</t>
  </si>
  <si>
    <t>360G-Longleigh-IND-0083_2024-02</t>
  </si>
  <si>
    <t>360G-Longleigh-0084_2024-02</t>
  </si>
  <si>
    <t>360G-Longleigh-IND-0084_2024-02</t>
  </si>
  <si>
    <t>Cleobury Mortimer</t>
  </si>
  <si>
    <t>E05008155</t>
  </si>
  <si>
    <t>360G-Longleigh-0085_2024-02</t>
  </si>
  <si>
    <t>360G-Longleigh-IND-0085_2024-02</t>
  </si>
  <si>
    <t>Nuthurst &amp; Lower Beeding</t>
  </si>
  <si>
    <t>E05011823</t>
  </si>
  <si>
    <t>360G-Longleigh-0086_2024-02</t>
  </si>
  <si>
    <t>360G-Longleigh-IND-0086_2024-02</t>
  </si>
  <si>
    <t>360G-Longleigh-0087_2024-02</t>
  </si>
  <si>
    <t>360G-Longleigh-IND-0087_2024-02</t>
  </si>
  <si>
    <t>360G-Longleigh-0088_2024-02</t>
  </si>
  <si>
    <t>360G-Longleigh-IND-0088_2024-02</t>
  </si>
  <si>
    <t>360G-Longleigh-0089_2024-02</t>
  </si>
  <si>
    <t>360G-Longleigh-IND-0089_2024-02</t>
  </si>
  <si>
    <t>360G-Longleigh-0090_2024-02</t>
  </si>
  <si>
    <t>360G-Longleigh-IND-0090_2024-02</t>
  </si>
  <si>
    <t>360G-Longleigh-0091_2024-02</t>
  </si>
  <si>
    <t>360G-Longleigh-IND-0091_2024-02</t>
  </si>
  <si>
    <t>360G-Longleigh-0092_2024-03</t>
  </si>
  <si>
    <t>360G-Longleigh-IND-0092_2024-03</t>
  </si>
  <si>
    <t>GTIP060;GTIP080</t>
  </si>
  <si>
    <t>Leagrave</t>
  </si>
  <si>
    <t>E05014744</t>
  </si>
  <si>
    <t>Luton</t>
  </si>
  <si>
    <t>E06000032</t>
  </si>
  <si>
    <t>360G-Longleigh-0093_2024-02</t>
  </si>
  <si>
    <t>360G-Longleigh-IND-0093_2024-02</t>
  </si>
  <si>
    <t>Wantage Charlton</t>
  </si>
  <si>
    <t>E05012979</t>
  </si>
  <si>
    <t>360G-Longleigh-0094_2024-03</t>
  </si>
  <si>
    <t>360G-Longleigh-IND-0094_2024-03</t>
  </si>
  <si>
    <t>360G-Longleigh-0095_2024-02</t>
  </si>
  <si>
    <t>360G-Longleigh-IND-0095_2024-02</t>
  </si>
  <si>
    <t>Farley</t>
  </si>
  <si>
    <t>E05014742</t>
  </si>
  <si>
    <t>360G-Longleigh-0096_2024-02</t>
  </si>
  <si>
    <t>360G-Longleigh-IND-0096_2024-02</t>
  </si>
  <si>
    <t>360G-Longleigh-0097_2024-02</t>
  </si>
  <si>
    <t>360G-Longleigh-IND-0097_2024-02</t>
  </si>
  <si>
    <t>360G-Longleigh-0098_2024-02</t>
  </si>
  <si>
    <t>360G-Longleigh-IND-0098_2024-02</t>
  </si>
  <si>
    <t>360G-Longleigh-0099_2024-02</t>
  </si>
  <si>
    <t>360G-Longleigh-IND-0099_2024-02</t>
  </si>
  <si>
    <t>360G-Longleigh-0100_2024-02</t>
  </si>
  <si>
    <t>360G-Longleigh-IND-0100_2024-02</t>
  </si>
  <si>
    <t>360G-Longleigh-0101_2024-02</t>
  </si>
  <si>
    <t>360G-Longleigh-IND-0101_2024-02</t>
  </si>
  <si>
    <t>360G-Longleigh-0102_2024-02</t>
  </si>
  <si>
    <t>360G-Longleigh-IND-0102_2024-02</t>
  </si>
  <si>
    <t>360G-Longleigh-0103_2024-02</t>
  </si>
  <si>
    <t>360G-Longleigh-IND-0103_2024-02</t>
  </si>
  <si>
    <t>360G-Longleigh-0104_2024-03</t>
  </si>
  <si>
    <t>360G-Longleigh-IND-0104_2024-03</t>
  </si>
  <si>
    <t>360G-Longleigh-0105_2024-03</t>
  </si>
  <si>
    <t>360G-Longleigh-IND-0105_2024-03</t>
  </si>
  <si>
    <t>360G-Longleigh-0106_2024-03</t>
  </si>
  <si>
    <t>360G-Longleigh-IND-0106_2024-03</t>
  </si>
  <si>
    <t>GTIP020;GTIP060;GTIP080</t>
  </si>
  <si>
    <t>Ryburn</t>
  </si>
  <si>
    <t>E05001382</t>
  </si>
  <si>
    <t>360G-Longleigh-0107_2024-03</t>
  </si>
  <si>
    <t>360G-Longleigh-IND-0107_2024-03</t>
  </si>
  <si>
    <t>360G-Longleigh-0108_2024-03</t>
  </si>
  <si>
    <t>360G-Longleigh-IND-0108_2024-03</t>
  </si>
  <si>
    <t>GTIP020;GTIP080;GTIP050</t>
  </si>
  <si>
    <t>Dorchester East</t>
  </si>
  <si>
    <t>E05012696</t>
  </si>
  <si>
    <t>360G-Longleigh-0109_2024-03</t>
  </si>
  <si>
    <t>360G-Longleigh-IND-0109_2024-03</t>
  </si>
  <si>
    <t>Broadclyst</t>
  </si>
  <si>
    <t>E05011784</t>
  </si>
  <si>
    <t>East Devon</t>
  </si>
  <si>
    <t>E07000040</t>
  </si>
  <si>
    <t>360G-Longleigh-0110_2024-03</t>
  </si>
  <si>
    <t>360G-Longleigh-IND-0110_2024-03</t>
  </si>
  <si>
    <t>360G-Longleigh-0111_2024-03</t>
  </si>
  <si>
    <t>360G-Longleigh-IND-0111_2024-03</t>
  </si>
  <si>
    <t>Irthlingborough</t>
  </si>
  <si>
    <t>E05013225</t>
  </si>
  <si>
    <t>360G-Longleigh-0112_2024-03</t>
  </si>
  <si>
    <t>360G-Longleigh-IND-0112_2024-03</t>
  </si>
  <si>
    <t>360G-Longleigh-0113_2024-03</t>
  </si>
  <si>
    <t>360G-Longleigh-IND-0113_2024-03</t>
  </si>
  <si>
    <t>Saxon Gate</t>
  </si>
  <si>
    <t>E05009482</t>
  </si>
  <si>
    <t>360G-Longleigh-0114_2024-03</t>
  </si>
  <si>
    <t>360G-Longleigh-IND-0114_2024-03</t>
  </si>
  <si>
    <t>360G-Longleigh-0115_2024-03</t>
  </si>
  <si>
    <t>360G-Longleigh-IND-0115_2024-03</t>
  </si>
  <si>
    <t>GTIP020;GTIP080;GTIP020</t>
  </si>
  <si>
    <t>360G-Longleigh-0116_2024-03</t>
  </si>
  <si>
    <t>360G-Longleigh-IND-0116_2024-03</t>
  </si>
  <si>
    <t>360G-Longleigh-0117_2024-03</t>
  </si>
  <si>
    <t>360G-Longleigh-IND-0117_2024-03</t>
  </si>
  <si>
    <t>360G-Longleigh-0118_2024-03</t>
  </si>
  <si>
    <t>360G-Longleigh-IND-0118_2024-03</t>
  </si>
  <si>
    <t>360G-Longleigh-0119_2024-03</t>
  </si>
  <si>
    <t>360G-Longleigh-IND-0119_2024-03</t>
  </si>
  <si>
    <t>360G-Longleigh-0120_2024-03</t>
  </si>
  <si>
    <t>360G-Longleigh-IND-0120_2024-03</t>
  </si>
  <si>
    <t>GTIP050;GTIP070;GTIP100</t>
  </si>
  <si>
    <t>360G-Longleigh-0121_2024-03</t>
  </si>
  <si>
    <t>360G-Longleigh-IND-0121_2024-03</t>
  </si>
  <si>
    <t>360G-Longleigh-0122_2024-03</t>
  </si>
  <si>
    <t>360G-Longleigh-IND-0122_2024-03</t>
  </si>
  <si>
    <t>360G-Longleigh-0123_2024-03</t>
  </si>
  <si>
    <t>360G-Longleigh-IND-0123_2024-03</t>
  </si>
  <si>
    <t>360G-Longleigh-0124_2024-03</t>
  </si>
  <si>
    <t>360G-Longleigh-IND-0124_2024-03</t>
  </si>
  <si>
    <t>Goldsworth Park</t>
  </si>
  <si>
    <t>E05010797</t>
  </si>
  <si>
    <t>360G-Longleigh-0125_2024-03</t>
  </si>
  <si>
    <t>360G-Longleigh-IND-0125_2024-03</t>
  </si>
  <si>
    <t>360G-Longleigh-0126_2024-03</t>
  </si>
  <si>
    <t>360G-Longleigh-IND-0126_2024-03</t>
  </si>
  <si>
    <t>360G-Longleigh-0127_2024-03</t>
  </si>
  <si>
    <t>360G-Longleigh-IND-0127_2024-03</t>
  </si>
  <si>
    <t>360G-Longleigh-0128_2024-03</t>
  </si>
  <si>
    <t>360G-Longleigh-IND-0128_2024-03</t>
  </si>
  <si>
    <t>360G-Longleigh-0129_2024-03</t>
  </si>
  <si>
    <t>360G-Longleigh-IND-0129_2024-03</t>
  </si>
  <si>
    <t>360G-Longleigh-0130_2024-03</t>
  </si>
  <si>
    <t>360G-Longleigh-IND-0130_2024-03</t>
  </si>
  <si>
    <t>360G-Longleigh-0131_2024-03</t>
  </si>
  <si>
    <t>360G-Longleigh-IND-0131_2024-03</t>
  </si>
  <si>
    <t>360G-Longleigh-0132_2024-03</t>
  </si>
  <si>
    <t>360G-Longleigh-IND-0132_2024-03</t>
  </si>
  <si>
    <t>360G-Longleigh-0133_2024-03</t>
  </si>
  <si>
    <t>360G-Longleigh-IND-0133_2024-03</t>
  </si>
  <si>
    <t>E05009000</t>
  </si>
  <si>
    <t>360G-Longleigh-0134_2024-05</t>
  </si>
  <si>
    <t>360G-Longleigh-IND-0134_2024-05</t>
  </si>
  <si>
    <t>360G-Longleigh-0135_2024-03</t>
  </si>
  <si>
    <t>360G-Longleigh-IND-0135_2024-03</t>
  </si>
  <si>
    <t>360G-Longleigh-0136_2024-03</t>
  </si>
  <si>
    <t>360G-Longleigh-IND-0136_2024-03</t>
  </si>
  <si>
    <t>Bisley</t>
  </si>
  <si>
    <t>E05013188</t>
  </si>
  <si>
    <t>360G-Longleigh-0137_2024-03</t>
  </si>
  <si>
    <t>360G-Longleigh-IND-0137_2024-03</t>
  </si>
  <si>
    <t>360G-Longleigh-0138_2024-03</t>
  </si>
  <si>
    <t>360G-Longleigh-IND-0138_2024-03</t>
  </si>
  <si>
    <t>360G-Longleigh-0139_2024-03</t>
  </si>
  <si>
    <t>360G-Longleigh-IND-0139_2024-03</t>
  </si>
  <si>
    <t>360G-Longleigh-0140_2024-03</t>
  </si>
  <si>
    <t>360G-Longleigh-IND-0140_2024-03</t>
  </si>
  <si>
    <t>360G-Longleigh-0141_2024-03</t>
  </si>
  <si>
    <t>360G-Longleigh-IND-0141_2024-03</t>
  </si>
  <si>
    <t>360G-Longleigh-0142_2024-03</t>
  </si>
  <si>
    <t>360G-Longleigh-IND-0142_2024-03</t>
  </si>
  <si>
    <t>360G-Longleigh-0143_2024-03</t>
  </si>
  <si>
    <t>360G-Longleigh-IND-0143_2024-03</t>
  </si>
  <si>
    <t>Alcester East</t>
  </si>
  <si>
    <t>E05015107</t>
  </si>
  <si>
    <t>360G-Longleigh-0144_2024-03</t>
  </si>
  <si>
    <t>360G-Longleigh-IND-0144_2024-03</t>
  </si>
  <si>
    <t>GTIP020;GTIP020;GTIP070</t>
  </si>
  <si>
    <t>Bedwardine</t>
  </si>
  <si>
    <t>E05007882</t>
  </si>
  <si>
    <t>Worcester</t>
  </si>
  <si>
    <t>E07000237</t>
  </si>
  <si>
    <t>360G-Longleigh-0145_2024-03</t>
  </si>
  <si>
    <t>360G-Longleigh-IND-0145_2024-03</t>
  </si>
  <si>
    <t>360G-Longleigh-0146_2024-03</t>
  </si>
  <si>
    <t>360G-Longleigh-IND-0146_2024-03</t>
  </si>
  <si>
    <t>Bromham</t>
  </si>
  <si>
    <t>E05014493</t>
  </si>
  <si>
    <t>360G-Longleigh-0147_2024-03</t>
  </si>
  <si>
    <t>360G-Longleigh-IND-0147_2024-03</t>
  </si>
  <si>
    <t>360G-Longleigh-0148_2024-04</t>
  </si>
  <si>
    <t>360G-Longleigh-IND-0148_2024-04</t>
  </si>
  <si>
    <t>360G-Longleigh-0149_2024-04</t>
  </si>
  <si>
    <t>360G-Longleigh-IND-0149_2024-04</t>
  </si>
  <si>
    <t>360G-Longleigh-0150_2024-03</t>
  </si>
  <si>
    <t>360G-Longleigh-IND-0150_2024-03</t>
  </si>
  <si>
    <t>360G-Longleigh-0151_2024-04</t>
  </si>
  <si>
    <t>360G-Longleigh-IND-0151_2024-04</t>
  </si>
  <si>
    <t>Biscot</t>
  </si>
  <si>
    <t>E05014737</t>
  </si>
  <si>
    <t>360G-Longleigh-0152_2024-04</t>
  </si>
  <si>
    <t>360G-Longleigh-IND-0152_2024-04</t>
  </si>
  <si>
    <t>360G-Longleigh-0153_2024-04</t>
  </si>
  <si>
    <t>360G-Longleigh-IND-0153_2024-04</t>
  </si>
  <si>
    <t>360G-Longleigh-0154_2024-04</t>
  </si>
  <si>
    <t>360G-Longleigh-IND-0154_2024-04</t>
  </si>
  <si>
    <t>Adel &amp; Wharfedale</t>
  </si>
  <si>
    <t>E05012841</t>
  </si>
  <si>
    <t>360G-Longleigh-0155_2024-04</t>
  </si>
  <si>
    <t>360G-Longleigh-IND-0155_2024-04</t>
  </si>
  <si>
    <t>Chesil Bank</t>
  </si>
  <si>
    <t>E05012689</t>
  </si>
  <si>
    <t>360G-Longleigh-0156_2024-04</t>
  </si>
  <si>
    <t>360G-Longleigh-IND-0156_2024-04</t>
  </si>
  <si>
    <t>360G-Longleigh-0157_2024-04</t>
  </si>
  <si>
    <t>360G-Longleigh-IND-0157_2024-04</t>
  </si>
  <si>
    <t>360G-Longleigh-0158_2024-04</t>
  </si>
  <si>
    <t>360G-Longleigh-IND-0158_2024-04</t>
  </si>
  <si>
    <t>360G-Longleigh-0159_2024-04</t>
  </si>
  <si>
    <t>360G-Longleigh-IND-0159_2024-04</t>
  </si>
  <si>
    <t>GTIP050;GTIP100;GTIP070</t>
  </si>
  <si>
    <t>Stanford</t>
  </si>
  <si>
    <t>E05009770</t>
  </si>
  <si>
    <t>360G-Longleigh-0160_2024-04</t>
  </si>
  <si>
    <t>360G-Longleigh-IND-0160_2024-04</t>
  </si>
  <si>
    <t>360G-Longleigh-0161_2024-04</t>
  </si>
  <si>
    <t>360G-Longleigh-IND-0161_2024-04</t>
  </si>
  <si>
    <t>360G-Longleigh-0162_2024-04</t>
  </si>
  <si>
    <t>360G-Longleigh-IND-0162_2024-04</t>
  </si>
  <si>
    <t>360G-Longleigh-0163_2024-04</t>
  </si>
  <si>
    <t>360G-Longleigh-IND-0163_2024-04</t>
  </si>
  <si>
    <t>GTIP020;GTIP120</t>
  </si>
  <si>
    <t>Egham Town</t>
  </si>
  <si>
    <t>E05012892</t>
  </si>
  <si>
    <t>Runnymede</t>
  </si>
  <si>
    <t>E07000212</t>
  </si>
  <si>
    <t>360G-Longleigh-0164_2024-04</t>
  </si>
  <si>
    <t>360G-Longleigh-IND-0164_2024-04</t>
  </si>
  <si>
    <t>GTIP020;GTIP020;GTIP050</t>
  </si>
  <si>
    <t>360G-Longleigh-0165_2024-04</t>
  </si>
  <si>
    <t>360G-Longleigh-IND-0165_2024-04</t>
  </si>
  <si>
    <t>360G-Longleigh-0166_2024-04</t>
  </si>
  <si>
    <t>360G-Longleigh-IND-0166_2024-04</t>
  </si>
  <si>
    <t>360G-Longleigh-0167_2024-04</t>
  </si>
  <si>
    <t>360G-Longleigh-IND-0167_2024-04</t>
  </si>
  <si>
    <t>Cheddar</t>
  </si>
  <si>
    <t>E05014353</t>
  </si>
  <si>
    <t>360G-Longleigh-0168_2024-04</t>
  </si>
  <si>
    <t>360G-Longleigh-IND-0168_2024-04</t>
  </si>
  <si>
    <t>360G-Longleigh-0169_2024-04</t>
  </si>
  <si>
    <t>360G-Longleigh-IND-0169_2024-04</t>
  </si>
  <si>
    <t>Blunsdon and Highworth</t>
  </si>
  <si>
    <t>E05010755</t>
  </si>
  <si>
    <t>360G-Longleigh-0170_2024-04</t>
  </si>
  <si>
    <t>360G-Longleigh-IND-0170_2024-04</t>
  </si>
  <si>
    <t>360G-Longleigh-0171_2024-04</t>
  </si>
  <si>
    <t>360G-Longleigh-IND-0171_2024-04</t>
  </si>
  <si>
    <t>360G-Longleigh-0172_2024-04</t>
  </si>
  <si>
    <t>360G-Longleigh-IND-0172_2024-04</t>
  </si>
  <si>
    <t>360G-Longleigh-0173_2024-04</t>
  </si>
  <si>
    <t>360G-Longleigh-IND-0173_2024-04</t>
  </si>
  <si>
    <t>Bridgwater East &amp; Bawdrip</t>
  </si>
  <si>
    <t>E05014343</t>
  </si>
  <si>
    <t>360G-Longleigh-0174_2024-04</t>
  </si>
  <si>
    <t>360G-Longleigh-IND-0174_2024-04</t>
  </si>
  <si>
    <t>360G-Longleigh-0175_2024-04</t>
  </si>
  <si>
    <t>360G-Longleigh-IND-0175_2024-04</t>
  </si>
  <si>
    <t>360G-Longleigh-0176_2024-04</t>
  </si>
  <si>
    <t>360G-Longleigh-IND-0176_2024-04</t>
  </si>
  <si>
    <t>Coleford</t>
  </si>
  <si>
    <t>E05012160</t>
  </si>
  <si>
    <t>360G-Longleigh-0177_2024-04</t>
  </si>
  <si>
    <t>360G-Longleigh-IND-0177_2024-04</t>
  </si>
  <si>
    <t>Whitley</t>
  </si>
  <si>
    <t>E05013879</t>
  </si>
  <si>
    <t>360G-Longleigh-0178_2024-04</t>
  </si>
  <si>
    <t>360G-Longleigh-IND-0178_2024-04</t>
  </si>
  <si>
    <t>360G-Longleigh-0179_2024-04</t>
  </si>
  <si>
    <t>360G-Longleigh-IND-0179_2024-04</t>
  </si>
  <si>
    <t>360G-Longleigh-0180_2024-04</t>
  </si>
  <si>
    <t>360G-Longleigh-IND-0180_2024-04</t>
  </si>
  <si>
    <t>Salisbury Milford</t>
  </si>
  <si>
    <t>E05013466</t>
  </si>
  <si>
    <t>360G-Longleigh-0181_2024-05</t>
  </si>
  <si>
    <t>360G-Longleigh-IND-0181_2024-05</t>
  </si>
  <si>
    <t>Belgrave</t>
  </si>
  <si>
    <t>E05010461</t>
  </si>
  <si>
    <t>Leicester</t>
  </si>
  <si>
    <t>E06000016</t>
  </si>
  <si>
    <t>360G-Longleigh-0182_2024-04</t>
  </si>
  <si>
    <t>360G-Longleigh-IND-0182_2024-04</t>
  </si>
  <si>
    <t>360G-Longleigh-0183_2024-04</t>
  </si>
  <si>
    <t>360G-Longleigh-IND-0183_2024-04</t>
  </si>
  <si>
    <t>360G-Longleigh-0184_2024-04</t>
  </si>
  <si>
    <t>360G-Longleigh-IND-0184_2024-04</t>
  </si>
  <si>
    <t>360G-Longleigh-0185_2024-04</t>
  </si>
  <si>
    <t>360G-Longleigh-IND-0185_2024-04</t>
  </si>
  <si>
    <t>360G-Longleigh-0186_2024-04</t>
  </si>
  <si>
    <t>360G-Longleigh-IND-0186_2024-04</t>
  </si>
  <si>
    <t>Shirley South</t>
  </si>
  <si>
    <t>E05001297</t>
  </si>
  <si>
    <t>Solihull</t>
  </si>
  <si>
    <t>E08000029</t>
  </si>
  <si>
    <t>360G-Longleigh-0187_2024-04</t>
  </si>
  <si>
    <t>360G-Longleigh-IND-0187_2024-04</t>
  </si>
  <si>
    <t>Fosse Highcross</t>
  </si>
  <si>
    <t>E05015266</t>
  </si>
  <si>
    <t>360G-Longleigh-0188_2024-04</t>
  </si>
  <si>
    <t>360G-Longleigh-IND-0188_2024-04</t>
  </si>
  <si>
    <t>360G-Longleigh-0189_2024-04</t>
  </si>
  <si>
    <t>360G-Longleigh-IND-0189_2024-04</t>
  </si>
  <si>
    <t>Commons</t>
  </si>
  <si>
    <t>E05012659</t>
  </si>
  <si>
    <t>360G-Longleigh-0190_2024-04</t>
  </si>
  <si>
    <t>360G-Longleigh-IND-0190_2024-04</t>
  </si>
  <si>
    <t>360G-Longleigh-0191_2024-04</t>
  </si>
  <si>
    <t>360G-Longleigh-IND-0191_2024-04</t>
  </si>
  <si>
    <t>360G-Longleigh-0192_2024-04</t>
  </si>
  <si>
    <t>360G-Longleigh-IND-0192_2024-04</t>
  </si>
  <si>
    <t>Irchester</t>
  </si>
  <si>
    <t>E05013224</t>
  </si>
  <si>
    <t>360G-Longleigh-0193_2024-04</t>
  </si>
  <si>
    <t>360G-Longleigh-IND-0193_2024-04</t>
  </si>
  <si>
    <t>360G-Longleigh-0194_2024-04</t>
  </si>
  <si>
    <t>360G-Longleigh-IND-0194_2024-04</t>
  </si>
  <si>
    <t>Bobblestock</t>
  </si>
  <si>
    <t>E05009445</t>
  </si>
  <si>
    <t>360G-Longleigh-0195_2024-04</t>
  </si>
  <si>
    <t>360G-Longleigh-IND-0195_2024-04</t>
  </si>
  <si>
    <t>Langney</t>
  </si>
  <si>
    <t>E05011576</t>
  </si>
  <si>
    <t>360G-Longleigh-0196_2024-04</t>
  </si>
  <si>
    <t>360G-Longleigh-IND-0196_2024-04</t>
  </si>
  <si>
    <t>Enderby</t>
  </si>
  <si>
    <t>E05015265</t>
  </si>
  <si>
    <t>360G-Longleigh-0197_2024-04</t>
  </si>
  <si>
    <t>360G-Longleigh-IND-0197_2024-04</t>
  </si>
  <si>
    <t>GTIP100</t>
  </si>
  <si>
    <t>360G-Longleigh-0198_2024-04</t>
  </si>
  <si>
    <t>360G-Longleigh-IND-0198_2024-04</t>
  </si>
  <si>
    <t>360G-Longleigh-0199_2024-04</t>
  </si>
  <si>
    <t>360G-Longleigh-IND-0199_2024-04</t>
  </si>
  <si>
    <t>360G-Longleigh-0200_2024-04</t>
  </si>
  <si>
    <t>360G-Longleigh-IND-0200_2024-04</t>
  </si>
  <si>
    <t>Clifton, Henlow &amp; Langford</t>
  </si>
  <si>
    <t>E05014401</t>
  </si>
  <si>
    <t>360G-Longleigh-0201_2024-04</t>
  </si>
  <si>
    <t>360G-Longleigh-IND-0201_2024-04</t>
  </si>
  <si>
    <t>Ellacombe</t>
  </si>
  <si>
    <t>E05012259</t>
  </si>
  <si>
    <t>360G-Longleigh-0202_2024-04</t>
  </si>
  <si>
    <t>360G-Longleigh-IND-0202_2024-04</t>
  </si>
  <si>
    <t>360G-Longleigh-0203_2024-04</t>
  </si>
  <si>
    <t>360G-Longleigh-IND-0203_2024-04</t>
  </si>
  <si>
    <t>360G-Longleigh-0204_2024-04</t>
  </si>
  <si>
    <t>360G-Longleigh-IND-0204_2024-04</t>
  </si>
  <si>
    <t>360G-Longleigh-0205_2024-04</t>
  </si>
  <si>
    <t>360G-Longleigh-IND-0205_2024-04</t>
  </si>
  <si>
    <t>Meadows</t>
  </si>
  <si>
    <t>E05012285</t>
  </si>
  <si>
    <t>Nottingham</t>
  </si>
  <si>
    <t>E06000018</t>
  </si>
  <si>
    <t>360G-Longleigh-0206_2024-04</t>
  </si>
  <si>
    <t>360G-Longleigh-IND-0206_2024-04</t>
  </si>
  <si>
    <t>Whitchurch, Overton &amp; Laverstoke</t>
  </si>
  <si>
    <t>E05013094</t>
  </si>
  <si>
    <t>360G-Longleigh-0207_2024-04</t>
  </si>
  <si>
    <t>360G-Longleigh-IND-0207_2024-04</t>
  </si>
  <si>
    <t>Town</t>
  </si>
  <si>
    <t>E05015104</t>
  </si>
  <si>
    <t>Epsom and Ewell</t>
  </si>
  <si>
    <t>E07000208</t>
  </si>
  <si>
    <t>360G-Longleigh-0208_2024-04</t>
  </si>
  <si>
    <t>360G-Longleigh-IND-0208_2024-04</t>
  </si>
  <si>
    <t>Leominster South</t>
  </si>
  <si>
    <t>E05009470</t>
  </si>
  <si>
    <t>360G-Longleigh-0209_2024-04</t>
  </si>
  <si>
    <t>360G-Longleigh-IND-0209_2024-04</t>
  </si>
  <si>
    <t>360G-Longleigh-0210_2024-05</t>
  </si>
  <si>
    <t>360G-Longleigh-IND-0210_2024-05</t>
  </si>
  <si>
    <t>360G-Longleigh-0211_2024-05</t>
  </si>
  <si>
    <t>360G-Longleigh-IND-0211_2024-05</t>
  </si>
  <si>
    <t>Salvington</t>
  </si>
  <si>
    <t>E05007704</t>
  </si>
  <si>
    <t>360G-Longleigh-0212_2024-04</t>
  </si>
  <si>
    <t>360G-Longleigh-IND-0212_2024-04</t>
  </si>
  <si>
    <t>360G-Longleigh-0213_2024-04</t>
  </si>
  <si>
    <t>360G-Longleigh-IND-0213_2024-04</t>
  </si>
  <si>
    <t>360G-Longleigh-0214_2024-04</t>
  </si>
  <si>
    <t>360G-Longleigh-IND-0214_2024-04</t>
  </si>
  <si>
    <t>360G-Longleigh-0215_2024-04</t>
  </si>
  <si>
    <t>360G-Longleigh-IND-0215_2024-04</t>
  </si>
  <si>
    <t>Brampton</t>
  </si>
  <si>
    <t>E05011257</t>
  </si>
  <si>
    <t>360G-Longleigh-0216_2024-04</t>
  </si>
  <si>
    <t>360G-Longleigh-IND-0216_2024-04</t>
  </si>
  <si>
    <t>360G-Longleigh-0217_2024-04</t>
  </si>
  <si>
    <t>360G-Longleigh-IND-0217_2024-04</t>
  </si>
  <si>
    <t>360G-Longleigh-0218_2024-04</t>
  </si>
  <si>
    <t>360G-Longleigh-IND-0218_2024-04</t>
  </si>
  <si>
    <t>360G-Longleigh-0219_2024-04</t>
  </si>
  <si>
    <t>360G-Longleigh-IND-0219_2024-04</t>
  </si>
  <si>
    <t>360G-Longleigh-0220_2024-04</t>
  </si>
  <si>
    <t>360G-Longleigh-IND-0220_2024-04</t>
  </si>
  <si>
    <t>360G-Longleigh-0221_2024-04</t>
  </si>
  <si>
    <t>360G-Longleigh-IND-0221_2024-04</t>
  </si>
  <si>
    <t>360G-Longleigh-0222_2024-05</t>
  </si>
  <si>
    <t>360G-Longleigh-IND-0222_2024-05</t>
  </si>
  <si>
    <t>360G-Longleigh-0223_2024-05</t>
  </si>
  <si>
    <t>360G-Longleigh-IND-0223_2024-05</t>
  </si>
  <si>
    <t>360G-Longleigh-0224_2024-05</t>
  </si>
  <si>
    <t>360G-Longleigh-IND-0224_2024-05</t>
  </si>
  <si>
    <t>Bradwell</t>
  </si>
  <si>
    <t>E05009409</t>
  </si>
  <si>
    <t>360G-Longleigh-0225_2024-05</t>
  </si>
  <si>
    <t>360G-Longleigh-IND-0225_2024-05</t>
  </si>
  <si>
    <t>Leesland &amp; Newtown</t>
  </si>
  <si>
    <t>E05014149</t>
  </si>
  <si>
    <t>Gosport</t>
  </si>
  <si>
    <t>E07000088</t>
  </si>
  <si>
    <t>360G-Longleigh-0226_2024-05</t>
  </si>
  <si>
    <t>360G-Longleigh-IND-0226_2024-05</t>
  </si>
  <si>
    <t>360G-Longleigh-0227_2024-06</t>
  </si>
  <si>
    <t>360G-Longleigh-IND-0227_2024-06</t>
  </si>
  <si>
    <t>Alderbury &amp; Whiteparish</t>
  </si>
  <si>
    <t>E05013399</t>
  </si>
  <si>
    <t>360G-Longleigh-0228_2024-05</t>
  </si>
  <si>
    <t>360G-Longleigh-IND-0228_2024-05</t>
  </si>
  <si>
    <t>360G-Longleigh-0229_2024-05</t>
  </si>
  <si>
    <t>360G-Longleigh-IND-0229_2024-05</t>
  </si>
  <si>
    <t>360G-Longleigh-0230_2024-05</t>
  </si>
  <si>
    <t>360G-Longleigh-IND-0230_2024-05</t>
  </si>
  <si>
    <t>Marlborough East</t>
  </si>
  <si>
    <t>E05013443</t>
  </si>
  <si>
    <t>360G-Longleigh-0231_2024-05</t>
  </si>
  <si>
    <t>360G-Longleigh-IND-0231_2024-05</t>
  </si>
  <si>
    <t>Greetland and Stainland</t>
  </si>
  <si>
    <t>E05001374</t>
  </si>
  <si>
    <t>360G-Longleigh-0232_2024-05</t>
  </si>
  <si>
    <t>360G-Longleigh-IND-0232_2024-05</t>
  </si>
  <si>
    <t>360G-Longleigh-0233_2024-05</t>
  </si>
  <si>
    <t>360G-Longleigh-IND-0233_2024-05</t>
  </si>
  <si>
    <t>360G-Longleigh-0234_2024-05</t>
  </si>
  <si>
    <t>360G-Longleigh-IND-0234_2024-05</t>
  </si>
  <si>
    <t>360G-Longleigh-0235_2024-05</t>
  </si>
  <si>
    <t>360G-Longleigh-IND-0235_2024-05</t>
  </si>
  <si>
    <t>360G-Longleigh-0236_2024-05</t>
  </si>
  <si>
    <t>360G-Longleigh-IND-0236_2024-05</t>
  </si>
  <si>
    <t>360G-Longleigh-0237_2024-05</t>
  </si>
  <si>
    <t>360G-Longleigh-IND-0237_2024-05</t>
  </si>
  <si>
    <t>Ledbury South</t>
  </si>
  <si>
    <t>E05009466</t>
  </si>
  <si>
    <t>360G-Longleigh-0238_2024-05</t>
  </si>
  <si>
    <t>360G-Longleigh-IND-0238_2024-05</t>
  </si>
  <si>
    <t>360G-Longleigh-0239_2024-05</t>
  </si>
  <si>
    <t>360G-Longleigh-IND-0239_2024-05</t>
  </si>
  <si>
    <t>360G-Longleigh-0240_2024-05</t>
  </si>
  <si>
    <t>360G-Longleigh-IND-0240_2024-05</t>
  </si>
  <si>
    <t>Barton-le-Clay &amp; Silsoe</t>
  </si>
  <si>
    <t>E05014397</t>
  </si>
  <si>
    <t>360G-Longleigh-0241_2024-05</t>
  </si>
  <si>
    <t>360G-Longleigh-IND-0241_2024-05</t>
  </si>
  <si>
    <t>360G-Longleigh-0242_2024-05</t>
  </si>
  <si>
    <t>360G-Longleigh-IND-0242_2024-05</t>
  </si>
  <si>
    <t>360G-Longleigh-0243_2024-05</t>
  </si>
  <si>
    <t>360G-Longleigh-IND-0243_2024-05</t>
  </si>
  <si>
    <t>360G-Longleigh-0244_2024-05</t>
  </si>
  <si>
    <t>360G-Longleigh-IND-0244_2024-05</t>
  </si>
  <si>
    <t>GTIP040</t>
  </si>
  <si>
    <t>360G-Longleigh-0245_2024-05</t>
  </si>
  <si>
    <t>360G-Longleigh-IND-0245_2024-05</t>
  </si>
  <si>
    <t>360G-Longleigh-0246_2024-05</t>
  </si>
  <si>
    <t>360G-Longleigh-IND-0246_2024-05</t>
  </si>
  <si>
    <t>360G-Longleigh-0247_2024-05</t>
  </si>
  <si>
    <t>360G-Longleigh-IND-0247_2024-05</t>
  </si>
  <si>
    <t>360G-Longleigh-0248_2024-05</t>
  </si>
  <si>
    <t>360G-Longleigh-IND-0248_2024-05</t>
  </si>
  <si>
    <t>Flitwick</t>
  </si>
  <si>
    <t>E05014409</t>
  </si>
  <si>
    <t>360G-Longleigh-0249_2024-05</t>
  </si>
  <si>
    <t>360G-Longleigh-IND-0249_2024-05</t>
  </si>
  <si>
    <t>360G-Longleigh-0250_2024-05</t>
  </si>
  <si>
    <t>360G-Longleigh-IND-0250_2024-05</t>
  </si>
  <si>
    <t>360G-Longleigh-0251_2024-05</t>
  </si>
  <si>
    <t>360G-Longleigh-IND-0251_2024-05</t>
  </si>
  <si>
    <t>The Wolds</t>
  </si>
  <si>
    <t>E05014687</t>
  </si>
  <si>
    <t>360G-Longleigh-0252_2024-05</t>
  </si>
  <si>
    <t>360G-Longleigh-IND-0252_2024-05</t>
  </si>
  <si>
    <t>360G-Longleigh-0253_2024-05</t>
  </si>
  <si>
    <t>360G-Longleigh-IND-0253_2024-05</t>
  </si>
  <si>
    <t>360G-Longleigh-0254_2024-05</t>
  </si>
  <si>
    <t>360G-Longleigh-IND-0254_2024-05</t>
  </si>
  <si>
    <t>Burgess Hill Franklands</t>
  </si>
  <si>
    <t>E05014711</t>
  </si>
  <si>
    <t>Mid Sussex</t>
  </si>
  <si>
    <t>E07000228</t>
  </si>
  <si>
    <t>360G-Longleigh-0255_2024-05</t>
  </si>
  <si>
    <t>360G-Longleigh-IND-0255_2024-05</t>
  </si>
  <si>
    <t>360G-Longleigh-0256_2024-05</t>
  </si>
  <si>
    <t>360G-Longleigh-IND-0256_2024-05</t>
  </si>
  <si>
    <t>360G-Longleigh-0257_2024-05</t>
  </si>
  <si>
    <t>360G-Longleigh-IND-0257_2024-05</t>
  </si>
  <si>
    <t>360G-Longleigh-0258_2024-05</t>
  </si>
  <si>
    <t>360G-Longleigh-IND-0258_2024-05</t>
  </si>
  <si>
    <t>Southwick</t>
  </si>
  <si>
    <t>E05013471</t>
  </si>
  <si>
    <t>360G-Longleigh-0259_2024-06</t>
  </si>
  <si>
    <t>360G-Longleigh-IND-0259_2024-06</t>
  </si>
  <si>
    <t>360G-Longleigh-0260_2024-05</t>
  </si>
  <si>
    <t>360G-Longleigh-IND-0260_2024-05</t>
  </si>
  <si>
    <t>360G-Longleigh-0261_2024-05</t>
  </si>
  <si>
    <t>360G-Longleigh-IND-0261_2024-05</t>
  </si>
  <si>
    <t>360G-Longleigh-0262_2024-05</t>
  </si>
  <si>
    <t>360G-Longleigh-IND-0262_2024-05</t>
  </si>
  <si>
    <t>360G-Longleigh-0263_2024-05</t>
  </si>
  <si>
    <t>360G-Longleigh-IND-0263_2024-05</t>
  </si>
  <si>
    <t>360G-Longleigh-0264_2024-05</t>
  </si>
  <si>
    <t>360G-Longleigh-IND-0264_2024-05</t>
  </si>
  <si>
    <t>360G-Longleigh-0265_2024-05</t>
  </si>
  <si>
    <t>360G-Longleigh-IND-0265_2024-05</t>
  </si>
  <si>
    <t>360G-Longleigh-0266_2024-05</t>
  </si>
  <si>
    <t>360G-Longleigh-IND-0266_2024-05</t>
  </si>
  <si>
    <t>360G-Longleigh-0267_2024-05</t>
  </si>
  <si>
    <t>360G-Longleigh-IND-0267_2024-05</t>
  </si>
  <si>
    <t>360G-Longleigh-0268_2024-05</t>
  </si>
  <si>
    <t>360G-Longleigh-IND-0268_2024-05</t>
  </si>
  <si>
    <t>Wolverton</t>
  </si>
  <si>
    <t>E05009423</t>
  </si>
  <si>
    <t>360G-Longleigh-0269_2024-06</t>
  </si>
  <si>
    <t>360G-Longleigh-IND-0269_2024-06</t>
  </si>
  <si>
    <t>Lenton &amp; Wollaton East</t>
  </si>
  <si>
    <t>E05012283</t>
  </si>
  <si>
    <t>360G-Longleigh-0270_2024-06</t>
  </si>
  <si>
    <t>360G-Longleigh-IND-0270_2024-06</t>
  </si>
  <si>
    <t>Trowbridge Central</t>
  </si>
  <si>
    <t>E05013478</t>
  </si>
  <si>
    <t>360G-Longleigh-0271_2024-06</t>
  </si>
  <si>
    <t>360G-Longleigh-IND-0271_2024-06</t>
  </si>
  <si>
    <t>360G-Longleigh-0272_2024-06</t>
  </si>
  <si>
    <t>360G-Longleigh-IND-0272_2024-06</t>
  </si>
  <si>
    <t>360G-Longleigh-0273_2024-06</t>
  </si>
  <si>
    <t>360G-Longleigh-IND-0273_2024-06</t>
  </si>
  <si>
    <t>Bagley</t>
  </si>
  <si>
    <t>E05008139</t>
  </si>
  <si>
    <t>360G-Longleigh-0274_2024-06</t>
  </si>
  <si>
    <t>360G-Longleigh-IND-0274_2024-06</t>
  </si>
  <si>
    <t>360G-Longleigh-0275_2024-06</t>
  </si>
  <si>
    <t>360G-Longleigh-IND-0275_2024-06</t>
  </si>
  <si>
    <t>360G-Longleigh-0276_2024-06</t>
  </si>
  <si>
    <t>360G-Longleigh-IND-0276_2024-06</t>
  </si>
  <si>
    <t>Market Harborough-Welland</t>
  </si>
  <si>
    <t>E05011978</t>
  </si>
  <si>
    <t>360G-Longleigh-0277_2024-06</t>
  </si>
  <si>
    <t>360G-Longleigh-IND-0277_2024-06</t>
  </si>
  <si>
    <t>360G-Longleigh-0278_2024-06</t>
  </si>
  <si>
    <t>360G-Longleigh-IND-0278_2024-06</t>
  </si>
  <si>
    <t>Ilminster</t>
  </si>
  <si>
    <t>E05014366</t>
  </si>
  <si>
    <t>360G-Longleigh-0279_2024-06</t>
  </si>
  <si>
    <t>360G-Longleigh-IND-0279_2024-06</t>
  </si>
  <si>
    <t>GTIP040;GTIP130</t>
  </si>
  <si>
    <t>360G-Longleigh-0280_2024-06</t>
  </si>
  <si>
    <t>360G-Longleigh-IND-0280_2024-06</t>
  </si>
  <si>
    <t>360G-Longleigh-0281_2024-06</t>
  </si>
  <si>
    <t>360G-Longleigh-IND-0281_2024-06</t>
  </si>
  <si>
    <t>360G-Longleigh-0282_2024-06</t>
  </si>
  <si>
    <t>360G-Longleigh-IND-0282_2024-06</t>
  </si>
  <si>
    <t>GTIP060;GTIP080;GTIP070</t>
  </si>
  <si>
    <t>360G-Longleigh-0283_2024-06</t>
  </si>
  <si>
    <t>360G-Longleigh-IND-0283_2024-06</t>
  </si>
  <si>
    <t>360G-Longleigh-0284_2024-06</t>
  </si>
  <si>
    <t>360G-Longleigh-IND-0284_2024-06</t>
  </si>
  <si>
    <t>Park Gate</t>
  </si>
  <si>
    <t>E05004523</t>
  </si>
  <si>
    <t>360G-Longleigh-0285_2024-06</t>
  </si>
  <si>
    <t>360G-Longleigh-IND-0285_2024-06</t>
  </si>
  <si>
    <t>360G-Longleigh-0286_2024-06</t>
  </si>
  <si>
    <t>360G-Longleigh-IND-0286_2024-06</t>
  </si>
  <si>
    <t>Great Dunmow North</t>
  </si>
  <si>
    <t>E05014489</t>
  </si>
  <si>
    <t>Uttlesford</t>
  </si>
  <si>
    <t>E07000077</t>
  </si>
  <si>
    <t>360G-Longleigh-0287_2024-06</t>
  </si>
  <si>
    <t>360G-Longleigh-IND-0287_2024-06</t>
  </si>
  <si>
    <t>360G-Longleigh-0288_2024-06</t>
  </si>
  <si>
    <t>360G-Longleigh-IND-0288_2024-06</t>
  </si>
  <si>
    <t>360G-Longleigh-0289_2024-06</t>
  </si>
  <si>
    <t>360G-Longleigh-IND-0289_2024-06</t>
  </si>
  <si>
    <t>360G-Longleigh-0290_2024-06</t>
  </si>
  <si>
    <t>360G-Longleigh-IND-0290_2024-06</t>
  </si>
  <si>
    <t>360G-Longleigh-0291_2024-06</t>
  </si>
  <si>
    <t>360G-Longleigh-IND-0291_2024-06</t>
  </si>
  <si>
    <t>360G-Longleigh-0292_2024-06</t>
  </si>
  <si>
    <t>360G-Longleigh-IND-0292_2024-06</t>
  </si>
  <si>
    <t>360G-Longleigh-0293_2024-06</t>
  </si>
  <si>
    <t>360G-Longleigh-IND-0293_2024-06</t>
  </si>
  <si>
    <t>360G-Longleigh-0294_2024-06</t>
  </si>
  <si>
    <t>360G-Longleigh-IND-0294_2024-06</t>
  </si>
  <si>
    <t>360G-Longleigh-0295_2024-06</t>
  </si>
  <si>
    <t>360G-Longleigh-IND-0295_2024-06</t>
  </si>
  <si>
    <t>Bassett</t>
  </si>
  <si>
    <t>E05015492</t>
  </si>
  <si>
    <t>360G-Longleigh-0296_2024-06</t>
  </si>
  <si>
    <t>360G-Longleigh-IND-0296_2024-06</t>
  </si>
  <si>
    <t>Nene Valley</t>
  </si>
  <si>
    <t>E05013262</t>
  </si>
  <si>
    <t>360G-Longleigh-0297_2024-06</t>
  </si>
  <si>
    <t>360G-Longleigh-IND-0297_2024-06</t>
  </si>
  <si>
    <t>Henley</t>
  </si>
  <si>
    <t>E05001223</t>
  </si>
  <si>
    <t>360G-Longleigh-0298_2024-06</t>
  </si>
  <si>
    <t>360G-Longleigh-IND-0298_2024-06</t>
  </si>
  <si>
    <t>360G-Longleigh-0299_2024-06</t>
  </si>
  <si>
    <t>360G-Longleigh-IND-0299_2024-06</t>
  </si>
  <si>
    <t>360G-Longleigh-0300_2024-06</t>
  </si>
  <si>
    <t>360G-Longleigh-IND-0300_2024-06</t>
  </si>
  <si>
    <t>Southam South</t>
  </si>
  <si>
    <t>E05015125</t>
  </si>
  <si>
    <t>360G-Longleigh-0301_2024-06</t>
  </si>
  <si>
    <t>360G-Longleigh-IND-0301_2024-06</t>
  </si>
  <si>
    <t>360G-Longleigh-0302_2024-06</t>
  </si>
  <si>
    <t>360G-Longleigh-IND-0302_2024-06</t>
  </si>
  <si>
    <t>360G-Longleigh-0303_2024-06</t>
  </si>
  <si>
    <t>360G-Longleigh-IND-0303_2024-06</t>
  </si>
  <si>
    <t>360G-Longleigh-0304_2024-06</t>
  </si>
  <si>
    <t>360G-Longleigh-IND-0304_2024-06</t>
  </si>
  <si>
    <t>360G-Longleigh-0305_2024-06</t>
  </si>
  <si>
    <t>360G-Longleigh-IND-0305_2024-06</t>
  </si>
  <si>
    <t>360G-Longleigh-0306_2024-06</t>
  </si>
  <si>
    <t>360G-Longleigh-IND-0306_2024-06</t>
  </si>
  <si>
    <t>Weetwood</t>
  </si>
  <si>
    <t>E05011413</t>
  </si>
  <si>
    <t>360G-Longleigh-0307_2024-06</t>
  </si>
  <si>
    <t>360G-Longleigh-IND-0307_2024-06</t>
  </si>
  <si>
    <t>360G-Longleigh-0308_2024-06</t>
  </si>
  <si>
    <t>360G-Longleigh-IND-0308_2024-06</t>
  </si>
  <si>
    <t>360G-Longleigh-0309_2024-06</t>
  </si>
  <si>
    <t>360G-Longleigh-IND-0309_2024-06</t>
  </si>
  <si>
    <t>Yeovil Central</t>
  </si>
  <si>
    <t>E05014390</t>
  </si>
  <si>
    <t>360G-Longleigh-0310_2024-06</t>
  </si>
  <si>
    <t>360G-Longleigh-IND-0310_2024-06</t>
  </si>
  <si>
    <t>Rudgwick</t>
  </si>
  <si>
    <t>E05011827</t>
  </si>
  <si>
    <t>360G-Longleigh-0311_2024-06</t>
  </si>
  <si>
    <t>360G-Longleigh-IND-0311_2024-06</t>
  </si>
  <si>
    <t>360G-Longleigh-0312_2024-06</t>
  </si>
  <si>
    <t>360G-Longleigh-IND-0312_2024-06</t>
  </si>
  <si>
    <t>Chippenham Lowden &amp; Rowden</t>
  </si>
  <si>
    <t>E05013420</t>
  </si>
  <si>
    <t>360G-Longleigh-0313_2024-06</t>
  </si>
  <si>
    <t>360G-Longleigh-IND-0313_2024-06</t>
  </si>
  <si>
    <t>Yaxley</t>
  </si>
  <si>
    <t>E05011281</t>
  </si>
  <si>
    <t>360G-Longleigh-0314_2024-07</t>
  </si>
  <si>
    <t>360G-Longleigh-IND-0314_2024-07</t>
  </si>
  <si>
    <t>GTIP080;GTIP020;GTIP070</t>
  </si>
  <si>
    <t>Taunton North</t>
  </si>
  <si>
    <t>E05014383</t>
  </si>
  <si>
    <t>360G-Longleigh-0315_2024-07</t>
  </si>
  <si>
    <t>360G-Longleigh-IND-0315_2024-07</t>
  </si>
  <si>
    <t>Devonshire</t>
  </si>
  <si>
    <t>E05011574</t>
  </si>
  <si>
    <t>360G-Longleigh-0316_2024-07</t>
  </si>
  <si>
    <t>360G-Longleigh-IND-0316_2024-07</t>
  </si>
  <si>
    <t>360G-Longleigh-0317_2024-07</t>
  </si>
  <si>
    <t>360G-Longleigh-IND-0317_2024-07</t>
  </si>
  <si>
    <t>Shortstown</t>
  </si>
  <si>
    <t>E05014515</t>
  </si>
  <si>
    <t>360G-Longleigh-0318_2024-07</t>
  </si>
  <si>
    <t>360G-Longleigh-IND-0318_2024-07</t>
  </si>
  <si>
    <t>360G-Longleigh-0319_2024-07</t>
  </si>
  <si>
    <t>360G-Longleigh-IND-0319_2024-07</t>
  </si>
  <si>
    <t>360G-Longleigh-0320_2024-07</t>
  </si>
  <si>
    <t>360G-Longleigh-IND-0320_2024-07</t>
  </si>
  <si>
    <t>Hitchin Bearton</t>
  </si>
  <si>
    <t>E05004768</t>
  </si>
  <si>
    <t>North Hertfordshire</t>
  </si>
  <si>
    <t>E07000099</t>
  </si>
  <si>
    <t>360G-Longleigh-0321_2024-07</t>
  </si>
  <si>
    <t>360G-Longleigh-IND-0321_2024-07</t>
  </si>
  <si>
    <t>360G-Longleigh-0322_2024-07</t>
  </si>
  <si>
    <t>360G-Longleigh-IND-0322_2024-07</t>
  </si>
  <si>
    <t>360G-Longleigh-0323_2024-07</t>
  </si>
  <si>
    <t>360G-Longleigh-IND-0323_2024-07</t>
  </si>
  <si>
    <t>360G-Longleigh-0324_2024-07</t>
  </si>
  <si>
    <t>360G-Longleigh-IND-0324_2024-07</t>
  </si>
  <si>
    <t>360G-Longleigh-0325_2024-07</t>
  </si>
  <si>
    <t>360G-Longleigh-IND-0325_2024-07</t>
  </si>
  <si>
    <t>360G-Longleigh-0326_2024-07</t>
  </si>
  <si>
    <t>360G-Longleigh-IND-0326_2024-07</t>
  </si>
  <si>
    <t>360G-Longleigh-0327_2024-07</t>
  </si>
  <si>
    <t>360G-Longleigh-IND-0327_2024-07</t>
  </si>
  <si>
    <t>360G-Longleigh-0328_2024-07</t>
  </si>
  <si>
    <t>360G-Longleigh-IND-0328_2024-07</t>
  </si>
  <si>
    <t>Siddington &amp; Cerney Rural</t>
  </si>
  <si>
    <t>E05010717</t>
  </si>
  <si>
    <t>360G-Longleigh-0329_2024-07</t>
  </si>
  <si>
    <t>360G-Longleigh-IND-0329_2024-07</t>
  </si>
  <si>
    <t>GTIP080;GTIP070;GTIP100</t>
  </si>
  <si>
    <t>360G-Longleigh-0330_2024-07</t>
  </si>
  <si>
    <t>360G-Longleigh-IND-0330_2024-07</t>
  </si>
  <si>
    <t>GTIP060;GTIP070;GTIP020</t>
  </si>
  <si>
    <t>360G-Longleigh-0331_2024-07</t>
  </si>
  <si>
    <t>360G-Longleigh-IND-0331_2024-07</t>
  </si>
  <si>
    <t>360G-Longleigh-0332_2024-07</t>
  </si>
  <si>
    <t>360G-Longleigh-IND-0332_2024-07</t>
  </si>
  <si>
    <t>360G-Longleigh-0333_2024-07</t>
  </si>
  <si>
    <t>360G-Longleigh-IND-0333_2024-07</t>
  </si>
  <si>
    <t>Ashbrow</t>
  </si>
  <si>
    <t>E05001389</t>
  </si>
  <si>
    <t>Kirklees</t>
  </si>
  <si>
    <t>E08000034</t>
  </si>
  <si>
    <t>360G-Longleigh-0334_2024-07</t>
  </si>
  <si>
    <t>360G-Longleigh-IND-0334_2024-07</t>
  </si>
  <si>
    <t>360G-Longleigh-0335_2024-07</t>
  </si>
  <si>
    <t>360G-Longleigh-IND-0335_2024-07</t>
  </si>
  <si>
    <t>360G-Longleigh-0336_2024-07</t>
  </si>
  <si>
    <t>360G-Longleigh-IND-0336_2024-07</t>
  </si>
  <si>
    <t>360G-Longleigh-0337_2024-07</t>
  </si>
  <si>
    <t>360G-Longleigh-IND-0337_2024-07</t>
  </si>
  <si>
    <t>360G-Longleigh-0338_2024-07</t>
  </si>
  <si>
    <t>360G-Longleigh-IND-0338_2024-07</t>
  </si>
  <si>
    <t>360G-Longleigh-0339_2024-07</t>
  </si>
  <si>
    <t>360G-Longleigh-IND-0339_2024-07</t>
  </si>
  <si>
    <t>GTIP070;GTIP100;GTIP050</t>
  </si>
  <si>
    <t>Peacehaven North</t>
  </si>
  <si>
    <t>E05011595</t>
  </si>
  <si>
    <t>Lewes</t>
  </si>
  <si>
    <t>E07000063</t>
  </si>
  <si>
    <t>360G-Longleigh-0340_2024-07</t>
  </si>
  <si>
    <t>360G-Longleigh-IND-0340_2024-07</t>
  </si>
  <si>
    <t>360G-Longleigh-0341_2024-07</t>
  </si>
  <si>
    <t>360G-Longleigh-IND-0341_2024-07</t>
  </si>
  <si>
    <t>Brierley Hill</t>
  </si>
  <si>
    <t>E05001238</t>
  </si>
  <si>
    <t>360G-Longleigh-0342_2024-07</t>
  </si>
  <si>
    <t>360G-Longleigh-IND-0342_2024-07</t>
  </si>
  <si>
    <t>360G-Longleigh-0343_2024-07</t>
  </si>
  <si>
    <t>360G-Longleigh-IND-0343_2024-07</t>
  </si>
  <si>
    <t>Caddington</t>
  </si>
  <si>
    <t>E05014400</t>
  </si>
  <si>
    <t>360G-Longleigh-0344_2024-07</t>
  </si>
  <si>
    <t>360G-Longleigh-IND-0344_2024-07</t>
  </si>
  <si>
    <t>360G-Longleigh-0345_2024-07</t>
  </si>
  <si>
    <t>360G-Longleigh-IND-0345_2024-07</t>
  </si>
  <si>
    <t>360G-Longleigh-0346_2024-07</t>
  </si>
  <si>
    <t>360G-Longleigh-IND-0346_2024-07</t>
  </si>
  <si>
    <t>Horsforth</t>
  </si>
  <si>
    <t>E05011547</t>
  </si>
  <si>
    <t>360G-Longleigh-0347_2024-07</t>
  </si>
  <si>
    <t>360G-Longleigh-IND-0347_2024-07</t>
  </si>
  <si>
    <t>Sturminster Newton</t>
  </si>
  <si>
    <t>E05012721</t>
  </si>
  <si>
    <t>360G-Longleigh-0348_2024-07</t>
  </si>
  <si>
    <t>360G-Longleigh-IND-0348_2024-07</t>
  </si>
  <si>
    <t>360G-Longleigh-0349_2024-07</t>
  </si>
  <si>
    <t>360G-Longleigh-IND-0349_2024-07</t>
  </si>
  <si>
    <t>Banbury Calthorpe and Easington</t>
  </si>
  <si>
    <t>E05011349</t>
  </si>
  <si>
    <t>360G-Longleigh-0350_2024-07</t>
  </si>
  <si>
    <t>360G-Longleigh-IND-0350_2024-07</t>
  </si>
  <si>
    <t>360G-Longleigh-0351_2024-07</t>
  </si>
  <si>
    <t>360G-Longleigh-IND-0351_2024-07</t>
  </si>
  <si>
    <t>360G-Longleigh-0352_2024-07</t>
  </si>
  <si>
    <t>360G-Longleigh-IND-0352_2024-07</t>
  </si>
  <si>
    <t>360G-Longleigh-0353_2024-07</t>
  </si>
  <si>
    <t>360G-Longleigh-IND-0353_2024-07</t>
  </si>
  <si>
    <t>360G-Longleigh-0354_2024-07</t>
  </si>
  <si>
    <t>360G-Longleigh-IND-0354_2024-07</t>
  </si>
  <si>
    <t>360G-Longleigh-0355_2024-07</t>
  </si>
  <si>
    <t>360G-Longleigh-IND-0355_2024-07</t>
  </si>
  <si>
    <t>360G-Longleigh-0356_2024-07</t>
  </si>
  <si>
    <t>360G-Longleigh-IND-0356_2024-07</t>
  </si>
  <si>
    <t>Kingswood</t>
  </si>
  <si>
    <t>E05007484</t>
  </si>
  <si>
    <t>360G-Longleigh-0357_2024-07</t>
  </si>
  <si>
    <t>360G-Longleigh-IND-0357_2024-07</t>
  </si>
  <si>
    <t>360G-Longleigh-0358_2024-07</t>
  </si>
  <si>
    <t>360G-Longleigh-IND-0358_2024-07</t>
  </si>
  <si>
    <t>Kingston</t>
  </si>
  <si>
    <t>E05011586</t>
  </si>
  <si>
    <t>360G-Longleigh-0359_2024-07</t>
  </si>
  <si>
    <t>360G-Longleigh-IND-0359_2024-07</t>
  </si>
  <si>
    <t>360G-Longleigh-0360_2024-08</t>
  </si>
  <si>
    <t>360G-Longleigh-IND-0360_2024-08</t>
  </si>
  <si>
    <t>360G-Longleigh-0361_2024-07</t>
  </si>
  <si>
    <t>360G-Longleigh-IND-0361_2024-07</t>
  </si>
  <si>
    <t>360G-Longleigh-0362_2024-07</t>
  </si>
  <si>
    <t>360G-Longleigh-IND-0362_2024-07</t>
  </si>
  <si>
    <t>Sileby &amp; Seagrave</t>
  </si>
  <si>
    <t>E05014684</t>
  </si>
  <si>
    <t>360G-Longleigh-0363_2024-07</t>
  </si>
  <si>
    <t>360G-Longleigh-IND-0363_2024-07</t>
  </si>
  <si>
    <t>360G-Longleigh-0364_2024-07</t>
  </si>
  <si>
    <t>360G-Longleigh-IND-0364_2024-07</t>
  </si>
  <si>
    <t>Bishops Frome &amp; Cradley</t>
  </si>
  <si>
    <t>E05009444</t>
  </si>
  <si>
    <t>360G-Longleigh-0365_2024-07</t>
  </si>
  <si>
    <t>360G-Longleigh-IND-0365_2024-07</t>
  </si>
  <si>
    <t>360G-Longleigh-0366_2024-07</t>
  </si>
  <si>
    <t>360G-Longleigh-IND-0366_2024-07</t>
  </si>
  <si>
    <t>360G-Longleigh-0367_2024-07</t>
  </si>
  <si>
    <t>360G-Longleigh-IND-0367_2024-07</t>
  </si>
  <si>
    <t>Salisbury Bemerton Heath</t>
  </si>
  <si>
    <t>E05013462</t>
  </si>
  <si>
    <t>360G-Longleigh-0368_2024-07</t>
  </si>
  <si>
    <t>360G-Longleigh-IND-0368_2024-07</t>
  </si>
  <si>
    <t>360G-Longleigh-0369_2024-07</t>
  </si>
  <si>
    <t>360G-Longleigh-IND-0369_2024-07</t>
  </si>
  <si>
    <t>Longden</t>
  </si>
  <si>
    <t>E05008164</t>
  </si>
  <si>
    <t>360G-Longleigh-0370_2024-07</t>
  </si>
  <si>
    <t>360G-Longleigh-IND-0370_2024-07</t>
  </si>
  <si>
    <t>Kempston West</t>
  </si>
  <si>
    <t>E05014507</t>
  </si>
  <si>
    <t>360G-Longleigh-0371_2024-07</t>
  </si>
  <si>
    <t>360G-Longleigh-IND-0371_2024-07</t>
  </si>
  <si>
    <t>360G-Longleigh-0372_2024-08</t>
  </si>
  <si>
    <t>360G-Longleigh-IND-0372_2024-08</t>
  </si>
  <si>
    <t>360G-Longleigh-0373_2024-08</t>
  </si>
  <si>
    <t>360G-Longleigh-IND-0373_2024-08</t>
  </si>
  <si>
    <t>360G-Longleigh-0374_2024-08</t>
  </si>
  <si>
    <t>360G-Longleigh-IND-0374_2024-08</t>
  </si>
  <si>
    <t>Katesgrove</t>
  </si>
  <si>
    <t>E05013871</t>
  </si>
  <si>
    <t>360G-Longleigh-0375_2024-08</t>
  </si>
  <si>
    <t>360G-Longleigh-IND-0375_2024-08</t>
  </si>
  <si>
    <t>360G-Longleigh-0376_2024-08</t>
  </si>
  <si>
    <t>360G-Longleigh-IND-0376_2024-08</t>
  </si>
  <si>
    <t>360G-Longleigh-0377_2024-08</t>
  </si>
  <si>
    <t>360G-Longleigh-IND-0377_2024-08</t>
  </si>
  <si>
    <t>360G-Longleigh-0378_2024-08</t>
  </si>
  <si>
    <t>360G-Longleigh-IND-0378_2024-08</t>
  </si>
  <si>
    <t>360G-Longleigh-0379_2024-08</t>
  </si>
  <si>
    <t>360G-Longleigh-IND-0379_2024-08</t>
  </si>
  <si>
    <t>Thorpe Willoughby &amp; Hambleton</t>
  </si>
  <si>
    <t>E05014329</t>
  </si>
  <si>
    <t>360G-Longleigh-0380_2024-08</t>
  </si>
  <si>
    <t>360G-Longleigh-IND-0380_2024-08</t>
  </si>
  <si>
    <t>360G-Longleigh-0381_2024-08</t>
  </si>
  <si>
    <t>360G-Longleigh-IND-0381_2024-08</t>
  </si>
  <si>
    <t>360G-Longleigh-0382_2024-08</t>
  </si>
  <si>
    <t>360G-Longleigh-IND-0382_2024-08</t>
  </si>
  <si>
    <t>360G-Longleigh-0383_2024-08</t>
  </si>
  <si>
    <t>360G-Longleigh-IND-0383_2024-08</t>
  </si>
  <si>
    <t>360G-Longleigh-0384_2024-08</t>
  </si>
  <si>
    <t>360G-Longleigh-IND-0384_2024-08</t>
  </si>
  <si>
    <t>360G-Longleigh-0385_2024-08</t>
  </si>
  <si>
    <t>360G-Longleigh-IND-0385_2024-08</t>
  </si>
  <si>
    <t>Greyfriars</t>
  </si>
  <si>
    <t>E05014501</t>
  </si>
  <si>
    <t>360G-Longleigh-0386_2024-08</t>
  </si>
  <si>
    <t>360G-Longleigh-IND-0386_2024-08</t>
  </si>
  <si>
    <t>Blackmore Vale</t>
  </si>
  <si>
    <t>E05012684</t>
  </si>
  <si>
    <t>360G-Longleigh-0387_2024-08</t>
  </si>
  <si>
    <t>360G-Longleigh-IND-0387_2024-08</t>
  </si>
  <si>
    <t>GTIP070;GTIP060</t>
  </si>
  <si>
    <t>360G-Longleigh-0388_2024-08</t>
  </si>
  <si>
    <t>360G-Longleigh-IND-0388_2024-08</t>
  </si>
  <si>
    <t>360G-Longleigh-0389_2024-08</t>
  </si>
  <si>
    <t>360G-Longleigh-IND-0389_2024-08</t>
  </si>
  <si>
    <t>360G-Longleigh-0390_2024-08</t>
  </si>
  <si>
    <t>360G-Longleigh-IND-0390_2024-08</t>
  </si>
  <si>
    <t>360G-Longleigh-0391_2024-08</t>
  </si>
  <si>
    <t>360G-Longleigh-IND-0391_2024-08</t>
  </si>
  <si>
    <t>360G-Longleigh-0392_2024-08</t>
  </si>
  <si>
    <t>360G-Longleigh-IND-0392_2024-08</t>
  </si>
  <si>
    <t>360G-Longleigh-0393_2024-08</t>
  </si>
  <si>
    <t>360G-Longleigh-IND-0393_2024-08</t>
  </si>
  <si>
    <t>360G-Longleigh-0394_2024-08</t>
  </si>
  <si>
    <t>360G-Longleigh-IND-0394_2024-08</t>
  </si>
  <si>
    <t>GTIP020;GTIP110;GTIP080</t>
  </si>
  <si>
    <t>360G-Longleigh-0395_2024-08</t>
  </si>
  <si>
    <t>360G-Longleigh-IND-0395_2024-08</t>
  </si>
  <si>
    <t>360G-Longleigh-0396_2024-08</t>
  </si>
  <si>
    <t>360G-Longleigh-IND-0396_2024-08</t>
  </si>
  <si>
    <t>360G-Longleigh-0397_2024-08</t>
  </si>
  <si>
    <t>360G-Longleigh-IND-0397_2024-08</t>
  </si>
  <si>
    <t>360G-Longleigh-0398_2024-08</t>
  </si>
  <si>
    <t>360G-Longleigh-IND-0398_2024-08</t>
  </si>
  <si>
    <t>360G-Longleigh-0399_2024-08</t>
  </si>
  <si>
    <t>360G-Longleigh-IND-0399_2024-08</t>
  </si>
  <si>
    <t>360G-Longleigh-0400_2024-08</t>
  </si>
  <si>
    <t>360G-Longleigh-IND-0400_2024-08</t>
  </si>
  <si>
    <t>360G-Longleigh-0401_2024-08</t>
  </si>
  <si>
    <t>360G-Longleigh-IND-0401_2024-08</t>
  </si>
  <si>
    <t>360G-Longleigh-0402_2024-08</t>
  </si>
  <si>
    <t>360G-Longleigh-IND-0402_2024-08</t>
  </si>
  <si>
    <t>The Rissingtons</t>
  </si>
  <si>
    <t>E05010726</t>
  </si>
  <si>
    <t>360G-Longleigh-0403_2024-08</t>
  </si>
  <si>
    <t>360G-Longleigh-IND-0403_2024-08</t>
  </si>
  <si>
    <t>Braunstone Millfield</t>
  </si>
  <si>
    <t>E05015261</t>
  </si>
  <si>
    <t>360G-Longleigh-0404_2024-08</t>
  </si>
  <si>
    <t>360G-Longleigh-IND-0404_2024-08</t>
  </si>
  <si>
    <t>GTIP020;GTIP020;GTIP080</t>
  </si>
  <si>
    <t>360G-Longleigh-0405_2024-08</t>
  </si>
  <si>
    <t>360G-Longleigh-IND-0405_2024-08</t>
  </si>
  <si>
    <t>Wick St Lawrence &amp; St Georges</t>
  </si>
  <si>
    <t>E05010307</t>
  </si>
  <si>
    <t>360G-Longleigh-0406_2024-08</t>
  </si>
  <si>
    <t>360G-Longleigh-IND-0406_2024-08</t>
  </si>
  <si>
    <t>360G-Longleigh-0407_2024-08</t>
  </si>
  <si>
    <t>360G-Longleigh-IND-0407_2024-08</t>
  </si>
  <si>
    <t>360G-Longleigh-0408_2024-08</t>
  </si>
  <si>
    <t>360G-Longleigh-IND-0408_2024-08</t>
  </si>
  <si>
    <t>360G-Longleigh-0409_2024-08</t>
  </si>
  <si>
    <t>360G-Longleigh-IND-0409_2024-08</t>
  </si>
  <si>
    <t>360G-Longleigh-0410_2024-08</t>
  </si>
  <si>
    <t>360G-Longleigh-IND-0410_2024-08</t>
  </si>
  <si>
    <t>St Anthony's</t>
  </si>
  <si>
    <t>E05011580</t>
  </si>
  <si>
    <t>360G-Longleigh-0411_2024-08</t>
  </si>
  <si>
    <t>360G-Longleigh-IND-0411_2024-08</t>
  </si>
  <si>
    <t>360G-Longleigh-0412_2024-08</t>
  </si>
  <si>
    <t>360G-Longleigh-IND-0412_2024-08</t>
  </si>
  <si>
    <t>Hoyland Milton</t>
  </si>
  <si>
    <t>E05000984</t>
  </si>
  <si>
    <t>Barnsley</t>
  </si>
  <si>
    <t>E08000016</t>
  </si>
  <si>
    <t>360G-Longleigh-0413_2024-08</t>
  </si>
  <si>
    <t>360G-Longleigh-IND-0413_2024-08</t>
  </si>
  <si>
    <t>360G-Longleigh-0414_2024-08</t>
  </si>
  <si>
    <t>360G-Longleigh-IND-0414_2024-08</t>
  </si>
  <si>
    <t>360G-Longleigh-0415_2024-08</t>
  </si>
  <si>
    <t>360G-Longleigh-IND-0415_2024-08</t>
  </si>
  <si>
    <t>360G-Longleigh-0416_2024-08</t>
  </si>
  <si>
    <t>360G-Longleigh-IND-0416_2024-08</t>
  </si>
  <si>
    <t>360G-Longleigh-0417_2024-08</t>
  </si>
  <si>
    <t>360G-Longleigh-IND-0417_2024-08</t>
  </si>
  <si>
    <t>St Neots Priory Park &amp; Little Paxton</t>
  </si>
  <si>
    <t>E05011275</t>
  </si>
  <si>
    <t>360G-Longleigh-0418_2024-08</t>
  </si>
  <si>
    <t>360G-Longleigh-IND-0418_2024-08</t>
  </si>
  <si>
    <t>360G-Longleigh-0419_2024-08</t>
  </si>
  <si>
    <t>360G-Longleigh-IND-0419_2024-08</t>
  </si>
  <si>
    <t>360G-Longleigh-0420_2024-08</t>
  </si>
  <si>
    <t>360G-Longleigh-IND-0420_2024-08</t>
  </si>
  <si>
    <t>360G-Longleigh-0421_2024-08</t>
  </si>
  <si>
    <t>360G-Longleigh-IND-0421_2024-08</t>
  </si>
  <si>
    <t>360G-Longleigh-0422_2024-08</t>
  </si>
  <si>
    <t>360G-Longleigh-IND-0422_2024-08</t>
  </si>
  <si>
    <t>Westbury North</t>
  </si>
  <si>
    <t>E05013490</t>
  </si>
  <si>
    <t>360G-Longleigh-0423_2024-08</t>
  </si>
  <si>
    <t>360G-Longleigh-IND-0423_2024-08</t>
  </si>
  <si>
    <t>Wellswood</t>
  </si>
  <si>
    <t>E05012269</t>
  </si>
  <si>
    <t>360G-Longleigh-0424_2024-08</t>
  </si>
  <si>
    <t>360G-Longleigh-IND-0424_2024-08</t>
  </si>
  <si>
    <t>360G-Longleigh-0425_2024-08</t>
  </si>
  <si>
    <t>360G-Longleigh-IND-0425_2024-08</t>
  </si>
  <si>
    <t>360G-Longleigh-0426_2024-08</t>
  </si>
  <si>
    <t>360G-Longleigh-IND-0426_2024-08</t>
  </si>
  <si>
    <t>360G-Longleigh-0427_2024-08</t>
  </si>
  <si>
    <t>360G-Longleigh-IND-0427_2024-08</t>
  </si>
  <si>
    <t>Holmer</t>
  </si>
  <si>
    <t>E05009460</t>
  </si>
  <si>
    <t>360G-Longleigh-0428_2024-08</t>
  </si>
  <si>
    <t>360G-Longleigh-IND-0428_2024-08</t>
  </si>
  <si>
    <t>360G-Longleigh-0429_2024-08</t>
  </si>
  <si>
    <t>360G-Longleigh-IND-0429_2024-08</t>
  </si>
  <si>
    <t>Knighton</t>
  </si>
  <si>
    <t>E05010468</t>
  </si>
  <si>
    <t>360G-Longleigh-0430_2024-09</t>
  </si>
  <si>
    <t>360G-Longleigh-IND-0430_2024-09</t>
  </si>
  <si>
    <t>360G-Longleigh-0431_2024-08</t>
  </si>
  <si>
    <t>360G-Longleigh-IND-0431_2024-08</t>
  </si>
  <si>
    <t>360G-Longleigh-0432_2024-08</t>
  </si>
  <si>
    <t>360G-Longleigh-IND-0432_2024-08</t>
  </si>
  <si>
    <t>360G-Longleigh-0433_2024-08</t>
  </si>
  <si>
    <t>360G-Longleigh-IND-0433_2024-08</t>
  </si>
  <si>
    <t>GTIP080;GTIP070;GTIP110</t>
  </si>
  <si>
    <t>360G-Longleigh-0434_2024-08</t>
  </si>
  <si>
    <t>360G-Longleigh-IND-0434_2024-08</t>
  </si>
  <si>
    <t>360G-Longleigh-0435_2024-08</t>
  </si>
  <si>
    <t>360G-Longleigh-IND-0435_2024-08</t>
  </si>
  <si>
    <t>360G-Longleigh-0436_2024-08</t>
  </si>
  <si>
    <t>360G-Longleigh-IND-0436_2024-08</t>
  </si>
  <si>
    <t>E05014739</t>
  </si>
  <si>
    <t>360G-Longleigh-0437_2024-08</t>
  </si>
  <si>
    <t>360G-Longleigh-IND-0437_2024-08</t>
  </si>
  <si>
    <t>360G-Longleigh-0438_2024-08</t>
  </si>
  <si>
    <t>360G-Longleigh-IND-0438_2024-08</t>
  </si>
  <si>
    <t>Chard South</t>
  </si>
  <si>
    <t>E05014352</t>
  </si>
  <si>
    <t>360G-Longleigh-0439_2024-08</t>
  </si>
  <si>
    <t>360G-Longleigh-IND-0439_2024-08</t>
  </si>
  <si>
    <t>Blandford</t>
  </si>
  <si>
    <t>E05012685</t>
  </si>
  <si>
    <t>360G-Longleigh-0440_2024-08</t>
  </si>
  <si>
    <t>360G-Longleigh-IND-0440_2024-08</t>
  </si>
  <si>
    <t>Radford</t>
  </si>
  <si>
    <t>E05012286</t>
  </si>
  <si>
    <t>360G-Longleigh-0441_2024-08</t>
  </si>
  <si>
    <t>360G-Longleigh-IND-0441_2024-08</t>
  </si>
  <si>
    <t>360G-Longleigh-0442_2024-08</t>
  </si>
  <si>
    <t>360G-Longleigh-IND-0442_2024-08</t>
  </si>
  <si>
    <t>360G-Longleigh-0443_2024-08</t>
  </si>
  <si>
    <t>360G-Longleigh-IND-0443_2024-08</t>
  </si>
  <si>
    <t>Lydney West &amp; Aylburton</t>
  </si>
  <si>
    <t>E05012167</t>
  </si>
  <si>
    <t>360G-Longleigh-0444_2024-08</t>
  </si>
  <si>
    <t>360G-Longleigh-IND-0444_2024-08</t>
  </si>
  <si>
    <t>360G-Longleigh-0445_2024-09</t>
  </si>
  <si>
    <t>360G-Longleigh-IND-0445_2024-09</t>
  </si>
  <si>
    <t>360G-Longleigh-0446_2024-09</t>
  </si>
  <si>
    <t>360G-Longleigh-IND-0446_2024-09</t>
  </si>
  <si>
    <t>360G-Longleigh-0447_2024-09</t>
  </si>
  <si>
    <t>360G-Longleigh-IND-0447_2024-09</t>
  </si>
  <si>
    <t>GTIP050;GTIP020</t>
  </si>
  <si>
    <t>360G-Longleigh-0448_2024-09</t>
  </si>
  <si>
    <t>360G-Longleigh-IND-0448_2024-09</t>
  </si>
  <si>
    <t>360G-Longleigh-0449_2024-09</t>
  </si>
  <si>
    <t>360G-Longleigh-IND-0449_2024-09</t>
  </si>
  <si>
    <t>Aylestone Hill</t>
  </si>
  <si>
    <t>E05009439</t>
  </si>
  <si>
    <t>360G-Longleigh-0450_2024-09</t>
  </si>
  <si>
    <t>360G-Longleigh-IND-0450_2024-09</t>
  </si>
  <si>
    <t>360G-Longleigh-0451_2024-09</t>
  </si>
  <si>
    <t>360G-Longleigh-IND-0451_2024-09</t>
  </si>
  <si>
    <t>GTIP070;GTIP080;GTIP060</t>
  </si>
  <si>
    <t>360G-Longleigh-0452_2024-09</t>
  </si>
  <si>
    <t>360G-Longleigh-IND-0452_2024-09</t>
  </si>
  <si>
    <t>360G-Longleigh-0453_2024-09</t>
  </si>
  <si>
    <t>360G-Longleigh-IND-0453_2024-09</t>
  </si>
  <si>
    <t>360G-Longleigh-0454_2024-09</t>
  </si>
  <si>
    <t>360G-Longleigh-IND-0454_2024-09</t>
  </si>
  <si>
    <t>360G-Longleigh-0455_2024-09</t>
  </si>
  <si>
    <t>360G-Longleigh-IND-0455_2024-09</t>
  </si>
  <si>
    <t>360G-Longleigh-0456_2024-09</t>
  </si>
  <si>
    <t>360G-Longleigh-IND-0456_2024-09</t>
  </si>
  <si>
    <t>360G-Longleigh-0457_2024-09</t>
  </si>
  <si>
    <t>360G-Longleigh-IND-0457_2024-09</t>
  </si>
  <si>
    <t>360G-Longleigh-0458_2024-09</t>
  </si>
  <si>
    <t>360G-Longleigh-IND-0458_2024-09</t>
  </si>
  <si>
    <t>360G-Longleigh-0459_2024-09</t>
  </si>
  <si>
    <t>360G-Longleigh-IND-0459_2024-09</t>
  </si>
  <si>
    <t>GTIP130</t>
  </si>
  <si>
    <t>360G-Longleigh-0460_2024-09</t>
  </si>
  <si>
    <t>360G-Longleigh-IND-0460_2024-09</t>
  </si>
  <si>
    <t>360G-Longleigh-0461_2024-09</t>
  </si>
  <si>
    <t>360G-Longleigh-IND-0461_2024-09</t>
  </si>
  <si>
    <t>360G-Longleigh-0462_2024-09</t>
  </si>
  <si>
    <t>360G-Longleigh-IND-0462_2024-09</t>
  </si>
  <si>
    <t>Camp Hill</t>
  </si>
  <si>
    <t>E05007480</t>
  </si>
  <si>
    <t>360G-Longleigh-0463_2024-09</t>
  </si>
  <si>
    <t>360G-Longleigh-IND-0463_2024-09</t>
  </si>
  <si>
    <t>360G-Longleigh-0464_2024-09</t>
  </si>
  <si>
    <t>360G-Longleigh-IND-0464_2024-09</t>
  </si>
  <si>
    <t>360G-Longleigh-0465_2024-09</t>
  </si>
  <si>
    <t>360G-Longleigh-IND-0465_2024-09</t>
  </si>
  <si>
    <t>360G-Longleigh-0466_2024-09</t>
  </si>
  <si>
    <t>360G-Longleigh-IND-0466_2024-09</t>
  </si>
  <si>
    <t>Belmont Rural</t>
  </si>
  <si>
    <t>E05009441</t>
  </si>
  <si>
    <t>360G-Longleigh-0467_2024-09</t>
  </si>
  <si>
    <t>360G-Longleigh-IND-0467_2024-09</t>
  </si>
  <si>
    <t>360G-Longleigh-0468_2024-09</t>
  </si>
  <si>
    <t>360G-Longleigh-IND-0468_2024-09</t>
  </si>
  <si>
    <t>Holt</t>
  </si>
  <si>
    <t>E05013437</t>
  </si>
  <si>
    <t>360G-Longleigh-0469_2024-09</t>
  </si>
  <si>
    <t>360G-Longleigh-IND-0469_2024-09</t>
  </si>
  <si>
    <t>Pewsey Vale East</t>
  </si>
  <si>
    <t>E05013455</t>
  </si>
  <si>
    <t>360G-Longleigh-0470_2024-09</t>
  </si>
  <si>
    <t>360G-Longleigh-IND-0470_2024-09</t>
  </si>
  <si>
    <t>360G-Longleigh-0471_2024-09</t>
  </si>
  <si>
    <t>360G-Longleigh-IND-0471_2024-09</t>
  </si>
  <si>
    <t>GTIP020;GTIP110</t>
  </si>
  <si>
    <t>360G-Longleigh-0472_2024-09</t>
  </si>
  <si>
    <t>360G-Longleigh-IND-0472_2024-09</t>
  </si>
  <si>
    <t>Broadbridge Heath</t>
  </si>
  <si>
    <t>E05011814</t>
  </si>
  <si>
    <t>360G-Longleigh-0473_2024-09</t>
  </si>
  <si>
    <t>360G-Longleigh-IND-0473_2024-09</t>
  </si>
  <si>
    <t>Beacon</t>
  </si>
  <si>
    <t>E05011553</t>
  </si>
  <si>
    <t>Newark and Sherwood</t>
  </si>
  <si>
    <t>E07000175</t>
  </si>
  <si>
    <t>360G-Longleigh-0474_2024-09</t>
  </si>
  <si>
    <t>360G-Longleigh-IND-0474_2024-09</t>
  </si>
  <si>
    <t>Quarry &amp; Risinghurst</t>
  </si>
  <si>
    <t>E05013112</t>
  </si>
  <si>
    <t>Oxford</t>
  </si>
  <si>
    <t>E07000178</t>
  </si>
  <si>
    <t>360G-Longleigh-0475_2024-09</t>
  </si>
  <si>
    <t>360G-Longleigh-IND-0475_2024-09</t>
  </si>
  <si>
    <t>Salisbury Harnham East</t>
  </si>
  <si>
    <t>E05013464</t>
  </si>
  <si>
    <t>360G-Longleigh-0476_2024-09</t>
  </si>
  <si>
    <t>360G-Longleigh-IND-0476_2024-09</t>
  </si>
  <si>
    <t>360G-Longleigh-0477_2024-09</t>
  </si>
  <si>
    <t>360G-Longleigh-IND-0477_2024-09</t>
  </si>
  <si>
    <t>360G-Longleigh-0478_2024-10</t>
  </si>
  <si>
    <t>360G-Longleigh-IND-0478_2024-10</t>
  </si>
  <si>
    <t>360G-Longleigh-0479_2024-09</t>
  </si>
  <si>
    <t>360G-Longleigh-IND-0479_2024-09</t>
  </si>
  <si>
    <t>360G-Longleigh-0480_2024-09</t>
  </si>
  <si>
    <t>360G-Longleigh-IND-0480_2024-09</t>
  </si>
  <si>
    <t>360G-Longleigh-0481_2024-09</t>
  </si>
  <si>
    <t>360G-Longleigh-IND-0481_2024-09</t>
  </si>
  <si>
    <t>360G-Longleigh-0482_2024-09</t>
  </si>
  <si>
    <t>360G-Longleigh-IND-0482_2024-09</t>
  </si>
  <si>
    <t>GTIP140</t>
  </si>
  <si>
    <t>Employment and work</t>
  </si>
  <si>
    <t>360G-Longleigh-0483_2024-09</t>
  </si>
  <si>
    <t>360G-Longleigh-IND-0483_2024-09</t>
  </si>
  <si>
    <t>360G-Longleigh-0484_2024-09</t>
  </si>
  <si>
    <t>360G-Longleigh-IND-0484_2024-09</t>
  </si>
  <si>
    <t>360G-Longleigh-0485_2024-09</t>
  </si>
  <si>
    <t>360G-Longleigh-IND-0485_2024-09</t>
  </si>
  <si>
    <t>360G-Longleigh-0486_2024-09</t>
  </si>
  <si>
    <t>360G-Longleigh-IND-0486_2024-09</t>
  </si>
  <si>
    <t>360G-Longleigh-0487_2024-10</t>
  </si>
  <si>
    <t>360G-Longleigh-IND-0487_2024-10</t>
  </si>
  <si>
    <t>360G-Longleigh-0488_2024-10</t>
  </si>
  <si>
    <t>360G-Longleigh-IND-0488_2024-10</t>
  </si>
  <si>
    <t>GTIP060;GTIP020;GTIP020</t>
  </si>
  <si>
    <t>360G-Longleigh-0489_2024-10</t>
  </si>
  <si>
    <t>360G-Longleigh-IND-0489_2024-10</t>
  </si>
  <si>
    <t>360G-Longleigh-0490_2024-09</t>
  </si>
  <si>
    <t>360G-Longleigh-IND-0490_2024-09</t>
  </si>
  <si>
    <t>360G-Longleigh-0491_2024-09</t>
  </si>
  <si>
    <t>360G-Longleigh-IND-0491_2024-09</t>
  </si>
  <si>
    <t>360G-Longleigh-0492_2024-09</t>
  </si>
  <si>
    <t>360G-Longleigh-IND-0492_2024-09</t>
  </si>
  <si>
    <t>E05009456</t>
  </si>
  <si>
    <t>360G-Longleigh-0493_2024-10</t>
  </si>
  <si>
    <t>360G-Longleigh-IND-0493_2024-10</t>
  </si>
  <si>
    <t>Heath &amp; Reach</t>
  </si>
  <si>
    <t>E05014410</t>
  </si>
  <si>
    <t>360G-Longleigh-0494_2024-10</t>
  </si>
  <si>
    <t>360G-Longleigh-IND-0494_2024-10</t>
  </si>
  <si>
    <t>360G-Longleigh-0495_2024-10</t>
  </si>
  <si>
    <t>360G-Longleigh-IND-0495_2024-10</t>
  </si>
  <si>
    <t>360G-Longleigh-0496_2024-10</t>
  </si>
  <si>
    <t>360G-Longleigh-IND-0496_2024-10</t>
  </si>
  <si>
    <t>360G-Longleigh-0497_2024-10</t>
  </si>
  <si>
    <t>360G-Longleigh-IND-0497_2024-10</t>
  </si>
  <si>
    <t>360G-Longleigh-0498_2024-10</t>
  </si>
  <si>
    <t>360G-Longleigh-IND-0498_2024-10</t>
  </si>
  <si>
    <t>360G-Longleigh-0499_2024-10</t>
  </si>
  <si>
    <t>360G-Longleigh-IND-0499_2024-10</t>
  </si>
  <si>
    <t>St Michael's</t>
  </si>
  <si>
    <t>E05001228</t>
  </si>
  <si>
    <t>360G-Longleigh-0500_2024-10</t>
  </si>
  <si>
    <t>360G-Longleigh-IND-0500_2024-10</t>
  </si>
  <si>
    <t>Weobley</t>
  </si>
  <si>
    <t>E05009487</t>
  </si>
  <si>
    <t>360G-Longleigh-0501_2024-10</t>
  </si>
  <si>
    <t>360G-Longleigh-IND-0501_2024-10</t>
  </si>
  <si>
    <t>360G-Longleigh-0502_2024-10</t>
  </si>
  <si>
    <t>360G-Longleigh-IND-0502_2024-10</t>
  </si>
  <si>
    <t>GTIP070;GTIP020;GTIP020</t>
  </si>
  <si>
    <t>360G-Longleigh-0503_2024-10</t>
  </si>
  <si>
    <t>360G-Longleigh-IND-0503_2024-10</t>
  </si>
  <si>
    <t>360G-Longleigh-0504_2024-10</t>
  </si>
  <si>
    <t>360G-Longleigh-IND-0504_2024-10</t>
  </si>
  <si>
    <t>360G-Longleigh-0505_2024-10</t>
  </si>
  <si>
    <t>360G-Longleigh-IND-0505_2024-10</t>
  </si>
  <si>
    <t>360G-Longleigh-0506_2024-10</t>
  </si>
  <si>
    <t>360G-Longleigh-IND-0506_2024-10</t>
  </si>
  <si>
    <t>360G-Longleigh-0507_2024-10</t>
  </si>
  <si>
    <t>360G-Longleigh-IND-0507_2024-10</t>
  </si>
  <si>
    <t>360G-Longleigh-0508_2024-10</t>
  </si>
  <si>
    <t>360G-Longleigh-IND-0508_2024-10</t>
  </si>
  <si>
    <t>360G-Longleigh-0509_2024-10</t>
  </si>
  <si>
    <t>360G-Longleigh-IND-0509_2024-10</t>
  </si>
  <si>
    <t>360G-Longleigh-0510_2024-10</t>
  </si>
  <si>
    <t>360G-Longleigh-IND-0510_2024-10</t>
  </si>
  <si>
    <t>Royston Heath</t>
  </si>
  <si>
    <t>E05004781</t>
  </si>
  <si>
    <t>360G-Longleigh-0511_2024-10</t>
  </si>
  <si>
    <t>360G-Longleigh-IND-0511_2024-10</t>
  </si>
  <si>
    <t>360G-Longleigh-0512_2024-10</t>
  </si>
  <si>
    <t>360G-Longleigh-IND-0512_2024-10</t>
  </si>
  <si>
    <t>360G-Longleigh-0513_2024-10</t>
  </si>
  <si>
    <t>360G-Longleigh-IND-0513_2024-10</t>
  </si>
  <si>
    <t>360G-Longleigh-0514_2024-10</t>
  </si>
  <si>
    <t>360G-Longleigh-IND-0514_2024-10</t>
  </si>
  <si>
    <t>360G-Longleigh-0515_2024-10</t>
  </si>
  <si>
    <t>360G-Longleigh-IND-0515_2024-10</t>
  </si>
  <si>
    <t>360G-Longleigh-0516_2024-10</t>
  </si>
  <si>
    <t>360G-Longleigh-IND-0516_2024-10</t>
  </si>
  <si>
    <t>360G-Longleigh-0517_2024-10</t>
  </si>
  <si>
    <t>360G-Longleigh-IND-0517_2024-10</t>
  </si>
  <si>
    <t>360G-Longleigh-0518_2024-10</t>
  </si>
  <si>
    <t>360G-Longleigh-IND-0518_2024-10</t>
  </si>
  <si>
    <t>Newton Farm</t>
  </si>
  <si>
    <t>E05009474</t>
  </si>
  <si>
    <t>360G-Longleigh-0519_2024-10</t>
  </si>
  <si>
    <t>360G-Longleigh-IND-0519_2024-10</t>
  </si>
  <si>
    <t>360G-Longleigh-0520_2024-10</t>
  </si>
  <si>
    <t>360G-Longleigh-IND-0520_2024-10</t>
  </si>
  <si>
    <t>360G-Longleigh-0521_2024-10</t>
  </si>
  <si>
    <t>360G-Longleigh-IND-0521_2024-10</t>
  </si>
  <si>
    <t>360G-Longleigh-0522_2024-10</t>
  </si>
  <si>
    <t>360G-Longleigh-IND-0522_2024-10</t>
  </si>
  <si>
    <t>360G-Longleigh-0523_2024-10</t>
  </si>
  <si>
    <t>360G-Longleigh-IND-0523_2024-10</t>
  </si>
  <si>
    <t>Hartpury &amp; Redmarley</t>
  </si>
  <si>
    <t>E05012162</t>
  </si>
  <si>
    <t>360G-Longleigh-0524_2024-10</t>
  </si>
  <si>
    <t>360G-Longleigh-IND-0524_2024-10</t>
  </si>
  <si>
    <t>Ledbury West</t>
  </si>
  <si>
    <t>E05009467</t>
  </si>
  <si>
    <t>360G-Longleigh-0525_2024-10</t>
  </si>
  <si>
    <t>360G-Longleigh-IND-0525_2024-10</t>
  </si>
  <si>
    <t>360G-Longleigh-0526_2024-10</t>
  </si>
  <si>
    <t>360G-Longleigh-IND-0526_2024-10</t>
  </si>
  <si>
    <t>De Parys</t>
  </si>
  <si>
    <t>E05014497</t>
  </si>
  <si>
    <t>360G-Longleigh-0527_2024-10</t>
  </si>
  <si>
    <t>360G-Longleigh-IND-0527_2024-10</t>
  </si>
  <si>
    <t>360G-Longleigh-0528_2024-10</t>
  </si>
  <si>
    <t>360G-Longleigh-IND-0528_2024-10</t>
  </si>
  <si>
    <t>360G-Longleigh-0529_2024-10</t>
  </si>
  <si>
    <t>360G-Longleigh-IND-0529_2024-10</t>
  </si>
  <si>
    <t>Horsell</t>
  </si>
  <si>
    <t>E05010800</t>
  </si>
  <si>
    <t>360G-Longleigh-0530_2024-10</t>
  </si>
  <si>
    <t>360G-Longleigh-IND-0530_2024-10</t>
  </si>
  <si>
    <t>360G-Longleigh-0531_2024-10</t>
  </si>
  <si>
    <t>360G-Longleigh-IND-0531_2024-10</t>
  </si>
  <si>
    <t>360G-Longleigh-0532_2024-10</t>
  </si>
  <si>
    <t>360G-Longleigh-IND-0532_2024-10</t>
  </si>
  <si>
    <t>360G-Longleigh-0533_2024-10</t>
  </si>
  <si>
    <t>360G-Longleigh-IND-0533_2024-10</t>
  </si>
  <si>
    <t>360G-Longleigh-0534_2024-10</t>
  </si>
  <si>
    <t>360G-Longleigh-IND-0534_2024-10</t>
  </si>
  <si>
    <t>360G-Longleigh-0535_2024-10</t>
  </si>
  <si>
    <t>360G-Longleigh-IND-0535_2024-10</t>
  </si>
  <si>
    <t>360G-Longleigh-0536_2024-10</t>
  </si>
  <si>
    <t>360G-Longleigh-IND-0536_2024-10</t>
  </si>
  <si>
    <t>360G-Longleigh-0537_2024-11</t>
  </si>
  <si>
    <t>360G-Longleigh-IND-0537_2024-11</t>
  </si>
  <si>
    <t>Hoober</t>
  </si>
  <si>
    <t>E05013003</t>
  </si>
  <si>
    <t>360G-Longleigh-0538_2024-10</t>
  </si>
  <si>
    <t>360G-Longleigh-IND-0538_2024-10</t>
  </si>
  <si>
    <t>E05009448</t>
  </si>
  <si>
    <t>360G-Longleigh-0539_2024-10</t>
  </si>
  <si>
    <t>360G-Longleigh-IND-0539_2024-10</t>
  </si>
  <si>
    <t>Castle and Priory</t>
  </si>
  <si>
    <t>E05001240</t>
  </si>
  <si>
    <t>360G-Longleigh-0540_2024-10</t>
  </si>
  <si>
    <t>360G-Longleigh-IND-0540_2024-10</t>
  </si>
  <si>
    <t>360G-Longleigh-0541_2024-10</t>
  </si>
  <si>
    <t>360G-Longleigh-IND-0541_2024-10</t>
  </si>
  <si>
    <t>360G-Longleigh-0542_2024-10</t>
  </si>
  <si>
    <t>360G-Longleigh-IND-0542_2024-10</t>
  </si>
  <si>
    <t>360G-Longleigh-0543_2024-10</t>
  </si>
  <si>
    <t>360G-Longleigh-IND-0543_2024-10</t>
  </si>
  <si>
    <t>360G-Longleigh-0544_2024-10</t>
  </si>
  <si>
    <t>360G-Longleigh-IND-0544_2024-10</t>
  </si>
  <si>
    <t>360G-Longleigh-0545_2024-10</t>
  </si>
  <si>
    <t>360G-Longleigh-IND-0545_2024-10</t>
  </si>
  <si>
    <t>360G-Longleigh-0546_2024-10</t>
  </si>
  <si>
    <t>360G-Longleigh-IND-0546_2024-10</t>
  </si>
  <si>
    <t>GTIP120;GTIP020;GTIP020</t>
  </si>
  <si>
    <t>360G-Longleigh-0547_2024-10</t>
  </si>
  <si>
    <t>360G-Longleigh-IND-0547_2024-10</t>
  </si>
  <si>
    <t>360G-Longleigh-0548_2024-10</t>
  </si>
  <si>
    <t>360G-Longleigh-IND-0548_2024-10</t>
  </si>
  <si>
    <t>Meriden</t>
  </si>
  <si>
    <t>E05001293</t>
  </si>
  <si>
    <t>360G-Longleigh-0549_2024-10</t>
  </si>
  <si>
    <t>360G-Longleigh-IND-0549_2024-10</t>
  </si>
  <si>
    <t>360G-Longleigh-0550_2024-11</t>
  </si>
  <si>
    <t>360G-Longleigh-IND-0550_2024-11</t>
  </si>
  <si>
    <t>Biggleswade East</t>
  </si>
  <si>
    <t>E05014398</t>
  </si>
  <si>
    <t>360G-Longleigh-0551_2024-11</t>
  </si>
  <si>
    <t>360G-Longleigh-IND-0551_2024-11</t>
  </si>
  <si>
    <t>360G-Longleigh-0552_2024-11</t>
  </si>
  <si>
    <t>360G-Longleigh-IND-0552_2024-11</t>
  </si>
  <si>
    <t>360G-Longleigh-0553_2024-11</t>
  </si>
  <si>
    <t>360G-Longleigh-IND-0553_2024-11</t>
  </si>
  <si>
    <t>360G-Longleigh-0554_2024-11</t>
  </si>
  <si>
    <t>360G-Longleigh-IND-0554_2024-11</t>
  </si>
  <si>
    <t>Dallow</t>
  </si>
  <si>
    <t>E05014741</t>
  </si>
  <si>
    <t>360G-Longleigh-0555_2024-11</t>
  </si>
  <si>
    <t>360G-Longleigh-IND-0555_2024-11</t>
  </si>
  <si>
    <t>360G-Longleigh-0556_2024-11</t>
  </si>
  <si>
    <t>360G-Longleigh-IND-0556_2024-11</t>
  </si>
  <si>
    <t>360G-Longleigh-0557_2024-11</t>
  </si>
  <si>
    <t>360G-Longleigh-IND-0557_2024-11</t>
  </si>
  <si>
    <t>360G-Longleigh-0558_2024-11</t>
  </si>
  <si>
    <t>360G-Longleigh-IND-0558_2024-11</t>
  </si>
  <si>
    <t>Cuckfield, Bolney &amp; Ansty</t>
  </si>
  <si>
    <t>E05014718</t>
  </si>
  <si>
    <t>360G-Longleigh-0559_2024-11</t>
  </si>
  <si>
    <t>360G-Longleigh-IND-0559_2024-11</t>
  </si>
  <si>
    <t>360G-Longleigh-0560_2024-11</t>
  </si>
  <si>
    <t>360G-Longleigh-IND-0560_2024-11</t>
  </si>
  <si>
    <t>360G-Longleigh-0561_2024-11</t>
  </si>
  <si>
    <t>360G-Longleigh-IND-0561_2024-11</t>
  </si>
  <si>
    <t>360G-Longleigh-E24-00348W</t>
  </si>
  <si>
    <t>360G-Longleigh-IND-0001_2025-01</t>
  </si>
  <si>
    <t>2026-06-11T00:00:00Z</t>
  </si>
  <si>
    <t>2. Customer/family receiving medication and/or therapy for a mental health condition or substance addiction.</t>
  </si>
  <si>
    <t>360G-Longleigh-E24-00351W</t>
  </si>
  <si>
    <t>360G-Longleigh-IND-0003_2025-01</t>
  </si>
  <si>
    <t>GTIP020;GTIP060;GTIP050</t>
  </si>
  <si>
    <t>360G-Longleigh-E24-00352W</t>
  </si>
  <si>
    <t>360G-Longleigh-IND-0004_2025-01</t>
  </si>
  <si>
    <t>Shirley</t>
  </si>
  <si>
    <t>E05015502</t>
  </si>
  <si>
    <t>3. Customer/family moving from homelessness/supported living into independent living.</t>
  </si>
  <si>
    <t>360G-Longleigh-E24-00353W</t>
  </si>
  <si>
    <t>360G-Longleigh-IND-0005_2025-01</t>
  </si>
  <si>
    <t>360G-Longleigh-E24-00354W</t>
  </si>
  <si>
    <t>360G-Longleigh-IND-0006_2025-01</t>
  </si>
  <si>
    <t>360G-Longleigh-E24-00355W</t>
  </si>
  <si>
    <t>360G-Longleigh-IND-0007_2025-01</t>
  </si>
  <si>
    <t>360G-Longleigh-E24-00356W</t>
  </si>
  <si>
    <t>360G-Longleigh-IND-0008_2025-01</t>
  </si>
  <si>
    <t>Marlborough West</t>
  </si>
  <si>
    <t>E05013444</t>
  </si>
  <si>
    <t>360G-Longleigh-E24-00357W</t>
  </si>
  <si>
    <t>360G-Longleigh-IND-0009_2025-01</t>
  </si>
  <si>
    <t>Four Acres</t>
  </si>
  <si>
    <t>E05010707</t>
  </si>
  <si>
    <t>360G-Longleigh-E24-00359W</t>
  </si>
  <si>
    <t>360G-Longleigh-IND-0011_2025-01</t>
  </si>
  <si>
    <t>Aire Valley</t>
  </si>
  <si>
    <t>E05014250</t>
  </si>
  <si>
    <t>360G-Longleigh-E24-00360W</t>
  </si>
  <si>
    <t>360G-Longleigh-IND-0012_2025-01</t>
  </si>
  <si>
    <t>West St Leonards</t>
  </si>
  <si>
    <t>E05011215</t>
  </si>
  <si>
    <t>Hastings</t>
  </si>
  <si>
    <t>E07000062</t>
  </si>
  <si>
    <t>360G-Longleigh-E24-00361W</t>
  </si>
  <si>
    <t>360G-Longleigh-IND-0013_2025-01</t>
  </si>
  <si>
    <t>360G-Longleigh-E24-00363W</t>
  </si>
  <si>
    <t>360G-Longleigh-IND-0014_2025-01</t>
  </si>
  <si>
    <t>360G-Longleigh-E24-00364W</t>
  </si>
  <si>
    <t>360G-Longleigh-IND-0015_2025-01</t>
  </si>
  <si>
    <t>Queenswood</t>
  </si>
  <si>
    <t>E05012958</t>
  </si>
  <si>
    <t>360G-Longleigh-E24-00365W</t>
  </si>
  <si>
    <t>360G-Longleigh-IND-0016_2025-01</t>
  </si>
  <si>
    <t>Goldington</t>
  </si>
  <si>
    <t>E05014498</t>
  </si>
  <si>
    <t>360G-Longleigh-E24-00368W</t>
  </si>
  <si>
    <t>360G-Longleigh-IND-0018_2025-01</t>
  </si>
  <si>
    <t>360G-Longleigh-E24-00369W</t>
  </si>
  <si>
    <t>360G-Longleigh-IND-0019_2025-01</t>
  </si>
  <si>
    <t>360G-Longleigh-E24-00370W</t>
  </si>
  <si>
    <t>360G-Longleigh-IND-0020_2025-01</t>
  </si>
  <si>
    <t>360G-Longleigh-E24-00371W</t>
  </si>
  <si>
    <t>360G-Longleigh-IND-0021_2025-01</t>
  </si>
  <si>
    <t>360G-Longleigh-E24-00372W</t>
  </si>
  <si>
    <t>360G-Longleigh-IND-0022_2025-01</t>
  </si>
  <si>
    <t>360G-Longleigh-E24-00373W</t>
  </si>
  <si>
    <t>360G-Longleigh-IND-0023_2025-01</t>
  </si>
  <si>
    <t>360G-Longleigh-E24-00374W</t>
  </si>
  <si>
    <t>360G-Longleigh-IND-0024_2025-01</t>
  </si>
  <si>
    <t>360G-Longleigh-E24-00377W</t>
  </si>
  <si>
    <t>360G-Longleigh-IND-0026_2025-01</t>
  </si>
  <si>
    <t>360G-Longleigh-E24-00378W</t>
  </si>
  <si>
    <t>360G-Longleigh-IND-0027_2025-01</t>
  </si>
  <si>
    <t>Churchdown Brookfield with Hucclecote</t>
  </si>
  <si>
    <t>E05015481</t>
  </si>
  <si>
    <t>Tewkesbury</t>
  </si>
  <si>
    <t>E07000083</t>
  </si>
  <si>
    <t>360G-Longleigh-E24-00379W</t>
  </si>
  <si>
    <t>360G-Longleigh-IND-0028_2025-01</t>
  </si>
  <si>
    <t>360G-Longleigh-E24-00382W</t>
  </si>
  <si>
    <t>360G-Longleigh-IND-0030_2025-01</t>
  </si>
  <si>
    <t>360G-Longleigh-E24-00383W</t>
  </si>
  <si>
    <t>360G-Longleigh-IND-0031_2025-01</t>
  </si>
  <si>
    <t>360G-Longleigh-E24-00384W</t>
  </si>
  <si>
    <t>360G-Longleigh-IND-0032_2025-01</t>
  </si>
  <si>
    <t>Milby</t>
  </si>
  <si>
    <t>E05015837</t>
  </si>
  <si>
    <t>360G-Longleigh-E24-00385W</t>
  </si>
  <si>
    <t>360G-Longleigh-IND-0033_2025-01</t>
  </si>
  <si>
    <t>360G-Longleigh-E24-00386W</t>
  </si>
  <si>
    <t>360G-Longleigh-IND-0034_2025-01</t>
  </si>
  <si>
    <t>360G-Longleigh-E24-00387W</t>
  </si>
  <si>
    <t>360G-Longleigh-IND-0035_2025-01</t>
  </si>
  <si>
    <t>360G-Longleigh-E24-00388W</t>
  </si>
  <si>
    <t>360G-Longleigh-IND-0036_2025-01</t>
  </si>
  <si>
    <t>360G-Longleigh-E24-00389W</t>
  </si>
  <si>
    <t>360G-Longleigh-IND-0037_2025-01</t>
  </si>
  <si>
    <t>360G-Longleigh-E24-00390W</t>
  </si>
  <si>
    <t>360G-Longleigh-IND-0038_2025-01</t>
  </si>
  <si>
    <t>360G-Longleigh-E24-00391W</t>
  </si>
  <si>
    <t>360G-Longleigh-IND-0039_2025-01</t>
  </si>
  <si>
    <t>360G-Longleigh-E24-00393W</t>
  </si>
  <si>
    <t>360G-Longleigh-IND-0041_2025-01</t>
  </si>
  <si>
    <t>360G-Longleigh-E24-00394W</t>
  </si>
  <si>
    <t>360G-Longleigh-IND-0042_2025-01</t>
  </si>
  <si>
    <t>The Worthys</t>
  </si>
  <si>
    <t>E05011007</t>
  </si>
  <si>
    <t>360G-Longleigh-E24-00395W</t>
  </si>
  <si>
    <t>360G-Longleigh-IND-0043_2025-01</t>
  </si>
  <si>
    <t>Challney</t>
  </si>
  <si>
    <t>E05014740</t>
  </si>
  <si>
    <t>360G-Longleigh-E24-00397W</t>
  </si>
  <si>
    <t>360G-Longleigh-IND-0045_2025-01</t>
  </si>
  <si>
    <t>360G-Longleigh-E24-00399W</t>
  </si>
  <si>
    <t>360G-Longleigh-IND-0047_2025-01</t>
  </si>
  <si>
    <t>360G-Longleigh-E24-00400W</t>
  </si>
  <si>
    <t>360G-Longleigh-IND-0048_2025-01</t>
  </si>
  <si>
    <t>Castle &amp; Priory</t>
  </si>
  <si>
    <t>E05015907</t>
  </si>
  <si>
    <t>360G-Longleigh-E24-00401W</t>
  </si>
  <si>
    <t>360G-Longleigh-IND-0049_2025-01</t>
  </si>
  <si>
    <t>Chippenham Sheldon</t>
  </si>
  <si>
    <t>E05013423</t>
  </si>
  <si>
    <t>360G-Longleigh-E24-00403W</t>
  </si>
  <si>
    <t>360G-Longleigh-IND-0051_2025-01</t>
  </si>
  <si>
    <t>360G-Longleigh-E24-00362W</t>
  </si>
  <si>
    <t>360G-Longleigh-IND-0052_2025-02</t>
  </si>
  <si>
    <t>Mincinglake and Whipton</t>
  </si>
  <si>
    <t>E05011015</t>
  </si>
  <si>
    <t>360G-Longleigh-E24-00381W</t>
  </si>
  <si>
    <t>360G-Longleigh-IND-0053_2025-02</t>
  </si>
  <si>
    <t>GTIP020;GTIP080;GTIP110</t>
  </si>
  <si>
    <t>Brighouse</t>
  </si>
  <si>
    <t>E05001371</t>
  </si>
  <si>
    <t>360G-Longleigh-E24-00405W</t>
  </si>
  <si>
    <t>360G-Longleigh-IND-0054_2025-02</t>
  </si>
  <si>
    <t>360G-Longleigh-E24-00406W</t>
  </si>
  <si>
    <t>360G-Longleigh-IND-0055_2025-02</t>
  </si>
  <si>
    <t>360G-Longleigh-E24-00407W</t>
  </si>
  <si>
    <t>360G-Longleigh-IND-0056_2025-02</t>
  </si>
  <si>
    <t>360G-Longleigh-E24-00409W</t>
  </si>
  <si>
    <t>360G-Longleigh-IND-0058_2025-02</t>
  </si>
  <si>
    <t>360G-Longleigh-E24-00410W</t>
  </si>
  <si>
    <t>360G-Longleigh-IND-0059_2025-02</t>
  </si>
  <si>
    <t>Newhaven South</t>
  </si>
  <si>
    <t>E05011591</t>
  </si>
  <si>
    <t>360G-Longleigh-E24-00411W</t>
  </si>
  <si>
    <t>360G-Longleigh-IND-0060_2025-02</t>
  </si>
  <si>
    <t>360G-Longleigh-E24-00412W</t>
  </si>
  <si>
    <t>360G-Longleigh-IND-0061_2025-02</t>
  </si>
  <si>
    <t>360G-Longleigh-E24-00413W</t>
  </si>
  <si>
    <t>360G-Longleigh-IND-0062_2025-02</t>
  </si>
  <si>
    <t>Claines</t>
  </si>
  <si>
    <t>E05015852</t>
  </si>
  <si>
    <t>360G-Longleigh-E24-00414W</t>
  </si>
  <si>
    <t>360G-Longleigh-IND-0063_2025-02</t>
  </si>
  <si>
    <t>Severn Vale North</t>
  </si>
  <si>
    <t>E05012077</t>
  </si>
  <si>
    <t>360G-Longleigh-E24-00415W</t>
  </si>
  <si>
    <t>360G-Longleigh-IND-0064_2025-02</t>
  </si>
  <si>
    <t>360G-Longleigh-E24-00418W</t>
  </si>
  <si>
    <t>360G-Longleigh-IND-0067_2025-02</t>
  </si>
  <si>
    <t>360G-Longleigh-E24-00419W</t>
  </si>
  <si>
    <t>360G-Longleigh-IND-0068_2025-02</t>
  </si>
  <si>
    <t>360G-Longleigh-E24-00422W</t>
  </si>
  <si>
    <t>360G-Longleigh-IND-0071_2025-02</t>
  </si>
  <si>
    <t>GTIP080;GTIP060</t>
  </si>
  <si>
    <t>Rothwell and Mawsley</t>
  </si>
  <si>
    <t>E05013233</t>
  </si>
  <si>
    <t>360G-Longleigh-E24-00423W</t>
  </si>
  <si>
    <t>360G-Longleigh-IND-0072_2025-02</t>
  </si>
  <si>
    <t>360G-Longleigh-E24-00425W</t>
  </si>
  <si>
    <t>360G-Longleigh-IND-0073_2025-02</t>
  </si>
  <si>
    <t>360G-Longleigh-E24-00426W</t>
  </si>
  <si>
    <t>360G-Longleigh-IND-0074_2025-02</t>
  </si>
  <si>
    <t>360G-Longleigh-E24-00428W</t>
  </si>
  <si>
    <t>360G-Longleigh-IND-0076_2025-02</t>
  </si>
  <si>
    <t>Catshill South</t>
  </si>
  <si>
    <t>E05009831</t>
  </si>
  <si>
    <t>Bromsgrove</t>
  </si>
  <si>
    <t>E07000234</t>
  </si>
  <si>
    <t>360G-Longleigh-E24-00429W</t>
  </si>
  <si>
    <t>360G-Longleigh-IND-0077_2025-02</t>
  </si>
  <si>
    <t>360G-Longleigh-E24-00430W</t>
  </si>
  <si>
    <t>360G-Longleigh-IND-0078_2025-02</t>
  </si>
  <si>
    <t>360G-Longleigh-E24-00432W</t>
  </si>
  <si>
    <t>360G-Longleigh-IND-0080_2025-02</t>
  </si>
  <si>
    <t>St. James's</t>
  </si>
  <si>
    <t>E05015922</t>
  </si>
  <si>
    <t>360G-Longleigh-E24-00433W</t>
  </si>
  <si>
    <t>360G-Longleigh-IND-0081_2025-02</t>
  </si>
  <si>
    <t>Coseley</t>
  </si>
  <si>
    <t>E05015908</t>
  </si>
  <si>
    <t>360G-Longleigh-E24-00434W</t>
  </si>
  <si>
    <t>360G-Longleigh-IND-0082_2025-02</t>
  </si>
  <si>
    <t>360G-Longleigh-E24-00435W</t>
  </si>
  <si>
    <t>360G-Longleigh-IND-0083_2025-02</t>
  </si>
  <si>
    <t>360G-Longleigh-E24-00436W</t>
  </si>
  <si>
    <t>360G-Longleigh-IND-0084_2025-02</t>
  </si>
  <si>
    <t>360G-Longleigh-E24-00438W</t>
  </si>
  <si>
    <t>360G-Longleigh-IND-0086_2025-02</t>
  </si>
  <si>
    <t>360G-Longleigh-E24-00439W</t>
  </si>
  <si>
    <t>360G-Longleigh-IND-0087_2025-02</t>
  </si>
  <si>
    <t>360G-Longleigh-E24-00441W</t>
  </si>
  <si>
    <t>360G-Longleigh-IND-0089_2025-02</t>
  </si>
  <si>
    <t>360G-Longleigh-E24-00442W</t>
  </si>
  <si>
    <t>360G-Longleigh-IND-0090_2025-02</t>
  </si>
  <si>
    <t>360G-Longleigh-E24-00443W</t>
  </si>
  <si>
    <t>360G-Longleigh-IND-0091_2025-02</t>
  </si>
  <si>
    <t>Sidemoor</t>
  </si>
  <si>
    <t>E05009848</t>
  </si>
  <si>
    <t>360G-Longleigh-E24-00444W</t>
  </si>
  <si>
    <t>360G-Longleigh-IND-0092_2025-02</t>
  </si>
  <si>
    <t>360G-Longleigh-E24-00445W</t>
  </si>
  <si>
    <t>360G-Longleigh-IND-0093_2025-02</t>
  </si>
  <si>
    <t>360G-Longleigh-E24-00448W</t>
  </si>
  <si>
    <t>360G-Longleigh-IND-0095_2025-02</t>
  </si>
  <si>
    <t>360G-Longleigh-E24-00449W</t>
  </si>
  <si>
    <t>360G-Longleigh-IND-0096_2025-02</t>
  </si>
  <si>
    <t>360G-Longleigh-E24-00451W</t>
  </si>
  <si>
    <t>360G-Longleigh-IND-0098_2025-02</t>
  </si>
  <si>
    <t>360G-Longleigh-E24-00453W</t>
  </si>
  <si>
    <t>360G-Longleigh-IND-0100_2025-02</t>
  </si>
  <si>
    <t>360G-Longleigh-E24-00454W</t>
  </si>
  <si>
    <t>360G-Longleigh-IND-0101_2025-02</t>
  </si>
  <si>
    <t>360G-Longleigh-E24-00455W</t>
  </si>
  <si>
    <t>360G-Longleigh-IND-0102_2025-02</t>
  </si>
  <si>
    <t>Deddington</t>
  </si>
  <si>
    <t>E05010930</t>
  </si>
  <si>
    <t>360G-Longleigh-E24-00456W</t>
  </si>
  <si>
    <t>360G-Longleigh-IND-0103_2025-02</t>
  </si>
  <si>
    <t>360G-Longleigh-E24-00457W</t>
  </si>
  <si>
    <t>360G-Longleigh-IND-0104_2025-02</t>
  </si>
  <si>
    <t>360G-Longleigh-E24-00462W</t>
  </si>
  <si>
    <t>360G-Longleigh-IND-0109_2025-03</t>
  </si>
  <si>
    <t>360G-Longleigh-E24-00463W</t>
  </si>
  <si>
    <t>360G-Longleigh-IND-0110_2025-03</t>
  </si>
  <si>
    <t>360G-Longleigh-E24-00464W</t>
  </si>
  <si>
    <t>360G-Longleigh-IND-0111_2025-03</t>
  </si>
  <si>
    <t>360G-Longleigh-E24-00468W</t>
  </si>
  <si>
    <t>360G-Longleigh-IND-0115_2025-03</t>
  </si>
  <si>
    <t>360G-Longleigh-E24-00469W</t>
  </si>
  <si>
    <t>360G-Longleigh-IND-0116_2025-03</t>
  </si>
  <si>
    <t>360G-Longleigh-E24-00470W</t>
  </si>
  <si>
    <t>360G-Longleigh-IND-0117_2025-03</t>
  </si>
  <si>
    <t>360G-Longleigh-E24-00472W</t>
  </si>
  <si>
    <t>360G-Longleigh-IND-0119_2025-03</t>
  </si>
  <si>
    <t>Sutton Walls</t>
  </si>
  <si>
    <t>E05012960</t>
  </si>
  <si>
    <t>360G-Longleigh-E24-00473W</t>
  </si>
  <si>
    <t>360G-Longleigh-IND-0120_2025-03</t>
  </si>
  <si>
    <t>360G-Longleigh-E24-00474W</t>
  </si>
  <si>
    <t>360G-Longleigh-IND-0121_2025-03</t>
  </si>
  <si>
    <t>360G-Longleigh-E24-00476W</t>
  </si>
  <si>
    <t>360G-Longleigh-IND-0123_2025-03</t>
  </si>
  <si>
    <t>360G-Longleigh-E24-00478W</t>
  </si>
  <si>
    <t>360G-Longleigh-IND-0125_2025-03</t>
  </si>
  <si>
    <t>360G-Longleigh-E24-00480W</t>
  </si>
  <si>
    <t>360G-Longleigh-IND-0127_2025-03</t>
  </si>
  <si>
    <t>Leamington Clarendon</t>
  </si>
  <si>
    <t>E05012622</t>
  </si>
  <si>
    <t>360G-Longleigh-E24-00481W</t>
  </si>
  <si>
    <t>360G-Longleigh-IND-0128_2025-03</t>
  </si>
  <si>
    <t>Calne Central</t>
  </si>
  <si>
    <t>E05013411</t>
  </si>
  <si>
    <t>360G-Longleigh-E24-00482W</t>
  </si>
  <si>
    <t>360G-Longleigh-IND-0129_2025-03</t>
  </si>
  <si>
    <t>Milton &amp; Waterbeach</t>
  </si>
  <si>
    <t>E05011301</t>
  </si>
  <si>
    <t>South Cambridgeshire</t>
  </si>
  <si>
    <t>E07000012</t>
  </si>
  <si>
    <t>360G-Longleigh-E24-00483W</t>
  </si>
  <si>
    <t>360G-Longleigh-IND-0130_2025-03</t>
  </si>
  <si>
    <t>360G-Longleigh-E24-00484W</t>
  </si>
  <si>
    <t>360G-Longleigh-IND-0131_2025-03</t>
  </si>
  <si>
    <t>360G-Longleigh-E24-00486W</t>
  </si>
  <si>
    <t>360G-Longleigh-IND-0133_2025-03</t>
  </si>
  <si>
    <t>South Petherton &amp; Islemoor</t>
  </si>
  <si>
    <t>E05014380</t>
  </si>
  <si>
    <t>360G-Longleigh-E24-00487W</t>
  </si>
  <si>
    <t>360G-Longleigh-IND-0134_2025-03</t>
  </si>
  <si>
    <t>360G-Longleigh-E24-00488W</t>
  </si>
  <si>
    <t>360G-Longleigh-IND-0135_2025-03</t>
  </si>
  <si>
    <t>360G-Longleigh-E24-00489W</t>
  </si>
  <si>
    <t>360G-Longleigh-IND-0136_2025-03</t>
  </si>
  <si>
    <t>360G-Longleigh-E24-00491W</t>
  </si>
  <si>
    <t>360G-Longleigh-IND-0138_2025-03</t>
  </si>
  <si>
    <t>360G-Longleigh-E24-00492W</t>
  </si>
  <si>
    <t>360G-Longleigh-IND-0139_2025-03</t>
  </si>
  <si>
    <t>360G-Longleigh-E24-00494W</t>
  </si>
  <si>
    <t>360G-Longleigh-IND-0141_2025-03</t>
  </si>
  <si>
    <t>Mayfield &amp; Five Ashes</t>
  </si>
  <si>
    <t>E05011653</t>
  </si>
  <si>
    <t>360G-Longleigh-E24-00495W</t>
  </si>
  <si>
    <t>360G-Longleigh-IND-0142_2025-03</t>
  </si>
  <si>
    <t>360G-Longleigh-E24-00496W</t>
  </si>
  <si>
    <t>360G-Longleigh-IND-0143_2025-03</t>
  </si>
  <si>
    <t>360G-Longleigh-E24-00498W</t>
  </si>
  <si>
    <t>360G-Longleigh-IND-0145_2025-03</t>
  </si>
  <si>
    <t>360G-Longleigh-E24-00499W</t>
  </si>
  <si>
    <t>360G-Longleigh-IND-0146_2025-03</t>
  </si>
  <si>
    <t>Lye &amp; Stourbridge North</t>
  </si>
  <si>
    <t>E05015916</t>
  </si>
  <si>
    <t>360G-Longleigh-E24-00500W</t>
  </si>
  <si>
    <t>360G-Longleigh-IND-0147_2025-03</t>
  </si>
  <si>
    <t>360G-Longleigh-E24-00501W</t>
  </si>
  <si>
    <t>360G-Longleigh-IND-0148_2025-03</t>
  </si>
  <si>
    <t>360G-Longleigh-E24-00502W</t>
  </si>
  <si>
    <t>360G-Longleigh-IND-0149_2025-03</t>
  </si>
  <si>
    <t>360G-Longleigh-E24-00503W</t>
  </si>
  <si>
    <t>360G-Longleigh-IND-0150_2025-03</t>
  </si>
  <si>
    <t>360G-Longleigh-E24-00504W</t>
  </si>
  <si>
    <t>360G-Longleigh-IND-0151_2025-03</t>
  </si>
  <si>
    <t>Wakefield North</t>
  </si>
  <si>
    <t>E05001460</t>
  </si>
  <si>
    <t>360G-Longleigh-E24-00505W</t>
  </si>
  <si>
    <t>360G-Longleigh-IND-0152_2025-03</t>
  </si>
  <si>
    <t>E05013191</t>
  </si>
  <si>
    <t>360G-Longleigh-E24-00506W</t>
  </si>
  <si>
    <t>360G-Longleigh-IND-0153_2025-03</t>
  </si>
  <si>
    <t>360G-Longleigh-E24-00507W</t>
  </si>
  <si>
    <t>360G-Longleigh-IND-0154_2025-03</t>
  </si>
  <si>
    <t>Westwood</t>
  </si>
  <si>
    <t>E05001232</t>
  </si>
  <si>
    <t>360G-Longleigh-E24-00508W</t>
  </si>
  <si>
    <t>360G-Longleigh-IND-0155_2025-03</t>
  </si>
  <si>
    <t>Rodbourne Cheney</t>
  </si>
  <si>
    <t>E05008967</t>
  </si>
  <si>
    <t>360G-Longleigh-E24-00510W</t>
  </si>
  <si>
    <t>360G-Longleigh-IND-0156_2025-03</t>
  </si>
  <si>
    <t>360G-Longleigh-E24-00511W</t>
  </si>
  <si>
    <t>360G-Longleigh-IND-0157_2025-03</t>
  </si>
  <si>
    <t>360G-Longleigh-E24-00512W</t>
  </si>
  <si>
    <t>360G-Longleigh-IND-0158_2025-03</t>
  </si>
  <si>
    <t>360G-Longleigh-E24-00513W</t>
  </si>
  <si>
    <t>360G-Longleigh-IND-0159_2025-03</t>
  </si>
  <si>
    <t>360G-Longleigh-E24-00514W</t>
  </si>
  <si>
    <t>360G-Longleigh-IND-0160_2025-03</t>
  </si>
  <si>
    <t>Danesborough &amp; Walton</t>
  </si>
  <si>
    <t>E05009413</t>
  </si>
  <si>
    <t>360G-Longleigh-E24-00515W</t>
  </si>
  <si>
    <t>360G-Longleigh-IND-0161_2025-03</t>
  </si>
  <si>
    <t>360G-Longleigh-E24-00517W</t>
  </si>
  <si>
    <t>360G-Longleigh-IND-0162_2025-03</t>
  </si>
  <si>
    <t>360G-Longleigh-E24-00518W</t>
  </si>
  <si>
    <t>360G-Longleigh-IND-0163_2025-03</t>
  </si>
  <si>
    <t>Cheylesmore</t>
  </si>
  <si>
    <t>E05001220</t>
  </si>
  <si>
    <t>360G-Longleigh-E24-00520W</t>
  </si>
  <si>
    <t>360G-Longleigh-IND-0165_2025-03</t>
  </si>
  <si>
    <t>360G-Longleigh-E24-00521W</t>
  </si>
  <si>
    <t>360G-Longleigh-IND-0166_2025-03</t>
  </si>
  <si>
    <t>Exwick</t>
  </si>
  <si>
    <t>E05011013</t>
  </si>
  <si>
    <t>360G-Longleigh-E24-00446W</t>
  </si>
  <si>
    <t>360G-Longleigh-IND-0170_2025-04</t>
  </si>
  <si>
    <t>360G-Longleigh-E24-00509W</t>
  </si>
  <si>
    <t>360G-Longleigh-IND-0171_2025-04</t>
  </si>
  <si>
    <t>360G-Longleigh-E24-00516W</t>
  </si>
  <si>
    <t>360G-Longleigh-IND-0172_2025-04</t>
  </si>
  <si>
    <t>360G-Longleigh-E24-00526W</t>
  </si>
  <si>
    <t>360G-Longleigh-IND-0174_2025-04</t>
  </si>
  <si>
    <t>360G-Longleigh-E24-00527W</t>
  </si>
  <si>
    <t>360G-Longleigh-IND-0175_2025-04</t>
  </si>
  <si>
    <t>360G-Longleigh-E24-00528W</t>
  </si>
  <si>
    <t>360G-Longleigh-IND-0176_2025-04</t>
  </si>
  <si>
    <t>Elland</t>
  </si>
  <si>
    <t>E05001373</t>
  </si>
  <si>
    <t>360G-Longleigh-E24-00529W</t>
  </si>
  <si>
    <t>360G-Longleigh-IND-0177_2025-04</t>
  </si>
  <si>
    <t>360G-Longleigh-E24-00533W</t>
  </si>
  <si>
    <t>360G-Longleigh-IND-0180_2025-04</t>
  </si>
  <si>
    <t>360G-Longleigh-E24-00534W</t>
  </si>
  <si>
    <t>360G-Longleigh-IND-0181_2025-04</t>
  </si>
  <si>
    <t>360G-Longleigh-E24-00535W</t>
  </si>
  <si>
    <t>360G-Longleigh-IND-0182_2025-04</t>
  </si>
  <si>
    <t>Stanley and Outwood East</t>
  </si>
  <si>
    <t>E05001458</t>
  </si>
  <si>
    <t>360G-Longleigh-E24-00536W</t>
  </si>
  <si>
    <t>360G-Longleigh-IND-0183_2025-04</t>
  </si>
  <si>
    <t>360G-Longleigh-E24-00537W</t>
  </si>
  <si>
    <t>360G-Longleigh-IND-0184_2025-04</t>
  </si>
  <si>
    <t>Oakham North East</t>
  </si>
  <si>
    <t>E05012641</t>
  </si>
  <si>
    <t>Rutland</t>
  </si>
  <si>
    <t>E06000017</t>
  </si>
  <si>
    <t>360G-Longleigh-E24-00541W</t>
  </si>
  <si>
    <t>360G-Longleigh-IND-0188_2025-04</t>
  </si>
  <si>
    <t>Southgate</t>
  </si>
  <si>
    <t>E05012924</t>
  </si>
  <si>
    <t>Crawley</t>
  </si>
  <si>
    <t>E07000226</t>
  </si>
  <si>
    <t>360G-Longleigh-E24-00542W</t>
  </si>
  <si>
    <t>360G-Longleigh-IND-0189_2025-04</t>
  </si>
  <si>
    <t>360G-Longleigh-E24-00543W</t>
  </si>
  <si>
    <t>360G-Longleigh-IND-0190_2025-04</t>
  </si>
  <si>
    <t>Dales</t>
  </si>
  <si>
    <t>E05012280</t>
  </si>
  <si>
    <t>360G-Longleigh-E24-00546W</t>
  </si>
  <si>
    <t>360G-Longleigh-IND-0193_2025-04</t>
  </si>
  <si>
    <t>360G-Longleigh-E24-00547W</t>
  </si>
  <si>
    <t>360G-Longleigh-IND-0194_2025-04</t>
  </si>
  <si>
    <t>360G-Longleigh-E24-00548W</t>
  </si>
  <si>
    <t>360G-Longleigh-IND-0195_2025-04</t>
  </si>
  <si>
    <t>360G-Longleigh-E24-00549W</t>
  </si>
  <si>
    <t>360G-Longleigh-IND-0196_2025-04</t>
  </si>
  <si>
    <t>360G-Longleigh-E24-00550W</t>
  </si>
  <si>
    <t>360G-Longleigh-IND-0197_2025-04</t>
  </si>
  <si>
    <t>360G-Longleigh-E24-00551W</t>
  </si>
  <si>
    <t>360G-Longleigh-IND-0198_2025-04</t>
  </si>
  <si>
    <t>360G-Longleigh-E24-00552W</t>
  </si>
  <si>
    <t>360G-Longleigh-IND-0199_2025-04</t>
  </si>
  <si>
    <t>360G-Longleigh-E24-00553W</t>
  </si>
  <si>
    <t>360G-Longleigh-IND-0200_2025-04</t>
  </si>
  <si>
    <t>360G-Longleigh-E24-00555W</t>
  </si>
  <si>
    <t>360G-Longleigh-IND-0202_2025-04</t>
  </si>
  <si>
    <t>360G-Longleigh-E24-00556W</t>
  </si>
  <si>
    <t>360G-Longleigh-IND-0203_2025-04</t>
  </si>
  <si>
    <t>360G-Longleigh-E24-00557W</t>
  </si>
  <si>
    <t>360G-Longleigh-IND-0204_2025-04</t>
  </si>
  <si>
    <t>360G-Longleigh-E24-00558W</t>
  </si>
  <si>
    <t>360G-Longleigh-IND-0205_2025-04</t>
  </si>
  <si>
    <t>Denby Dale</t>
  </si>
  <si>
    <t>E05001397</t>
  </si>
  <si>
    <t>360G-Longleigh-E24-00559W</t>
  </si>
  <si>
    <t>360G-Longleigh-IND-0206_2025-04</t>
  </si>
  <si>
    <t>360G-Longleigh-E24-00560W</t>
  </si>
  <si>
    <t>360G-Longleigh-IND-0207_2025-04</t>
  </si>
  <si>
    <t>360G-Longleigh-E24-00561W</t>
  </si>
  <si>
    <t>360G-Longleigh-IND-0208_2025-04</t>
  </si>
  <si>
    <t>Holbrook</t>
  </si>
  <si>
    <t>E05001224</t>
  </si>
  <si>
    <t>360G-Longleigh-E24-00563W</t>
  </si>
  <si>
    <t>360G-Longleigh-IND-0210_2025-04</t>
  </si>
  <si>
    <t>Banbury Grimsbury and Hightown</t>
  </si>
  <si>
    <t>E05010922</t>
  </si>
  <si>
    <t>360G-Longleigh-E24-00564W</t>
  </si>
  <si>
    <t>360G-Longleigh-IND-0211_2025-04</t>
  </si>
  <si>
    <t>360G-Longleigh-E24-00565W</t>
  </si>
  <si>
    <t>360G-Longleigh-IND-0212_2025-04</t>
  </si>
  <si>
    <t>360G-Longleigh-E24-00566W</t>
  </si>
  <si>
    <t>360G-Longleigh-IND-0213_2025-04</t>
  </si>
  <si>
    <t>Meads</t>
  </si>
  <si>
    <t>E05011577</t>
  </si>
  <si>
    <t>360G-Longleigh-E24-00567W</t>
  </si>
  <si>
    <t>360G-Longleigh-IND-0214_2025-04</t>
  </si>
  <si>
    <t>360G-Longleigh-E24-00568W</t>
  </si>
  <si>
    <t>360G-Longleigh-IND-0215_2025-04</t>
  </si>
  <si>
    <t>360G-Longleigh-E24-00570W</t>
  </si>
  <si>
    <t>360G-Longleigh-IND-0217_2025-04</t>
  </si>
  <si>
    <t>360G-Longleigh-E24-00571W</t>
  </si>
  <si>
    <t>360G-Longleigh-IND-0218_2025-04</t>
  </si>
  <si>
    <t>Bablake</t>
  </si>
  <si>
    <t>E05001218</t>
  </si>
  <si>
    <t>360G-Longleigh-E24-00573W</t>
  </si>
  <si>
    <t>360G-Longleigh-IND-0220_2025-04</t>
  </si>
  <si>
    <t>360G-Longleigh-E24-00575W</t>
  </si>
  <si>
    <t>360G-Longleigh-IND-0222_2025-04</t>
  </si>
  <si>
    <t>360G-Longleigh-E24-00576W</t>
  </si>
  <si>
    <t>360G-Longleigh-IND-0223_2025-04</t>
  </si>
  <si>
    <t>360G-Longleigh-E24-00577W</t>
  </si>
  <si>
    <t>360G-Longleigh-IND-0224_2025-04</t>
  </si>
  <si>
    <t>360G-Longleigh-E24-00578W</t>
  </si>
  <si>
    <t>360G-Longleigh-IND-0225_2025-04</t>
  </si>
  <si>
    <t>360G-Longleigh-E24-00579W</t>
  </si>
  <si>
    <t>360G-Longleigh-IND-0226_2025-04</t>
  </si>
  <si>
    <t>360G-Longleigh-E24-00580W</t>
  </si>
  <si>
    <t>360G-Longleigh-IND-0227_2025-04</t>
  </si>
  <si>
    <t>GTIP030;GTIP020;GTIP060</t>
  </si>
  <si>
    <t>Cuddington</t>
  </si>
  <si>
    <t>E05015096</t>
  </si>
  <si>
    <t>360G-Longleigh-E24-00581W</t>
  </si>
  <si>
    <t>360G-Longleigh-IND-0228_2025-04</t>
  </si>
  <si>
    <t>360G-Longleigh-E24-00582W</t>
  </si>
  <si>
    <t>360G-Longleigh-IND-0229_2025-04</t>
  </si>
  <si>
    <t>360G-Longleigh-E24-00583W</t>
  </si>
  <si>
    <t>360G-Longleigh-IND-0230_2025-04</t>
  </si>
  <si>
    <t>360G-Longleigh-E24-00584W</t>
  </si>
  <si>
    <t>360G-Longleigh-IND-0231_2025-04</t>
  </si>
  <si>
    <t>360G-Longleigh-E24-00585W</t>
  </si>
  <si>
    <t>360G-Longleigh-IND-0232_2025-04</t>
  </si>
  <si>
    <t>360G-Longleigh-E24-00589W</t>
  </si>
  <si>
    <t>360G-Longleigh-IND-0234_2025-04</t>
  </si>
  <si>
    <t>360G-Longleigh-E24-00588W</t>
  </si>
  <si>
    <t>360G-Longleigh-IND-0236_2025-05</t>
  </si>
  <si>
    <t>Finedon</t>
  </si>
  <si>
    <t>E05013221</t>
  </si>
  <si>
    <t>360G-Longleigh-E24-00591W</t>
  </si>
  <si>
    <t>360G-Longleigh-IND-0238_2025-05</t>
  </si>
  <si>
    <t>360G-Longleigh-E24-00592W</t>
  </si>
  <si>
    <t>360G-Longleigh-IND-0239_2025-05</t>
  </si>
  <si>
    <t>360G-Longleigh-E24-00593W</t>
  </si>
  <si>
    <t>360G-Longleigh-IND-0240_2025-05</t>
  </si>
  <si>
    <t>360G-Longleigh-E24-00595W</t>
  </si>
  <si>
    <t>360G-Longleigh-IND-0241_2025-05</t>
  </si>
  <si>
    <t>Newport Pagnell North &amp; Hanslope</t>
  </si>
  <si>
    <t>E05009416</t>
  </si>
  <si>
    <t>360G-Longleigh-E24-00596W</t>
  </si>
  <si>
    <t>360G-Longleigh-IND-0242_2025-05</t>
  </si>
  <si>
    <t>7. Customer/family with a child/ren in receipt of means-tested free school meals.</t>
  </si>
  <si>
    <t>360G-Longleigh-E24-00597W</t>
  </si>
  <si>
    <t>360G-Longleigh-IND-0243_2025-05</t>
  </si>
  <si>
    <t>360G-Longleigh-E24-00598W</t>
  </si>
  <si>
    <t>360G-Longleigh-IND-0244_2025-05</t>
  </si>
  <si>
    <t>360G-Longleigh-E24-00605W</t>
  </si>
  <si>
    <t>360G-Longleigh-IND-0249_2025-05</t>
  </si>
  <si>
    <t>Monkston</t>
  </si>
  <si>
    <t>E05009415</t>
  </si>
  <si>
    <t>360G-Longleigh-E24-00606W</t>
  </si>
  <si>
    <t>360G-Longleigh-IND-0250_2025-05</t>
  </si>
  <si>
    <t>360G-Longleigh-E24-00607W</t>
  </si>
  <si>
    <t>360G-Longleigh-IND-0251_2025-05</t>
  </si>
  <si>
    <t>E05009449</t>
  </si>
  <si>
    <t>360G-Longleigh-E24-00608W</t>
  </si>
  <si>
    <t>360G-Longleigh-IND-0252_2025-05</t>
  </si>
  <si>
    <t>360G-Longleigh-E24-00610W</t>
  </si>
  <si>
    <t>360G-Longleigh-IND-0254_2025-05</t>
  </si>
  <si>
    <t>Goodrington with Roselands</t>
  </si>
  <si>
    <t>E05012261</t>
  </si>
  <si>
    <t>360G-Longleigh-E24-00611W</t>
  </si>
  <si>
    <t>360G-Longleigh-IND-0255_2025-05</t>
  </si>
  <si>
    <t>St Andrews</t>
  </si>
  <si>
    <t>E05008968</t>
  </si>
  <si>
    <t>360G-Longleigh-E24-00612W</t>
  </si>
  <si>
    <t>360G-Longleigh-IND-0256_2025-05</t>
  </si>
  <si>
    <t>360G-Longleigh-E24-00613W</t>
  </si>
  <si>
    <t>360G-Longleigh-IND-0257_2025-05</t>
  </si>
  <si>
    <t>Newbold Verdon with Desford and Peckleton</t>
  </si>
  <si>
    <t>E05005492</t>
  </si>
  <si>
    <t>360G-Longleigh-E24-00614W</t>
  </si>
  <si>
    <t>360G-Longleigh-IND-0258_2025-05</t>
  </si>
  <si>
    <t>360G-Longleigh-E24-00616W</t>
  </si>
  <si>
    <t>360G-Longleigh-IND-0260_2025-05</t>
  </si>
  <si>
    <t>Portswood</t>
  </si>
  <si>
    <t>E05015500</t>
  </si>
  <si>
    <t>360G-Longleigh-E24-00617W</t>
  </si>
  <si>
    <t>360G-Longleigh-IND-0261_2025-05</t>
  </si>
  <si>
    <t>360G-Longleigh-E24-00618W</t>
  </si>
  <si>
    <t>360G-Longleigh-IND-0262_2025-05</t>
  </si>
  <si>
    <t>Canalside</t>
  </si>
  <si>
    <t>E05010796</t>
  </si>
  <si>
    <t>360G-Longleigh-E24-00619W</t>
  </si>
  <si>
    <t>360G-Longleigh-IND-0263_2025-05</t>
  </si>
  <si>
    <t>Hitchin Priory</t>
  </si>
  <si>
    <t>E05015765</t>
  </si>
  <si>
    <t>360G-Longleigh-E24-00620W</t>
  </si>
  <si>
    <t>360G-Longleigh-IND-0264_2025-05</t>
  </si>
  <si>
    <t>360G-Longleigh-E24-00621W</t>
  </si>
  <si>
    <t>360G-Longleigh-IND-0265_2025-05</t>
  </si>
  <si>
    <t>360G-Longleigh-E24-00622W</t>
  </si>
  <si>
    <t>360G-Longleigh-IND-0266_2025-05</t>
  </si>
  <si>
    <t>GTIP080;GTIP060;GTIP060</t>
  </si>
  <si>
    <t>Thetford Priory</t>
  </si>
  <si>
    <t>E05010261</t>
  </si>
  <si>
    <t>Breckland</t>
  </si>
  <si>
    <t>E07000143</t>
  </si>
  <si>
    <t>360G-Longleigh-E24-00623W</t>
  </si>
  <si>
    <t>360G-Longleigh-IND-0267_2025-05</t>
  </si>
  <si>
    <t>Porthill</t>
  </si>
  <si>
    <t>E05008178</t>
  </si>
  <si>
    <t>360G-Longleigh-E24-00624W</t>
  </si>
  <si>
    <t>360G-Longleigh-IND-0268_2025-05</t>
  </si>
  <si>
    <t>360G-Longleigh-E24-00625W</t>
  </si>
  <si>
    <t>360G-Longleigh-IND-0269_2025-05</t>
  </si>
  <si>
    <t>Offa</t>
  </si>
  <si>
    <t>E05015774</t>
  </si>
  <si>
    <t>360G-Longleigh-E24-00626W</t>
  </si>
  <si>
    <t>360G-Longleigh-IND-0270_2025-05</t>
  </si>
  <si>
    <t>360G-Longleigh-E24-00627W</t>
  </si>
  <si>
    <t>360G-Longleigh-IND-0271_2025-05</t>
  </si>
  <si>
    <t>Cradley Heath and Old Hill</t>
  </si>
  <si>
    <t>E05001264</t>
  </si>
  <si>
    <t>360G-Longleigh-E24-00628W</t>
  </si>
  <si>
    <t>360G-Longleigh-IND-0272_2025-05</t>
  </si>
  <si>
    <t>360G-Longleigh-E24-00629W</t>
  </si>
  <si>
    <t>360G-Longleigh-IND-0273_2025-05</t>
  </si>
  <si>
    <t>Hayling East</t>
  </si>
  <si>
    <t>E05015586</t>
  </si>
  <si>
    <t>360G-Longleigh-E24-00630W</t>
  </si>
  <si>
    <t>360G-Longleigh-IND-0274_2025-05</t>
  </si>
  <si>
    <t>Heath</t>
  </si>
  <si>
    <t>E05015836</t>
  </si>
  <si>
    <t>360G-Longleigh-E24-00631W</t>
  </si>
  <si>
    <t>360G-Longleigh-IND-0275_2025-05</t>
  </si>
  <si>
    <t>GTIP060;GTIP100</t>
  </si>
  <si>
    <t>360G-Longleigh-E24-00632W</t>
  </si>
  <si>
    <t>360G-Longleigh-IND-0276_2025-05</t>
  </si>
  <si>
    <t>360G-Longleigh-E24-00633W</t>
  </si>
  <si>
    <t>360G-Longleigh-IND-0277_2025-05</t>
  </si>
  <si>
    <t>360G-Longleigh-E24-00634W</t>
  </si>
  <si>
    <t>360G-Longleigh-IND-0278_2025-05</t>
  </si>
  <si>
    <t>Potton</t>
  </si>
  <si>
    <t>E05014419</t>
  </si>
  <si>
    <t>360G-Longleigh-E24-00636W</t>
  </si>
  <si>
    <t>360G-Longleigh-IND-0280_2025-05</t>
  </si>
  <si>
    <t>360G-Longleigh-E24-00637W</t>
  </si>
  <si>
    <t>360G-Longleigh-IND-0281_2025-05</t>
  </si>
  <si>
    <t>360G-Longleigh-E24-00640W</t>
  </si>
  <si>
    <t>360G-Longleigh-IND-0284_2025-05</t>
  </si>
  <si>
    <t>Bridport</t>
  </si>
  <si>
    <t>E05015779</t>
  </si>
  <si>
    <t>360G-Longleigh-E24-00641W</t>
  </si>
  <si>
    <t>360G-Longleigh-IND-0285_2025-05</t>
  </si>
  <si>
    <t>360G-Longleigh-E24-00643W</t>
  </si>
  <si>
    <t>360G-Longleigh-IND-0287_2025-05</t>
  </si>
  <si>
    <t>360G-Longleigh-E24-00644W</t>
  </si>
  <si>
    <t>360G-Longleigh-IND-0288_2025-05</t>
  </si>
  <si>
    <t>GTIP070;GTIP080;GTIP080</t>
  </si>
  <si>
    <t>360G-Longleigh-E24-00645W</t>
  </si>
  <si>
    <t>360G-Longleigh-IND-0289_2025-05</t>
  </si>
  <si>
    <t>360G-Longleigh-E24-00647W</t>
  </si>
  <si>
    <t>360G-Longleigh-IND-0290_2025-05</t>
  </si>
  <si>
    <t>360G-Longleigh-E24-00650W</t>
  </si>
  <si>
    <t>360G-Longleigh-IND-0293_2025-05</t>
  </si>
  <si>
    <t>Coker</t>
  </si>
  <si>
    <t>E05014354</t>
  </si>
  <si>
    <t>360G-Longleigh-E24-00652W</t>
  </si>
  <si>
    <t>360G-Longleigh-IND-0295_2025-05</t>
  </si>
  <si>
    <t>Whitnash</t>
  </si>
  <si>
    <t>E05012631</t>
  </si>
  <si>
    <t>360G-Longleigh-E24-00653W</t>
  </si>
  <si>
    <t>360G-Longleigh-IND-0296_2025-05</t>
  </si>
  <si>
    <t>360G-Longleigh-E24-00654W</t>
  </si>
  <si>
    <t>360G-Longleigh-IND-0297_2025-05</t>
  </si>
  <si>
    <t>360G-Longleigh-E24-00656W</t>
  </si>
  <si>
    <t>360G-Longleigh-IND-0298_2025-05</t>
  </si>
  <si>
    <t>360G-Longleigh-E24-00659W</t>
  </si>
  <si>
    <t>360G-Longleigh-IND-0301_2025-05</t>
  </si>
  <si>
    <t>360G-Longleigh-E24-00660W</t>
  </si>
  <si>
    <t>360G-Longleigh-IND-0302_2025-05</t>
  </si>
  <si>
    <t>360G-Longleigh-E24-00661W</t>
  </si>
  <si>
    <t>360G-Longleigh-IND-0303_2025-05</t>
  </si>
  <si>
    <t>360G-Longleigh-E24-00662W</t>
  </si>
  <si>
    <t>360G-Longleigh-IND-0304_2025-05</t>
  </si>
  <si>
    <t>Tiverton Lowman</t>
  </si>
  <si>
    <t>E05014812</t>
  </si>
  <si>
    <t>Mid Devon</t>
  </si>
  <si>
    <t>E07000042</t>
  </si>
  <si>
    <t>360G-Longleigh-E24-00665W</t>
  </si>
  <si>
    <t>360G-Longleigh-IND-0305_2025-05</t>
  </si>
  <si>
    <t>High Town</t>
  </si>
  <si>
    <t>E05014743</t>
  </si>
  <si>
    <t>360G-Longleigh-E24-00599W</t>
  </si>
  <si>
    <t>360G-Longleigh-IND-0306_2025-06</t>
  </si>
  <si>
    <t>Kingham, Rollright and Enstone</t>
  </si>
  <si>
    <t>E05006642</t>
  </si>
  <si>
    <t>360G-Longleigh-E24-00663W</t>
  </si>
  <si>
    <t>360G-Longleigh-IND-0307_2025-06</t>
  </si>
  <si>
    <t>E05007571</t>
  </si>
  <si>
    <t>Adur</t>
  </si>
  <si>
    <t>E07000223</t>
  </si>
  <si>
    <t>360G-Longleigh-E24-00664W</t>
  </si>
  <si>
    <t>360G-Longleigh-IND-0308_2025-06</t>
  </si>
  <si>
    <t>360G-Longleigh-E24-00666W</t>
  </si>
  <si>
    <t>360G-Longleigh-IND-0309_2025-06</t>
  </si>
  <si>
    <t>Farnham Firgrove</t>
  </si>
  <si>
    <t>E05015155</t>
  </si>
  <si>
    <t>Waverley</t>
  </si>
  <si>
    <t>E07000216</t>
  </si>
  <si>
    <t>360G-Longleigh-E24-00668W</t>
  </si>
  <si>
    <t>360G-Longleigh-IND-0310_2025-06</t>
  </si>
  <si>
    <t>360G-Longleigh-E24-00670W</t>
  </si>
  <si>
    <t>360G-Longleigh-IND-0311_2025-06</t>
  </si>
  <si>
    <t>360G-Longleigh-E24-00671W</t>
  </si>
  <si>
    <t>360G-Longleigh-IND-0312_2025-06</t>
  </si>
  <si>
    <t>360G-Longleigh-E24-00672W</t>
  </si>
  <si>
    <t>360G-Longleigh-IND-0313_2025-06</t>
  </si>
  <si>
    <t>360G-Longleigh-E24-00673W</t>
  </si>
  <si>
    <t>360G-Longleigh-IND-0314_2025-06</t>
  </si>
  <si>
    <t>360G-Longleigh-E24-00676W</t>
  </si>
  <si>
    <t>360G-Longleigh-IND-0316_2025-06</t>
  </si>
  <si>
    <t>360G-Longleigh-E24-00677W</t>
  </si>
  <si>
    <t>360G-Longleigh-IND-0317_2025-06</t>
  </si>
  <si>
    <t>Mendip West</t>
  </si>
  <si>
    <t>E05014373</t>
  </si>
  <si>
    <t>360G-Longleigh-E24-00679W</t>
  </si>
  <si>
    <t>360G-Longleigh-IND-0319_2025-06</t>
  </si>
  <si>
    <t>360G-Longleigh-E24-00681W</t>
  </si>
  <si>
    <t>360G-Longleigh-IND-0321_2025-06</t>
  </si>
  <si>
    <t>360G-Longleigh-E24-00682W</t>
  </si>
  <si>
    <t>360G-Longleigh-IND-0322_2025-06</t>
  </si>
  <si>
    <t>GTIP120;GTIP070;GTIP020</t>
  </si>
  <si>
    <t>360G-Longleigh-E24-00684W</t>
  </si>
  <si>
    <t>360G-Longleigh-IND-0323_2025-06</t>
  </si>
  <si>
    <t>E05015834</t>
  </si>
  <si>
    <t>360G-Longleigh-E24-00685W</t>
  </si>
  <si>
    <t>360G-Longleigh-IND-0324_2025-06</t>
  </si>
  <si>
    <t>Sherborne Rural</t>
  </si>
  <si>
    <t>E05012716</t>
  </si>
  <si>
    <t>360G-Longleigh-E24-00686W</t>
  </si>
  <si>
    <t>360G-Longleigh-IND-0325_2025-06</t>
  </si>
  <si>
    <t>Hagley</t>
  </si>
  <si>
    <t>E05009457</t>
  </si>
  <si>
    <t>360G-Longleigh-E24-00687W</t>
  </si>
  <si>
    <t>360G-Longleigh-IND-0326_2025-06</t>
  </si>
  <si>
    <t>360G-Longleigh-E24-00688W</t>
  </si>
  <si>
    <t>360G-Longleigh-IND-0327_2025-06</t>
  </si>
  <si>
    <t>360G-Longleigh-E24-00690W</t>
  </si>
  <si>
    <t>360G-Longleigh-IND-0329_2025-06</t>
  </si>
  <si>
    <t>360G-Longleigh-E24-00692W</t>
  </si>
  <si>
    <t>360G-Longleigh-IND-0330_2025-06</t>
  </si>
  <si>
    <t>360G-Longleigh-E24-00693W</t>
  </si>
  <si>
    <t>360G-Longleigh-IND-0331_2025-06</t>
  </si>
  <si>
    <t>Great Bridge</t>
  </si>
  <si>
    <t>E05001267</t>
  </si>
  <si>
    <t>360G-Longleigh-E24-00694W</t>
  </si>
  <si>
    <t>360G-Longleigh-IND-0332_2025-06</t>
  </si>
  <si>
    <t>360G-Longleigh-E24-00695W</t>
  </si>
  <si>
    <t>360G-Longleigh-IND-0333_2025-06</t>
  </si>
  <si>
    <t>360G-Longleigh-E24-00696W</t>
  </si>
  <si>
    <t>360G-Longleigh-IND-0334_2025-06</t>
  </si>
  <si>
    <t>Loton</t>
  </si>
  <si>
    <t>E05008165</t>
  </si>
  <si>
    <t>360G-Longleigh-E24-00697W</t>
  </si>
  <si>
    <t>360G-Longleigh-IND-0335_2025-06</t>
  </si>
  <si>
    <t>360G-Longleigh-E24-00698W</t>
  </si>
  <si>
    <t>360G-Longleigh-IND-0336_2025-06</t>
  </si>
  <si>
    <t>360G-Longleigh-E24-00699W</t>
  </si>
  <si>
    <t>360G-Longleigh-IND-0337_2025-06</t>
  </si>
  <si>
    <t>360G-Longleigh-E24-00701W</t>
  </si>
  <si>
    <t>360G-Longleigh-IND-0339_2025-06</t>
  </si>
  <si>
    <t>360G-Longleigh-E24-00703W</t>
  </si>
  <si>
    <t>360G-Longleigh-IND-0341_2025-06</t>
  </si>
  <si>
    <t>360G-Longleigh-E24-00704W</t>
  </si>
  <si>
    <t>360G-Longleigh-IND-0342_2025-06</t>
  </si>
  <si>
    <t>360G-Longleigh-E24-00705W</t>
  </si>
  <si>
    <t>360G-Longleigh-IND-0343_2025-06</t>
  </si>
  <si>
    <t>360G-Longleigh-E24-00706W</t>
  </si>
  <si>
    <t>360G-Longleigh-IND-0344_2025-06</t>
  </si>
  <si>
    <t>Hurstpierpoint</t>
  </si>
  <si>
    <t>E05014732</t>
  </si>
  <si>
    <t>360G-Longleigh-E24-00710W</t>
  </si>
  <si>
    <t>360G-Longleigh-IND-0347_2025-06</t>
  </si>
  <si>
    <t>Wyken</t>
  </si>
  <si>
    <t>E05001235</t>
  </si>
  <si>
    <t>360G-Longleigh-E24-00711W</t>
  </si>
  <si>
    <t>360G-Longleigh-IND-0348_2025-06</t>
  </si>
  <si>
    <t>360G-Longleigh-E24-00712W</t>
  </si>
  <si>
    <t>360G-Longleigh-IND-0349_2025-06</t>
  </si>
  <si>
    <t>360G-Longleigh-E24-00723W</t>
  </si>
  <si>
    <t>360G-Longleigh-IND-0351_2025-06</t>
  </si>
  <si>
    <t>360G-Longleigh-E24-00724W</t>
  </si>
  <si>
    <t>360G-Longleigh-IND-0352_2025-06</t>
  </si>
  <si>
    <t>Netherton &amp; Holly Hall</t>
  </si>
  <si>
    <t>E05015917</t>
  </si>
  <si>
    <t>360G-Longleigh-E24-00714W</t>
  </si>
  <si>
    <t>360G-Longleigh-IND-0356_2025-07</t>
  </si>
  <si>
    <t>360G-Longleigh-E24-00716W</t>
  </si>
  <si>
    <t>360G-Longleigh-IND-0357_2025-07</t>
  </si>
  <si>
    <t>360G-Longleigh-E24-00717W</t>
  </si>
  <si>
    <t>360G-Longleigh-IND-0358_2025-07</t>
  </si>
  <si>
    <t>360G-Longleigh-E24-00718W</t>
  </si>
  <si>
    <t>360G-Longleigh-IND-0359_2025-07</t>
  </si>
  <si>
    <t>360G-Longleigh-E24-00720W</t>
  </si>
  <si>
    <t>360G-Longleigh-IND-0361_2025-07</t>
  </si>
  <si>
    <t>360G-Longleigh-E24-00722W</t>
  </si>
  <si>
    <t>360G-Longleigh-IND-0363_2025-07</t>
  </si>
  <si>
    <t>360G-Longleigh-E24-00725W</t>
  </si>
  <si>
    <t>360G-Longleigh-IND-0364_2025-07</t>
  </si>
  <si>
    <t>360G-Longleigh-E24-00726W</t>
  </si>
  <si>
    <t>360G-Longleigh-IND-0365_2025-07</t>
  </si>
  <si>
    <t>360G-Longleigh-E25-00001W</t>
  </si>
  <si>
    <t>360G-Longleigh-IND-0367_2025-07</t>
  </si>
  <si>
    <t>Hateley Heath</t>
  </si>
  <si>
    <t>E05001269</t>
  </si>
  <si>
    <t>360G-Longleigh-E25-00002W</t>
  </si>
  <si>
    <t>360G-Longleigh-IND-0368_2025-07</t>
  </si>
  <si>
    <t>360G-Longleigh-E25-00003W</t>
  </si>
  <si>
    <t>360G-Longleigh-IND-0369_2025-07</t>
  </si>
  <si>
    <t>360G-Longleigh-E25-00004W</t>
  </si>
  <si>
    <t>360G-Longleigh-IND-0370_2025-07</t>
  </si>
  <si>
    <t>Clee</t>
  </si>
  <si>
    <t>E05008154</t>
  </si>
  <si>
    <t>360G-Longleigh-E25-00005W</t>
  </si>
  <si>
    <t>360G-Longleigh-IND-0371_2025-07</t>
  </si>
  <si>
    <t>Headless Cross &amp; Oakenshaw</t>
  </si>
  <si>
    <t>E05015619</t>
  </si>
  <si>
    <t>Redditch</t>
  </si>
  <si>
    <t>E07000236</t>
  </si>
  <si>
    <t>360G-Longleigh-E25-00007W</t>
  </si>
  <si>
    <t>360G-Longleigh-IND-0372_2025-07</t>
  </si>
  <si>
    <t>Henbury and Brentry</t>
  </si>
  <si>
    <t>E05010901</t>
  </si>
  <si>
    <t>Bristol, City of</t>
  </si>
  <si>
    <t>E06000023</t>
  </si>
  <si>
    <t>360G-Longleigh-E25-00009W</t>
  </si>
  <si>
    <t>360G-Longleigh-IND-0374_2025-07</t>
  </si>
  <si>
    <t>E05015782</t>
  </si>
  <si>
    <t>360G-Longleigh-E25-00010W</t>
  </si>
  <si>
    <t>360G-Longleigh-IND-0375_2025-07</t>
  </si>
  <si>
    <t>GTIP020;GTIP070;GTIP110</t>
  </si>
  <si>
    <t>360G-Longleigh-E25-00011W</t>
  </si>
  <si>
    <t>360G-Longleigh-IND-0376_2025-07</t>
  </si>
  <si>
    <t>360G-Longleigh-E25-00012W</t>
  </si>
  <si>
    <t>360G-Longleigh-IND-0377_2025-07</t>
  </si>
  <si>
    <t>360G-Longleigh-E25-00013W</t>
  </si>
  <si>
    <t>360G-Longleigh-IND-0378_2025-07</t>
  </si>
  <si>
    <t>Salisbury St Edmund's</t>
  </si>
  <si>
    <t>E05013467</t>
  </si>
  <si>
    <t>360G-Longleigh-E25-00014W</t>
  </si>
  <si>
    <t>360G-Longleigh-IND-0379_2025-07</t>
  </si>
  <si>
    <t>Howard Town</t>
  </si>
  <si>
    <t>E05010637</t>
  </si>
  <si>
    <t>High Peak</t>
  </si>
  <si>
    <t>E07000037</t>
  </si>
  <si>
    <t>360G-Longleigh-E25-00015W</t>
  </si>
  <si>
    <t>360G-Longleigh-IND-0380_2025-07</t>
  </si>
  <si>
    <t>360G-Longleigh-E25-00016W</t>
  </si>
  <si>
    <t>360G-Longleigh-IND-0381_2025-07</t>
  </si>
  <si>
    <t>360G-Longleigh-E25-00018W</t>
  </si>
  <si>
    <t>360G-Longleigh-IND-0383_2025-07</t>
  </si>
  <si>
    <t>Stoney Street</t>
  </si>
  <si>
    <t>E05012959</t>
  </si>
  <si>
    <t>360G-Longleigh-E25-00019W</t>
  </si>
  <si>
    <t>360G-Longleigh-IND-0384_2025-07</t>
  </si>
  <si>
    <t>Kempston North</t>
  </si>
  <si>
    <t>E05014505</t>
  </si>
  <si>
    <t>360G-Longleigh-E25-00023W</t>
  </si>
  <si>
    <t>360G-Longleigh-IND-0388_2025-07</t>
  </si>
  <si>
    <t>Stratford Avenue</t>
  </si>
  <si>
    <t>E05015127</t>
  </si>
  <si>
    <t>360G-Longleigh-E25-00024W</t>
  </si>
  <si>
    <t>360G-Longleigh-IND-0389_2025-07</t>
  </si>
  <si>
    <t>360G-Longleigh-E25-00025W</t>
  </si>
  <si>
    <t>360G-Longleigh-IND-0390_2025-07</t>
  </si>
  <si>
    <t>360G-Longleigh-E25-00027W</t>
  </si>
  <si>
    <t>360G-Longleigh-IND-0392_2025-07</t>
  </si>
  <si>
    <t>360G-Longleigh-E25-00030W</t>
  </si>
  <si>
    <t>360G-Longleigh-IND-0394_2025-07</t>
  </si>
  <si>
    <t>360G-Longleigh-E25-00031W</t>
  </si>
  <si>
    <t>360G-Longleigh-IND-0395_2025-07</t>
  </si>
  <si>
    <t>360G-Longleigh-E25-00032W</t>
  </si>
  <si>
    <t>360G-Longleigh-IND-0396_2025-07</t>
  </si>
  <si>
    <t>360G-Longleigh-E25-00033W</t>
  </si>
  <si>
    <t>360G-Longleigh-IND-0397_2025-07</t>
  </si>
  <si>
    <t>360G-Longleigh-E25-00034W</t>
  </si>
  <si>
    <t>360G-Longleigh-IND-0398_2025-07</t>
  </si>
  <si>
    <t>Salisbury St Paul's</t>
  </si>
  <si>
    <t>E05013469</t>
  </si>
  <si>
    <t>360G-Longleigh-E25-00036W</t>
  </si>
  <si>
    <t>360G-Longleigh-IND-0399_2025-07</t>
  </si>
  <si>
    <t>360G-Longleigh-E25-00037W</t>
  </si>
  <si>
    <t>360G-Longleigh-IND-0400_2025-07</t>
  </si>
  <si>
    <t>360G-Longleigh-E25-00038W</t>
  </si>
  <si>
    <t>360G-Longleigh-IND-0401_2025-07</t>
  </si>
  <si>
    <t>Westoning, Flitton &amp; Greenfield</t>
  </si>
  <si>
    <t>E05014424</t>
  </si>
  <si>
    <t> Central Bedfordshire</t>
  </si>
  <si>
    <t>360G-Longleigh-E25-00039W</t>
  </si>
  <si>
    <t>360G-Longleigh-IND-0402_2025-07</t>
  </si>
  <si>
    <t>Leighton-Linslade North</t>
  </si>
  <si>
    <t>E05014414</t>
  </si>
  <si>
    <t>360G-Longleigh-E25-00040W</t>
  </si>
  <si>
    <t>360G-Longleigh-IND-0403_2025-07</t>
  </si>
  <si>
    <t>360G-Longleigh-E25-00042W</t>
  </si>
  <si>
    <t>360G-Longleigh-IND-0405_2025-07</t>
  </si>
  <si>
    <t>GTIP060;GTIP070;GTIP050</t>
  </si>
  <si>
    <t>360G-Longleigh-E25-00044W</t>
  </si>
  <si>
    <t>360G-Longleigh-IND-0406_2025-07</t>
  </si>
  <si>
    <t>360G-Longleigh-E25-00045W</t>
  </si>
  <si>
    <t>360G-Longleigh-IND-0407_2025-07</t>
  </si>
  <si>
    <t>360G-Longleigh-E25-00046W</t>
  </si>
  <si>
    <t>360G-Longleigh-IND-0408_2025-07</t>
  </si>
  <si>
    <t>360G-Longleigh-E25-00047W</t>
  </si>
  <si>
    <t>360G-Longleigh-IND-0409_2025-07</t>
  </si>
  <si>
    <t>9. Customer/family is in the UK as part of an official Government scheme supporting the resettlement of Refugees and Asylum Seekers.</t>
  </si>
  <si>
    <t>360G-Longleigh-E25-00048W</t>
  </si>
  <si>
    <t>360G-Longleigh-IND-0410_2025-07</t>
  </si>
  <si>
    <t>360G-Longleigh-E25-00049W</t>
  </si>
  <si>
    <t>360G-Longleigh-IND-0411_2025-07</t>
  </si>
  <si>
    <t>360G-Longleigh-E25-00050W</t>
  </si>
  <si>
    <t>360G-Longleigh-IND-0412_2025-07</t>
  </si>
  <si>
    <t>360G-Longleigh-E25-00051W</t>
  </si>
  <si>
    <t>360G-Longleigh-IND-0413_2025-07</t>
  </si>
  <si>
    <t>360G-Longleigh-E25-00052W</t>
  </si>
  <si>
    <t>360G-Longleigh-IND-0414_2025-07</t>
  </si>
  <si>
    <t>360G-Longleigh-E25-00053W</t>
  </si>
  <si>
    <t>360G-Longleigh-IND-0415_2025-07</t>
  </si>
  <si>
    <t>360G-Longleigh-E25-00054W</t>
  </si>
  <si>
    <t>360G-Longleigh-IND-0416_2025-07</t>
  </si>
  <si>
    <t>360G-Longleigh-E25-00055W</t>
  </si>
  <si>
    <t>360G-Longleigh-IND-0417_2025-07</t>
  </si>
  <si>
    <t>360G-Longleigh-E24-00545W</t>
  </si>
  <si>
    <t>360G-Longleigh-IND-0192_2025-04</t>
  </si>
  <si>
    <t>360G-Longleigh-E24-00658W</t>
  </si>
  <si>
    <t>360G-Longleigh-IND-0300_2025-05</t>
  </si>
  <si>
    <t>Moulton</t>
  </si>
  <si>
    <t>E05013261</t>
  </si>
  <si>
    <t>360G-Longleigh-E24-00702W</t>
  </si>
  <si>
    <t>360G-Longleigh-IND-0340_2025-06</t>
  </si>
  <si>
    <t>360G-Longleigh-E25-00041W</t>
  </si>
  <si>
    <t>360G-Longleigh-IND-0404_2025-07</t>
  </si>
  <si>
    <t>360G-Longleigh-E24-00380W</t>
  </si>
  <si>
    <t>360G-Longleigh-IND-0029_2025-01</t>
  </si>
  <si>
    <t>Boscombe West</t>
  </si>
  <si>
    <t>E05012652</t>
  </si>
  <si>
    <t>360G-Longleigh-E24-00587W</t>
  </si>
  <si>
    <t>360G-Longleigh-IND-0235_2025-05</t>
  </si>
  <si>
    <t>360G-Longleigh-E24-00657W</t>
  </si>
  <si>
    <t>360G-Longleigh-IND-0299_2025-05</t>
  </si>
  <si>
    <t>Streatham St Leonard's</t>
  </si>
  <si>
    <t>E05014115</t>
  </si>
  <si>
    <t>Lambeth</t>
  </si>
  <si>
    <t>E09000022</t>
  </si>
  <si>
    <t>360G-Longleigh-E25-00026W</t>
  </si>
  <si>
    <t>360G-Longleigh-IND-0391_2025-07</t>
  </si>
  <si>
    <t>Watchet &amp; Stogursey</t>
  </si>
  <si>
    <t>E05014386</t>
  </si>
  <si>
    <t>360G-Longleigh-E24-00452W</t>
  </si>
  <si>
    <t>360G-Longleigh-IND-0099_2025-02</t>
  </si>
  <si>
    <t>360G-Longleigh-E24-00475W</t>
  </si>
  <si>
    <t>360G-Longleigh-IND-0122_2025-03</t>
  </si>
  <si>
    <t>360G-Longleigh-E24-00477W</t>
  </si>
  <si>
    <t>360G-Longleigh-IND-0124_2025-03</t>
  </si>
  <si>
    <t>360G-Longleigh-E24-00493W</t>
  </si>
  <si>
    <t>360G-Longleigh-IND-0140_2025-03</t>
  </si>
  <si>
    <t>360G-Longleigh-E24-00523W</t>
  </si>
  <si>
    <t>360G-Longleigh-IND-0168_2025-03</t>
  </si>
  <si>
    <t>360G-Longleigh-E24-00532W</t>
  </si>
  <si>
    <t>360G-Longleigh-IND-0179_2025-04</t>
  </si>
  <si>
    <t>360G-Longleigh-E24-00554W</t>
  </si>
  <si>
    <t>360G-Longleigh-IND-0201_2025-04</t>
  </si>
  <si>
    <t>360G-Longleigh-E24-00569W</t>
  </si>
  <si>
    <t>360G-Longleigh-IND-0216_2025-04</t>
  </si>
  <si>
    <t>360G-Longleigh-E24-00572W</t>
  </si>
  <si>
    <t>360G-Longleigh-IND-0219_2025-04</t>
  </si>
  <si>
    <t>Tewkesbury South</t>
  </si>
  <si>
    <t>E05012082</t>
  </si>
  <si>
    <t>360G-Longleigh-E24-00615W</t>
  </si>
  <si>
    <t>360G-Longleigh-IND-0259_2025-05</t>
  </si>
  <si>
    <t>360G-Longleigh-E24-00639W</t>
  </si>
  <si>
    <t>360G-Longleigh-IND-0283_2025-05</t>
  </si>
  <si>
    <t>360G-Longleigh-E24-00648W</t>
  </si>
  <si>
    <t>360G-Longleigh-IND-0291_2025-05</t>
  </si>
  <si>
    <t>Boscombe East &amp; Pokesdown</t>
  </si>
  <si>
    <t>E05012651</t>
  </si>
  <si>
    <t>360G-Longleigh-E24-00649W</t>
  </si>
  <si>
    <t>360G-Longleigh-IND-0292_2025-05</t>
  </si>
  <si>
    <t>360G-Longleigh-E24-00689W</t>
  </si>
  <si>
    <t>360G-Longleigh-IND-0328_2025-06</t>
  </si>
  <si>
    <t>360G-Longleigh-E24-00700W</t>
  </si>
  <si>
    <t>360G-Longleigh-IND-0338_2025-06</t>
  </si>
  <si>
    <t>360G-Longleigh-E24-00715W</t>
  </si>
  <si>
    <t>360G-Longleigh-IND-0350_2025-06</t>
  </si>
  <si>
    <t>360G-Longleigh-E24-00713W</t>
  </si>
  <si>
    <t>360G-Longleigh-IND-0355_2025-07</t>
  </si>
  <si>
    <t>Baddesley and Grendon</t>
  </si>
  <si>
    <t>E05007461</t>
  </si>
  <si>
    <t>360G-Longleigh-E25-00008W</t>
  </si>
  <si>
    <t>360G-Longleigh-IND-0373_2025-07</t>
  </si>
  <si>
    <t>360G-Longleigh-E25-00017W</t>
  </si>
  <si>
    <t>360G-Longleigh-IND-0382_2025-07</t>
  </si>
  <si>
    <t>360G-Longleigh-E24-00358W</t>
  </si>
  <si>
    <t>360G-Longleigh-IND-0010_2025-01</t>
  </si>
  <si>
    <t>360G-Longleigh-E24-00396W</t>
  </si>
  <si>
    <t>360G-Longleigh-IND-0044_2025-01</t>
  </si>
  <si>
    <t>360G-Longleigh-E24-00398W</t>
  </si>
  <si>
    <t>360G-Longleigh-IND-0046_2025-01</t>
  </si>
  <si>
    <t>360G-Longleigh-E24-00408W</t>
  </si>
  <si>
    <t>360G-Longleigh-IND-0057_2025-02</t>
  </si>
  <si>
    <t>360G-Longleigh-E24-00416W</t>
  </si>
  <si>
    <t>360G-Longleigh-IND-0065_2025-02</t>
  </si>
  <si>
    <t>360G-Longleigh-E24-00420W</t>
  </si>
  <si>
    <t>360G-Longleigh-IND-0069_2025-02</t>
  </si>
  <si>
    <t>E05015903</t>
  </si>
  <si>
    <t>360G-Longleigh-E24-00421W</t>
  </si>
  <si>
    <t>360G-Longleigh-IND-0070_2025-02</t>
  </si>
  <si>
    <t>360G-Longleigh-E24-00427W</t>
  </si>
  <si>
    <t>360G-Longleigh-IND-0075_2025-02</t>
  </si>
  <si>
    <t>360G-Longleigh-E24-00431W</t>
  </si>
  <si>
    <t>360G-Longleigh-IND-0079_2025-02</t>
  </si>
  <si>
    <t>360G-Longleigh-E24-00437W</t>
  </si>
  <si>
    <t>360G-Longleigh-IND-0085_2025-02</t>
  </si>
  <si>
    <t>360G-Longleigh-E24-00447W</t>
  </si>
  <si>
    <t>360G-Longleigh-IND-0094_2025-02</t>
  </si>
  <si>
    <t>360G-Longleigh-E24-00450W</t>
  </si>
  <si>
    <t>360G-Longleigh-IND-0097_2025-02</t>
  </si>
  <si>
    <t>360G-Longleigh-E24-00460W</t>
  </si>
  <si>
    <t>360G-Longleigh-IND-0107_2025-02</t>
  </si>
  <si>
    <t>360G-Longleigh-E24-00461W</t>
  </si>
  <si>
    <t>360G-Longleigh-IND-0108_2025-02</t>
  </si>
  <si>
    <t>360G-Longleigh-E24-00465W</t>
  </si>
  <si>
    <t>360G-Longleigh-IND-0112_2025-03</t>
  </si>
  <si>
    <t>360G-Longleigh-E24-00466W</t>
  </si>
  <si>
    <t>360G-Longleigh-IND-0113_2025-03</t>
  </si>
  <si>
    <t>360G-Longleigh-E24-00471W</t>
  </si>
  <si>
    <t>360G-Longleigh-IND-0118_2025-03</t>
  </si>
  <si>
    <t>360G-Longleigh-E24-00479W</t>
  </si>
  <si>
    <t>360G-Longleigh-IND-0126_2025-03</t>
  </si>
  <si>
    <t>360G-Longleigh-E24-00490W</t>
  </si>
  <si>
    <t>360G-Longleigh-IND-0137_2025-03</t>
  </si>
  <si>
    <t>360G-Longleigh-E24-00522W</t>
  </si>
  <si>
    <t>360G-Longleigh-IND-0167_2025-03</t>
  </si>
  <si>
    <t>360G-Longleigh-E24-00530W</t>
  </si>
  <si>
    <t>360G-Longleigh-IND-0169_2025-03</t>
  </si>
  <si>
    <t>360G-Longleigh-E24-00538W</t>
  </si>
  <si>
    <t>360G-Longleigh-IND-0185_2025-04</t>
  </si>
  <si>
    <t>360G-Longleigh-E24-00539W</t>
  </si>
  <si>
    <t>360G-Longleigh-IND-0186_2025-04</t>
  </si>
  <si>
    <t>360G-Longleigh-E24-00562W</t>
  </si>
  <si>
    <t>360G-Longleigh-IND-0209_2025-04</t>
  </si>
  <si>
    <t>360G-Longleigh-E24-00586W</t>
  </si>
  <si>
    <t>360G-Longleigh-IND-0233_2025-04</t>
  </si>
  <si>
    <t>360G-Longleigh-E24-00600W</t>
  </si>
  <si>
    <t>360G-Longleigh-IND-0245_2025-05</t>
  </si>
  <si>
    <t>360G-Longleigh-E24-00601W</t>
  </si>
  <si>
    <t>360G-Longleigh-IND-0246_2025-05</t>
  </si>
  <si>
    <t>360G-Longleigh-E24-00602W</t>
  </si>
  <si>
    <t>360G-Longleigh-IND-0247_2025-05</t>
  </si>
  <si>
    <t>360G-Longleigh-E24-00609W</t>
  </si>
  <si>
    <t>360G-Longleigh-IND-0253_2025-05</t>
  </si>
  <si>
    <t>360G-Longleigh-E24-00635W</t>
  </si>
  <si>
    <t>360G-Longleigh-IND-0279_2025-05</t>
  </si>
  <si>
    <t>360G-Longleigh-E24-00638W</t>
  </si>
  <si>
    <t>360G-Longleigh-IND-0282_2025-05</t>
  </si>
  <si>
    <t>360G-Longleigh-E24-00642W</t>
  </si>
  <si>
    <t>360G-Longleigh-IND-0286_2025-05</t>
  </si>
  <si>
    <t>360G-Longleigh-E24-00675W</t>
  </si>
  <si>
    <t>360G-Longleigh-IND-0315_2025-06</t>
  </si>
  <si>
    <t>360G-Longleigh-E24-00678W</t>
  </si>
  <si>
    <t>360G-Longleigh-IND-0318_2025-06</t>
  </si>
  <si>
    <t>360G-Longleigh-E24-00680W</t>
  </si>
  <si>
    <t>360G-Longleigh-IND-0320_2025-06</t>
  </si>
  <si>
    <t>360G-Longleigh-E24-00708W</t>
  </si>
  <si>
    <t>360G-Longleigh-IND-0345_2025-06</t>
  </si>
  <si>
    <t>360G-Longleigh-E24-00709W</t>
  </si>
  <si>
    <t>360G-Longleigh-IND-0346_2025-06</t>
  </si>
  <si>
    <t>360G-Longleigh-E24-00727W</t>
  </si>
  <si>
    <t>360G-Longleigh-IND-0353_2025-06</t>
  </si>
  <si>
    <t>360G-Longleigh-E24-00729W</t>
  </si>
  <si>
    <t>360G-Longleigh-IND-0354_2025-06</t>
  </si>
  <si>
    <t>360G-Longleigh-E24-00719W</t>
  </si>
  <si>
    <t>360G-Longleigh-IND-0360_2025-07</t>
  </si>
  <si>
    <t>360G-Longleigh-E24-00728W</t>
  </si>
  <si>
    <t>360G-Longleigh-IND-0366_2025-07</t>
  </si>
  <si>
    <t>360G-Longleigh-E25-00021W</t>
  </si>
  <si>
    <t>360G-Longleigh-IND-0386_2025-07</t>
  </si>
  <si>
    <t>360G-Longleigh-E25-00022W</t>
  </si>
  <si>
    <t>360G-Longleigh-IND-0387_2025-07</t>
  </si>
  <si>
    <t>360G-Longleigh-E24-00350W</t>
  </si>
  <si>
    <t>360G-Longleigh-IND-0002_2025-01</t>
  </si>
  <si>
    <t>360G-Longleigh-E24-00367W</t>
  </si>
  <si>
    <t>360G-Longleigh-IND-0017_2025-01</t>
  </si>
  <si>
    <t>360G-Longleigh-E24-00376W</t>
  </si>
  <si>
    <t>360G-Longleigh-IND-0025_2025-01</t>
  </si>
  <si>
    <t>360G-Longleigh-E24-00402W</t>
  </si>
  <si>
    <t>360G-Longleigh-IND-0050_2025-01</t>
  </si>
  <si>
    <t>Bede</t>
  </si>
  <si>
    <t>E05015829</t>
  </si>
  <si>
    <t>360G-Longleigh-E24-00417W</t>
  </si>
  <si>
    <t>360G-Longleigh-IND-0066_2025-02</t>
  </si>
  <si>
    <t>360G-Longleigh-E24-00440W</t>
  </si>
  <si>
    <t>360G-Longleigh-IND-0088_2025-02</t>
  </si>
  <si>
    <t>360G-Longleigh-E24-00458W</t>
  </si>
  <si>
    <t>360G-Longleigh-IND-0105_2025-02</t>
  </si>
  <si>
    <t>360G-Longleigh-E24-00459W</t>
  </si>
  <si>
    <t>360G-Longleigh-IND-0106_2025-02</t>
  </si>
  <si>
    <t>360G-Longleigh-E24-00467W</t>
  </si>
  <si>
    <t>360G-Longleigh-IND-0114_2025-03</t>
  </si>
  <si>
    <t>360G-Longleigh-E24-00485W</t>
  </si>
  <si>
    <t>360G-Longleigh-IND-0132_2025-03</t>
  </si>
  <si>
    <t>360G-Longleigh-E24-00497W</t>
  </si>
  <si>
    <t>360G-Longleigh-IND-0144_2025-03</t>
  </si>
  <si>
    <t>Pulborough, Coldwaltham &amp; Amberley</t>
  </si>
  <si>
    <t>E05011824</t>
  </si>
  <si>
    <t>360G-Longleigh-E24-00519W</t>
  </si>
  <si>
    <t>360G-Longleigh-IND-0164_2025-03</t>
  </si>
  <si>
    <t>360G-Longleigh-E24-00524W</t>
  </si>
  <si>
    <t>360G-Longleigh-IND-0173_2025-04</t>
  </si>
  <si>
    <t>360G-Longleigh-E24-00531W</t>
  </si>
  <si>
    <t>360G-Longleigh-IND-0178_2025-04</t>
  </si>
  <si>
    <t>360G-Longleigh-E24-00540W</t>
  </si>
  <si>
    <t>360G-Longleigh-IND-0187_2025-04</t>
  </si>
  <si>
    <t>360G-Longleigh-E24-00544W</t>
  </si>
  <si>
    <t>360G-Longleigh-IND-0191_2025-04</t>
  </si>
  <si>
    <t>360G-Longleigh-E24-00574W</t>
  </si>
  <si>
    <t>360G-Longleigh-IND-0221_2025-04</t>
  </si>
  <si>
    <t>360G-Longleigh-E24-00590W</t>
  </si>
  <si>
    <t>360G-Longleigh-IND-0237_2025-05</t>
  </si>
  <si>
    <t>360G-Longleigh-E24-00604W</t>
  </si>
  <si>
    <t>360G-Longleigh-IND-0248_2025-05</t>
  </si>
  <si>
    <t>Farnham Rowledge</t>
  </si>
  <si>
    <t>E05015159</t>
  </si>
  <si>
    <t>360G-Longleigh-E24-00651W</t>
  </si>
  <si>
    <t>360G-Longleigh-IND-0294_2025-05</t>
  </si>
  <si>
    <t>360G-Longleigh-E24-00721W</t>
  </si>
  <si>
    <t>360G-Longleigh-IND-0362_2025-07</t>
  </si>
  <si>
    <t>360G-Longleigh-E25-00020W</t>
  </si>
  <si>
    <t>360G-Longleigh-IND-0385_2025-07</t>
  </si>
  <si>
    <t>360G-Longleigh-E25-00029W</t>
  </si>
  <si>
    <t>360G-Longleigh-IND-0393_2025-07</t>
  </si>
  <si>
    <t>360G-Longleigh-E24-00392W</t>
  </si>
  <si>
    <t>Skills development, scholarships, artist development, exceptional talent, sporting talent</t>
  </si>
  <si>
    <t>360G-Longleigh-IND-0040_2025-01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</si>
</sst>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\Thh:mm:ss\Z"/>
  </numFmts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theme="8" tint="0.79998168889431442"/>
        <bgColor rgb="FFB7E1CD"/>
      </patternFill>
    </fill>
    <fill>
      <patternFill patternType="solid">
        <fgColor rgb="FFFCE8B2"/>
        <bgColor rgb="FFFCE8B2"/>
      </patternFill>
    </fill>
    <fill>
      <patternFill patternType="solid">
        <fgColor theme="8" tint="0.79998168889431442"/>
        <bgColor rgb="FFFCE8B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4" fillId="0" borderId="0" xfId="0" applyFont="1"/>
    <xf numFmtId="0" fontId="5" fillId="0" borderId="2" xfId="0" applyFont="1" applyBorder="1"/>
    <xf numFmtId="1" fontId="5" fillId="0" borderId="2" xfId="0" applyNumberFormat="1" applyFont="1" applyBorder="1"/>
    <xf numFmtId="164" fontId="5" fillId="0" borderId="2" xfId="0" applyNumberFormat="1" applyFont="1" applyBorder="1"/>
    <xf numFmtId="0" fontId="6" fillId="0" borderId="2" xfId="0" applyFont="1" applyBorder="1"/>
    <xf numFmtId="165" fontId="5" fillId="0" borderId="2" xfId="0" applyNumberFormat="1" applyFont="1" applyBorder="1"/>
    <xf numFmtId="164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8" fillId="0" borderId="0" xfId="0" applyFont="1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ongleighfoundationuk-my.sharepoint.com/personal/ingrid_longleigh_org/Documents/Ingrid%20-%20Desktop/360%20Giving/8.%20Aug%20-%20December%202025/Master%20360%20Giving%20-%20Aug%20-%20Dec%202025.xlsx" TargetMode="External"/><Relationship Id="rId1" Type="http://schemas.openxmlformats.org/officeDocument/2006/relationships/externalLinkPath" Target="360%20Giving/8.%20Aug%20-%20December%202025/Master%20360%20Giving%20-%20Aug%20-%20Dec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urce_data_mapping"/>
      <sheetName val="tailored_settings"/>
      <sheetName val="codelists"/>
      <sheetName val="codelist_mapping"/>
      <sheetName val="geo_data"/>
      <sheetName val="source_data"/>
      <sheetName val="360_data"/>
    </sheetNames>
    <sheetDataSet>
      <sheetData sheetId="0"/>
      <sheetData sheetId="1">
        <row r="2">
          <cell r="B2" t="str">
            <v>360G-Longleigh-</v>
          </cell>
        </row>
        <row r="3">
          <cell r="B3" t="str">
            <v>GBP</v>
          </cell>
        </row>
        <row r="4">
          <cell r="B4" t="str">
            <v>360G-Longleigh-IND-</v>
          </cell>
        </row>
        <row r="5">
          <cell r="B5" t="str">
            <v>Individual Recipient</v>
          </cell>
        </row>
        <row r="6">
          <cell r="B6" t="str">
            <v>GB-CHC-1169016</v>
          </cell>
        </row>
        <row r="7">
          <cell r="B7" t="str">
            <v>Longleigh Foundation</v>
          </cell>
        </row>
        <row r="8">
          <cell r="B8">
            <v>46239</v>
          </cell>
        </row>
        <row r="9">
          <cell r="B9" t="str">
            <v>http://www.longleigh.org/</v>
          </cell>
        </row>
        <row r="10">
          <cell r="B10" t="str">
            <v>Primary grant reason</v>
          </cell>
        </row>
        <row r="11">
          <cell r="B11" t="str">
            <v>Secondary grant reason</v>
          </cell>
        </row>
        <row r="12">
          <cell r="B12" t="str">
            <v>Grant purpose</v>
          </cell>
        </row>
        <row r="13">
          <cell r="B13" t="str">
            <v>Grant purpose</v>
          </cell>
        </row>
        <row r="14">
          <cell r="B14" t="str">
            <v>Grant purpose</v>
          </cell>
        </row>
        <row r="15">
          <cell r="B15" t="str">
            <v>Publish</v>
          </cell>
        </row>
        <row r="16">
          <cell r="B16" t="str">
            <v>Do not publish</v>
          </cell>
        </row>
        <row r="20">
          <cell r="A20" t="str">
            <v>Providing financial aid during a time of crisis</v>
          </cell>
          <cell r="B20" t="str">
            <v>Crisis Grant</v>
          </cell>
        </row>
        <row r="21">
          <cell r="A21" t="str">
            <v>Providing financial aid after an impactful incident</v>
          </cell>
          <cell r="B21" t="str">
            <v>Critical Incident Grant</v>
          </cell>
        </row>
        <row r="22">
          <cell r="A22" t="str">
            <v>Helping to provide an education or training  opportunity</v>
          </cell>
          <cell r="B22" t="str">
            <v>Education Training &amp; Employment Grant</v>
          </cell>
        </row>
        <row r="23">
          <cell r="A23" t="str">
            <v xml:space="preserve">Providing new flooring </v>
          </cell>
          <cell r="B23" t="str">
            <v>Flooring Grant</v>
          </cell>
        </row>
        <row r="24">
          <cell r="A24" t="str">
            <v>Helping to alleviate financial hardship</v>
          </cell>
          <cell r="B24" t="str">
            <v>Hardship Grant</v>
          </cell>
        </row>
        <row r="25">
          <cell r="A25" t="str">
            <v>Providing aid to the staff of our donor</v>
          </cell>
          <cell r="B25" t="str">
            <v>Stonewater Employee Support Fund</v>
          </cell>
        </row>
      </sheetData>
      <sheetData sheetId="2"/>
      <sheetData sheetId="3">
        <row r="1">
          <cell r="A1" t="str">
            <v>Grant to Individuals Reason code mapping</v>
          </cell>
          <cell r="F1" t="str">
            <v>Grant to Individuals Purpose code mapping</v>
          </cell>
        </row>
        <row r="2">
          <cell r="A2" t="str">
            <v>Internal funder category</v>
          </cell>
          <cell r="B2" t="str">
            <v>Grant to Individuals Reason title (select)</v>
          </cell>
          <cell r="C2" t="str">
            <v>Grant to Individuals Reason Code</v>
          </cell>
          <cell r="F2" t="str">
            <v>Internal funder category</v>
          </cell>
          <cell r="G2" t="str">
            <v>Grant to Individuals Purpose title (select)</v>
          </cell>
          <cell r="H2" t="str">
            <v>Grant to Individuals Purpose Code</v>
          </cell>
        </row>
        <row r="3">
          <cell r="A3" t="str">
            <v>1. Customer (or family member residing with them) with a diagnosed condition or disability (physical and/or sensory and/or behavioural)</v>
          </cell>
          <cell r="B3" t="str">
            <v>Health/Condition</v>
          </cell>
          <cell r="C3" t="str">
            <v>GTIR030</v>
          </cell>
          <cell r="F3" t="str">
            <v xml:space="preserve">Furniture </v>
          </cell>
          <cell r="G3" t="str">
            <v>Furniture and appliances</v>
          </cell>
          <cell r="H3" t="str">
            <v>GTIP020</v>
          </cell>
        </row>
        <row r="4">
          <cell r="A4" t="str">
            <v>2. Customer receiving medication and/or therapy for a mental health condition or substance addiction</v>
          </cell>
          <cell r="B4" t="str">
            <v>Mental Health</v>
          </cell>
          <cell r="C4" t="str">
            <v>GTIR040</v>
          </cell>
          <cell r="F4" t="str">
            <v>Appliances</v>
          </cell>
          <cell r="G4" t="str">
            <v>Furniture and appliances</v>
          </cell>
          <cell r="H4" t="str">
            <v>GTIP020</v>
          </cell>
        </row>
        <row r="5">
          <cell r="A5" t="str">
            <v>3  Customer/family moving from homelessness/supported living into independent living</v>
          </cell>
          <cell r="B5" t="str">
            <v>Homelessness</v>
          </cell>
          <cell r="C5" t="str">
            <v>GTIR080</v>
          </cell>
          <cell r="F5" t="str">
            <v>Voucher for small household items</v>
          </cell>
          <cell r="G5" t="str">
            <v>Other housing related costs</v>
          </cell>
          <cell r="H5" t="str">
            <v>GTIP060</v>
          </cell>
        </row>
        <row r="6">
          <cell r="A6" t="str">
            <v>4. Customer/family fleeing from a violent or abusive relationship</v>
          </cell>
          <cell r="B6" t="str">
            <v>Violence or abuse</v>
          </cell>
          <cell r="C6" t="str">
            <v>GTIR060</v>
          </cell>
          <cell r="F6" t="str">
            <v>Food vouchers</v>
          </cell>
          <cell r="G6" t="str">
            <v>Food and essential items</v>
          </cell>
          <cell r="H6" t="str">
            <v>GTIP070</v>
          </cell>
        </row>
        <row r="7">
          <cell r="A7" t="str">
            <v>5. Customer/family having been the victims of a reported crime in their home.</v>
          </cell>
          <cell r="B7" t="str">
            <v>Emergency/crisis event</v>
          </cell>
          <cell r="C7" t="str">
            <v>GTIR100</v>
          </cell>
          <cell r="F7" t="str">
            <v>Utility vouchers</v>
          </cell>
          <cell r="G7" t="str">
            <v>Utilities</v>
          </cell>
          <cell r="H7" t="str">
            <v>GTIP050</v>
          </cell>
        </row>
        <row r="8">
          <cell r="A8" t="str">
            <v>6a. Customer/family under the care of Social Services (Adult or Children’s) - MH</v>
          </cell>
          <cell r="B8" t="str">
            <v>Mental Health</v>
          </cell>
          <cell r="C8" t="str">
            <v>GTIR040</v>
          </cell>
          <cell r="F8" t="str">
            <v>Flooring</v>
          </cell>
          <cell r="G8" t="str">
            <v>Equipment and home adaptations</v>
          </cell>
          <cell r="H8" t="str">
            <v>GTIP030</v>
          </cell>
        </row>
        <row r="9">
          <cell r="A9" t="str">
            <v>6b. Customer/family under the care of Social Services (Adult or Children’s) - DV</v>
          </cell>
          <cell r="B9" t="str">
            <v>Violence or abuse</v>
          </cell>
          <cell r="C9" t="str">
            <v>GTIR060</v>
          </cell>
          <cell r="F9" t="str">
            <v>Laptops</v>
          </cell>
          <cell r="G9" t="str">
            <v>Devices and digital access</v>
          </cell>
          <cell r="H9" t="str">
            <v>GTIP040</v>
          </cell>
        </row>
        <row r="10">
          <cell r="A10" t="str">
            <v>6c. Customer/family under the care of Social Services (Adult or Children’s) - PH</v>
          </cell>
          <cell r="B10" t="str">
            <v>Health/Condition</v>
          </cell>
          <cell r="C10" t="str">
            <v>GTIR030</v>
          </cell>
          <cell r="F10" t="str">
            <v>Clothing</v>
          </cell>
          <cell r="G10" t="str">
            <v>Clothing</v>
          </cell>
          <cell r="H10" t="str">
            <v>GTIP080</v>
          </cell>
        </row>
        <row r="11">
          <cell r="A11" t="str">
            <v>6d. Customer/family under the care of Social Services (Adult or Children’s) - FH</v>
          </cell>
          <cell r="B11" t="str">
            <v>Financial Hardship</v>
          </cell>
          <cell r="C11" t="str">
            <v>GTIR010</v>
          </cell>
          <cell r="F11" t="str">
            <v>School Uniform</v>
          </cell>
          <cell r="G11" t="str">
            <v>Clothing</v>
          </cell>
          <cell r="H11" t="str">
            <v>GTIP080</v>
          </cell>
        </row>
        <row r="12">
          <cell r="A12" t="str">
            <v>7. Customer where there is a child/ren in receipt of means-tested free school meals</v>
          </cell>
          <cell r="B12" t="str">
            <v>Financial Hardship</v>
          </cell>
          <cell r="C12" t="str">
            <v>GTIR010</v>
          </cell>
          <cell r="F12" t="str">
            <v>Mobile Phone</v>
          </cell>
          <cell r="G12" t="str">
            <v>Devices and digital access</v>
          </cell>
          <cell r="H12" t="str">
            <v>GTIP040</v>
          </cell>
        </row>
        <row r="13">
          <cell r="A13" t="str">
            <v>8. Customer is in financial hardship and their household meets one of two criteria</v>
          </cell>
          <cell r="B13" t="str">
            <v>Financial Hardship</v>
          </cell>
          <cell r="C13" t="str">
            <v>GTIR010</v>
          </cell>
          <cell r="F13" t="str">
            <v>House Deep Clean</v>
          </cell>
          <cell r="G13" t="str">
            <v>Health, care and wellbeing services</v>
          </cell>
          <cell r="H13" t="str">
            <v>GTIP120</v>
          </cell>
        </row>
        <row r="14">
          <cell r="A14" t="str">
            <v>9. Customer/family is in the UK as part of an official Government scheme supporting the resettlement of Refugees and Asylum Seekers (e.g. Ukraine or ACRS)</v>
          </cell>
          <cell r="B14" t="str">
            <v>Marginalised</v>
          </cell>
          <cell r="C14" t="str">
            <v>GTIR090</v>
          </cell>
          <cell r="F14" t="str">
            <v>Removals</v>
          </cell>
          <cell r="G14" t="str">
            <v>Other housing related costs</v>
          </cell>
          <cell r="H14" t="str">
            <v>GTIP060</v>
          </cell>
        </row>
        <row r="15">
          <cell r="A15" t="str">
            <v>10. Education Training and Employment</v>
          </cell>
          <cell r="B15" t="str">
            <v>Development opportunity</v>
          </cell>
          <cell r="C15" t="str">
            <v>GTIR110</v>
          </cell>
          <cell r="F15" t="str">
            <v>Storage</v>
          </cell>
          <cell r="G15" t="str">
            <v>Other housing related costs</v>
          </cell>
          <cell r="H15" t="str">
            <v>GTIP060</v>
          </cell>
        </row>
        <row r="16">
          <cell r="A16"/>
          <cell r="B16"/>
          <cell r="C16" t="str">
            <v/>
          </cell>
          <cell r="F16" t="str">
            <v>Travel Costs</v>
          </cell>
          <cell r="G16" t="str">
            <v>Travel and transport</v>
          </cell>
          <cell r="H16" t="str">
            <v>GTIP100</v>
          </cell>
        </row>
        <row r="17">
          <cell r="A17" t="str">
            <v>1. Customer/family with a diagnosed condition or disability.</v>
          </cell>
          <cell r="B17" t="str">
            <v>Health/Condition</v>
          </cell>
          <cell r="C17" t="str">
            <v>GTIR030</v>
          </cell>
          <cell r="F17" t="str">
            <v>Training and Course Fees</v>
          </cell>
          <cell r="G17" t="str">
            <v>Education and training</v>
          </cell>
          <cell r="H17" t="str">
            <v>GTIP130</v>
          </cell>
        </row>
        <row r="18">
          <cell r="A18" t="str">
            <v>1. Customer/family with a diagnosed condition or disability</v>
          </cell>
          <cell r="B18" t="str">
            <v>Health/Condition</v>
          </cell>
          <cell r="C18" t="str">
            <v>GTIR030</v>
          </cell>
          <cell r="F18"/>
          <cell r="G18"/>
          <cell r="H18"/>
        </row>
        <row r="19">
          <cell r="A19" t="str">
            <v>2. Customer/family receiving medication and/or therapy for a mental health condition or substance addiction.</v>
          </cell>
          <cell r="B19" t="str">
            <v>Mental Health</v>
          </cell>
          <cell r="C19" t="str">
            <v>GTIR040</v>
          </cell>
          <cell r="F19" t="str">
            <v>Childcare</v>
          </cell>
          <cell r="G19" t="str">
            <v>Exceptional costs</v>
          </cell>
          <cell r="H19" t="str">
            <v>GTIP170</v>
          </cell>
        </row>
        <row r="20">
          <cell r="A20" t="str">
            <v>3. Customer/family moving from homelessness/supported living into independent living.</v>
          </cell>
          <cell r="B20" t="str">
            <v>Homelessness</v>
          </cell>
          <cell r="C20" t="str">
            <v>GTIR080</v>
          </cell>
          <cell r="F20" t="str">
            <v>Toys and Books</v>
          </cell>
          <cell r="G20" t="str">
            <v>Holiday and activity costs</v>
          </cell>
          <cell r="H20" t="str">
            <v>GTIP110</v>
          </cell>
        </row>
        <row r="21">
          <cell r="A21" t="str">
            <v>4. Customer/family fleeing from a violent or abusive relationship.</v>
          </cell>
          <cell r="B21" t="str">
            <v>Violence or abuse</v>
          </cell>
          <cell r="C21" t="str">
            <v>GTIR060</v>
          </cell>
          <cell r="F21" t="str">
            <v>Funeral Costs</v>
          </cell>
          <cell r="G21" t="str">
            <v>Exceptional costs</v>
          </cell>
          <cell r="H21" t="str">
            <v>GTIP170</v>
          </cell>
        </row>
        <row r="22">
          <cell r="A22" t="str">
            <v>6. Customer/family under the care of Social Services (Adult or Children).</v>
          </cell>
          <cell r="B22" t="str">
            <v>SELECT APPROPRIATELY</v>
          </cell>
          <cell r="C22" t="str">
            <v/>
          </cell>
          <cell r="F22" t="str">
            <v>Stationery and other associated items</v>
          </cell>
          <cell r="G22" t="str">
            <v>Education and training</v>
          </cell>
          <cell r="H22" t="str">
            <v>GTIP130</v>
          </cell>
        </row>
        <row r="23">
          <cell r="A23" t="str">
            <v>7. Customer/family with a child/ren in receipt of means-tested free school meals.</v>
          </cell>
          <cell r="B23" t="str">
            <v>Financial Hardship</v>
          </cell>
          <cell r="C23" t="str">
            <v>GTIR010</v>
          </cell>
          <cell r="F23" t="str">
            <v>Employment and work</v>
          </cell>
          <cell r="G23"/>
          <cell r="H23" t="str">
            <v>GTIP140</v>
          </cell>
        </row>
        <row r="24">
          <cell r="A24" t="str">
            <v>8a. Financial Hardship where the customer/household is spending more than 50% of their monthly income on housing costs.</v>
          </cell>
          <cell r="B24" t="str">
            <v>Financial Hardship</v>
          </cell>
          <cell r="C24" t="str">
            <v>GTIR010</v>
          </cell>
          <cell r="F24"/>
          <cell r="G24"/>
          <cell r="H24" t="str">
            <v/>
          </cell>
        </row>
        <row r="25">
          <cell r="A25" t="str">
            <v>8b. Financial Hardship where the customer/household is spending more than 55% of their monthly income on housing costs and council tax.</v>
          </cell>
          <cell r="B25" t="str">
            <v>Financial Hardship</v>
          </cell>
          <cell r="C25" t="str">
            <v>GTIR010</v>
          </cell>
          <cell r="F25"/>
          <cell r="G25"/>
          <cell r="H25" t="str">
            <v/>
          </cell>
        </row>
        <row r="26">
          <cell r="A26" t="str">
            <v>8b. Financial Hardship where the customer/household is spending more than 55% of their monthly income on housing costs and council tax</v>
          </cell>
          <cell r="B26" t="str">
            <v>Financial Hardship</v>
          </cell>
          <cell r="C26" t="str">
            <v>GTIR010</v>
          </cell>
          <cell r="F26"/>
          <cell r="G26"/>
          <cell r="H26"/>
        </row>
        <row r="27">
          <cell r="A27" t="str">
            <v>9. Eligible for an ETE grant as they are a Stonewater customer.</v>
          </cell>
          <cell r="B27" t="str">
            <v>Development opportunity</v>
          </cell>
          <cell r="C27" t="str">
            <v>GTIR110</v>
          </cell>
          <cell r="F27"/>
          <cell r="G27"/>
          <cell r="H27" t="str">
            <v/>
          </cell>
        </row>
        <row r="28">
          <cell r="A28" t="str">
            <v>9. Eligible for an ETE grant as they are a Stonewater customer</v>
          </cell>
          <cell r="B28" t="str">
            <v>Development opportunity</v>
          </cell>
          <cell r="C28" t="str">
            <v>GTIR110</v>
          </cell>
          <cell r="F28"/>
          <cell r="G28"/>
          <cell r="H28" t="str">
            <v/>
          </cell>
        </row>
        <row r="29">
          <cell r="A29"/>
          <cell r="B29"/>
          <cell r="C29" t="str">
            <v/>
          </cell>
          <cell r="F29"/>
          <cell r="G29"/>
          <cell r="H29" t="str">
            <v/>
          </cell>
        </row>
        <row r="30">
          <cell r="A30"/>
          <cell r="B30"/>
          <cell r="C30" t="str">
            <v/>
          </cell>
          <cell r="F30"/>
          <cell r="G30"/>
          <cell r="H30" t="str">
            <v/>
          </cell>
        </row>
        <row r="31">
          <cell r="A31"/>
          <cell r="B31"/>
          <cell r="C31" t="str">
            <v/>
          </cell>
          <cell r="F31"/>
          <cell r="G31"/>
          <cell r="H31" t="str">
            <v/>
          </cell>
        </row>
        <row r="32">
          <cell r="A32"/>
          <cell r="B32"/>
          <cell r="C32" t="str">
            <v/>
          </cell>
          <cell r="F32"/>
          <cell r="G32"/>
          <cell r="H32" t="str">
            <v/>
          </cell>
        </row>
        <row r="33">
          <cell r="A33"/>
          <cell r="B33"/>
          <cell r="C33" t="str">
            <v/>
          </cell>
          <cell r="F33"/>
          <cell r="G33"/>
          <cell r="H33" t="str">
            <v/>
          </cell>
        </row>
        <row r="34">
          <cell r="A34"/>
          <cell r="B34"/>
          <cell r="C34" t="str">
            <v/>
          </cell>
          <cell r="F34"/>
          <cell r="G34"/>
          <cell r="H34" t="str">
            <v/>
          </cell>
        </row>
        <row r="35">
          <cell r="A35"/>
          <cell r="B35"/>
          <cell r="C35" t="str">
            <v/>
          </cell>
          <cell r="F35"/>
          <cell r="G35"/>
          <cell r="H35" t="str">
            <v/>
          </cell>
        </row>
        <row r="36">
          <cell r="A36"/>
          <cell r="B36"/>
          <cell r="C36" t="str">
            <v/>
          </cell>
          <cell r="F36"/>
          <cell r="G36"/>
          <cell r="H36" t="str">
            <v/>
          </cell>
        </row>
        <row r="37">
          <cell r="A37"/>
          <cell r="B37"/>
          <cell r="C37" t="str">
            <v/>
          </cell>
          <cell r="F37"/>
          <cell r="G37"/>
          <cell r="H37" t="str">
            <v/>
          </cell>
        </row>
        <row r="38">
          <cell r="A38"/>
          <cell r="B38"/>
          <cell r="C38" t="str">
            <v/>
          </cell>
          <cell r="F38"/>
          <cell r="G38"/>
          <cell r="H38" t="str">
            <v/>
          </cell>
        </row>
        <row r="39">
          <cell r="A39"/>
          <cell r="B39"/>
          <cell r="C39" t="str">
            <v/>
          </cell>
          <cell r="F39"/>
          <cell r="G39"/>
          <cell r="H39" t="str">
            <v/>
          </cell>
        </row>
        <row r="40">
          <cell r="A40"/>
          <cell r="B40"/>
          <cell r="C40" t="str">
            <v/>
          </cell>
          <cell r="F40"/>
          <cell r="G40"/>
          <cell r="H40" t="str">
            <v/>
          </cell>
        </row>
        <row r="41">
          <cell r="A41"/>
          <cell r="B41"/>
          <cell r="C41" t="str">
            <v/>
          </cell>
          <cell r="F41"/>
          <cell r="G41"/>
          <cell r="H41" t="str">
            <v/>
          </cell>
        </row>
        <row r="42">
          <cell r="A42"/>
          <cell r="B42"/>
          <cell r="C42" t="str">
            <v/>
          </cell>
          <cell r="F42"/>
          <cell r="G42"/>
          <cell r="H42" t="str">
            <v/>
          </cell>
        </row>
        <row r="43">
          <cell r="A43"/>
          <cell r="B43"/>
          <cell r="C43" t="str">
            <v/>
          </cell>
          <cell r="F43"/>
          <cell r="G43"/>
          <cell r="H43" t="str">
            <v/>
          </cell>
        </row>
        <row r="44">
          <cell r="A44"/>
          <cell r="B44"/>
          <cell r="C44" t="str">
            <v/>
          </cell>
          <cell r="F44"/>
          <cell r="G44"/>
          <cell r="H44" t="str">
            <v/>
          </cell>
        </row>
        <row r="45">
          <cell r="A45"/>
          <cell r="B45"/>
          <cell r="C45" t="str">
            <v/>
          </cell>
          <cell r="F45"/>
          <cell r="G45"/>
          <cell r="H45" t="str">
            <v/>
          </cell>
        </row>
        <row r="46">
          <cell r="A46"/>
          <cell r="B46"/>
          <cell r="C46" t="str">
            <v/>
          </cell>
          <cell r="F46"/>
          <cell r="G46"/>
          <cell r="H46" t="str">
            <v/>
          </cell>
        </row>
        <row r="47">
          <cell r="A47"/>
          <cell r="B47"/>
          <cell r="C47" t="str">
            <v/>
          </cell>
          <cell r="F47"/>
          <cell r="G47"/>
          <cell r="H47" t="str">
            <v/>
          </cell>
        </row>
        <row r="48">
          <cell r="A48"/>
          <cell r="B48"/>
          <cell r="C48" t="str">
            <v/>
          </cell>
          <cell r="F48"/>
          <cell r="G48"/>
          <cell r="H48" t="str">
            <v/>
          </cell>
        </row>
        <row r="49">
          <cell r="A49"/>
          <cell r="B49"/>
          <cell r="C49" t="str">
            <v/>
          </cell>
          <cell r="F49"/>
          <cell r="G49"/>
          <cell r="H49" t="str">
            <v/>
          </cell>
        </row>
        <row r="50">
          <cell r="A50"/>
          <cell r="B50"/>
          <cell r="C50" t="str">
            <v/>
          </cell>
          <cell r="F50"/>
          <cell r="G50"/>
          <cell r="H50" t="str">
            <v/>
          </cell>
        </row>
        <row r="51">
          <cell r="A51"/>
          <cell r="B51"/>
          <cell r="C51" t="str">
            <v/>
          </cell>
          <cell r="F51"/>
          <cell r="G51"/>
          <cell r="H51" t="str">
            <v/>
          </cell>
        </row>
        <row r="52">
          <cell r="A52"/>
          <cell r="B52"/>
          <cell r="C52" t="str">
            <v/>
          </cell>
          <cell r="F52"/>
          <cell r="G52"/>
          <cell r="H52" t="str">
            <v/>
          </cell>
        </row>
        <row r="53">
          <cell r="A53"/>
          <cell r="B53"/>
          <cell r="C53" t="str">
            <v/>
          </cell>
          <cell r="F53"/>
          <cell r="G53"/>
          <cell r="H53" t="str">
            <v/>
          </cell>
        </row>
        <row r="54">
          <cell r="A54"/>
          <cell r="B54"/>
          <cell r="C54" t="str">
            <v/>
          </cell>
          <cell r="F54"/>
          <cell r="G54"/>
          <cell r="H54" t="str">
            <v/>
          </cell>
        </row>
        <row r="55">
          <cell r="A55"/>
          <cell r="B55"/>
          <cell r="C55" t="str">
            <v/>
          </cell>
          <cell r="F55"/>
          <cell r="G55"/>
          <cell r="H55" t="str">
            <v/>
          </cell>
        </row>
      </sheetData>
      <sheetData sheetId="4">
        <row r="1">
          <cell r="A1" t="str">
            <v>Recipient Postal Code</v>
          </cell>
          <cell r="B1" t="str">
            <v>lat</v>
          </cell>
          <cell r="C1" t="str">
            <v>long</v>
          </cell>
          <cell r="D1" t="str">
            <v>rgn</v>
          </cell>
          <cell r="E1" t="str">
            <v>rgn_name</v>
          </cell>
          <cell r="F1" t="str">
            <v>laua</v>
          </cell>
          <cell r="G1" t="str">
            <v>laua_name</v>
          </cell>
          <cell r="H1" t="str">
            <v>ward</v>
          </cell>
          <cell r="I1" t="str">
            <v>ward_name</v>
          </cell>
        </row>
        <row r="2">
          <cell r="A2" t="str">
            <v>BA11 1FW</v>
          </cell>
          <cell r="B2">
            <v>51.227862000000002</v>
          </cell>
          <cell r="C2">
            <v>-2.3247049999999998</v>
          </cell>
          <cell r="D2" t="str">
            <v>E12000009</v>
          </cell>
          <cell r="E2" t="str">
            <v>South West</v>
          </cell>
          <cell r="F2" t="str">
            <v>E06000066</v>
          </cell>
          <cell r="G2" t="str">
            <v>Somerset</v>
          </cell>
          <cell r="H2" t="str">
            <v>E05014362</v>
          </cell>
          <cell r="I2" t="str">
            <v>Frome West</v>
          </cell>
        </row>
        <row r="3">
          <cell r="A3" t="str">
            <v>MK40 2DD</v>
          </cell>
          <cell r="B3">
            <v>52.143104000000001</v>
          </cell>
          <cell r="C3">
            <v>-0.480209</v>
          </cell>
          <cell r="D3" t="str">
            <v>E12000006</v>
          </cell>
          <cell r="E3" t="str">
            <v>East of England</v>
          </cell>
          <cell r="F3" t="str">
            <v>E06000055</v>
          </cell>
          <cell r="G3" t="str">
            <v>Bedford</v>
          </cell>
          <cell r="H3" t="str">
            <v>E05014502</v>
          </cell>
          <cell r="I3" t="str">
            <v>Harpur</v>
          </cell>
        </row>
        <row r="4">
          <cell r="A4" t="str">
            <v>CV4 9UF</v>
          </cell>
          <cell r="B4">
            <v>52.401710000000001</v>
          </cell>
          <cell r="C4">
            <v>-1.6000719999999999</v>
          </cell>
          <cell r="D4" t="str">
            <v>E12000005</v>
          </cell>
          <cell r="E4" t="str">
            <v>West Midlands</v>
          </cell>
          <cell r="F4" t="str">
            <v>E08000026</v>
          </cell>
          <cell r="G4" t="str">
            <v>Coventry</v>
          </cell>
          <cell r="H4" t="str">
            <v>E05001232</v>
          </cell>
          <cell r="I4" t="str">
            <v>Westwood</v>
          </cell>
        </row>
        <row r="5">
          <cell r="A5" t="str">
            <v>RG2 7PT</v>
          </cell>
          <cell r="B5">
            <v>51.438524000000001</v>
          </cell>
          <cell r="C5">
            <v>-0.96232799999999996</v>
          </cell>
          <cell r="D5" t="str">
            <v>E12000008</v>
          </cell>
          <cell r="E5" t="str">
            <v>South East</v>
          </cell>
          <cell r="F5" t="str">
            <v>E06000038</v>
          </cell>
          <cell r="G5" t="str">
            <v>Reading</v>
          </cell>
          <cell r="H5" t="str">
            <v>E05013875</v>
          </cell>
          <cell r="I5" t="str">
            <v>Redlands</v>
          </cell>
        </row>
        <row r="6">
          <cell r="A6" t="str">
            <v>GU3 2DL</v>
          </cell>
          <cell r="B6">
            <v>51.253703999999999</v>
          </cell>
          <cell r="C6">
            <v>-0.67027000000000003</v>
          </cell>
          <cell r="D6" t="str">
            <v>E12000008</v>
          </cell>
          <cell r="E6" t="str">
            <v>South East</v>
          </cell>
          <cell r="F6" t="str">
            <v>E07000209</v>
          </cell>
          <cell r="G6" t="str">
            <v>Guildford</v>
          </cell>
          <cell r="H6" t="str">
            <v>E05014953</v>
          </cell>
          <cell r="I6" t="str">
            <v>Normandy &amp; Pirbright</v>
          </cell>
        </row>
        <row r="7">
          <cell r="A7" t="str">
            <v>CB9 0JF</v>
          </cell>
          <cell r="B7">
            <v>52.081682000000001</v>
          </cell>
          <cell r="C7">
            <v>0.450017</v>
          </cell>
          <cell r="D7" t="str">
            <v>E12000006</v>
          </cell>
          <cell r="E7" t="str">
            <v>East of England</v>
          </cell>
          <cell r="F7" t="str">
            <v>E07000245</v>
          </cell>
          <cell r="G7" t="str">
            <v>West Suffolk</v>
          </cell>
          <cell r="H7" t="str">
            <v>E05012775</v>
          </cell>
          <cell r="I7" t="str">
            <v>Haverhill East</v>
          </cell>
        </row>
        <row r="8">
          <cell r="A8" t="str">
            <v>RH4 3DY</v>
          </cell>
          <cell r="B8">
            <v>51.217663999999999</v>
          </cell>
          <cell r="C8">
            <v>-0.33384999999999998</v>
          </cell>
          <cell r="D8" t="str">
            <v>E12000008</v>
          </cell>
          <cell r="E8" t="str">
            <v>South East</v>
          </cell>
          <cell r="F8" t="str">
            <v>E07000210</v>
          </cell>
          <cell r="G8" t="str">
            <v>Mole Valley</v>
          </cell>
          <cell r="H8" t="str">
            <v>E05015348</v>
          </cell>
          <cell r="I8" t="str">
            <v>Dorking South</v>
          </cell>
        </row>
        <row r="9">
          <cell r="A9" t="str">
            <v>BN26 6GA</v>
          </cell>
          <cell r="B9">
            <v>50.820914000000002</v>
          </cell>
          <cell r="C9">
            <v>0.25453799999999999</v>
          </cell>
          <cell r="D9" t="str">
            <v>E12000008</v>
          </cell>
          <cell r="E9" t="str">
            <v>South East</v>
          </cell>
          <cell r="F9" t="str">
            <v>E07000065</v>
          </cell>
          <cell r="G9" t="str">
            <v>Wealden</v>
          </cell>
          <cell r="H9" t="str">
            <v>E05011655</v>
          </cell>
          <cell r="I9" t="str">
            <v>Polegate Central</v>
          </cell>
        </row>
        <row r="10">
          <cell r="A10" t="str">
            <v>GL1 2JS</v>
          </cell>
          <cell r="B10">
            <v>51.867055000000001</v>
          </cell>
          <cell r="C10">
            <v>-2.2521439999999999</v>
          </cell>
          <cell r="D10" t="str">
            <v>E12000009</v>
          </cell>
          <cell r="E10" t="str">
            <v>South West</v>
          </cell>
          <cell r="F10" t="str">
            <v>E07000081</v>
          </cell>
          <cell r="G10" t="str">
            <v>Gloucester</v>
          </cell>
          <cell r="H10" t="str">
            <v>E05010967</v>
          </cell>
          <cell r="I10" t="str">
            <v>Westgate</v>
          </cell>
        </row>
        <row r="11">
          <cell r="A11" t="str">
            <v>MK41 9RS</v>
          </cell>
          <cell r="B11">
            <v>52.136598999999997</v>
          </cell>
          <cell r="C11">
            <v>-0.43448999999999999</v>
          </cell>
          <cell r="D11" t="str">
            <v>E12000006</v>
          </cell>
          <cell r="E11" t="str">
            <v>East of England</v>
          </cell>
          <cell r="F11" t="str">
            <v>E06000055</v>
          </cell>
          <cell r="G11" t="str">
            <v>Bedford</v>
          </cell>
          <cell r="H11" t="str">
            <v>E05014513</v>
          </cell>
          <cell r="I11" t="str">
            <v>Riverfield</v>
          </cell>
        </row>
        <row r="12">
          <cell r="A12" t="str">
            <v>GU21 4SL</v>
          </cell>
          <cell r="B12">
            <v>51.321373999999999</v>
          </cell>
          <cell r="C12">
            <v>-0.57774499999999995</v>
          </cell>
          <cell r="D12" t="str">
            <v>E12000008</v>
          </cell>
          <cell r="E12" t="str">
            <v>South East</v>
          </cell>
          <cell r="F12" t="str">
            <v>E07000217</v>
          </cell>
          <cell r="G12" t="str">
            <v>Woking</v>
          </cell>
          <cell r="H12" t="str">
            <v>E05010800</v>
          </cell>
          <cell r="I12" t="str">
            <v>Horsell</v>
          </cell>
        </row>
        <row r="13">
          <cell r="A13" t="str">
            <v>OX15 0AF</v>
          </cell>
          <cell r="B13">
            <v>51.984068999999998</v>
          </cell>
          <cell r="C13">
            <v>-1.324074</v>
          </cell>
          <cell r="D13" t="str">
            <v>E12000008</v>
          </cell>
          <cell r="E13" t="str">
            <v>South East</v>
          </cell>
          <cell r="F13" t="str">
            <v>E07000177</v>
          </cell>
          <cell r="G13" t="str">
            <v>Cherwell</v>
          </cell>
          <cell r="H13" t="str">
            <v>E05010930</v>
          </cell>
          <cell r="I13" t="str">
            <v>Deddington</v>
          </cell>
        </row>
        <row r="14">
          <cell r="A14" t="str">
            <v>OX15 0AF</v>
          </cell>
          <cell r="B14">
            <v>51.984068999999998</v>
          </cell>
          <cell r="C14">
            <v>-1.324074</v>
          </cell>
          <cell r="D14" t="str">
            <v>E12000008</v>
          </cell>
          <cell r="E14" t="str">
            <v>South East</v>
          </cell>
          <cell r="F14" t="str">
            <v>E07000177</v>
          </cell>
          <cell r="G14" t="str">
            <v>Cherwell</v>
          </cell>
          <cell r="H14" t="str">
            <v>E05010930</v>
          </cell>
          <cell r="I14" t="str">
            <v>Deddington</v>
          </cell>
        </row>
        <row r="15">
          <cell r="A15" t="str">
            <v>SG17 5BY</v>
          </cell>
          <cell r="B15">
            <v>52.036115000000002</v>
          </cell>
          <cell r="C15">
            <v>-0.32314399999999999</v>
          </cell>
          <cell r="D15" t="str">
            <v>E12000006</v>
          </cell>
          <cell r="E15" t="str">
            <v>East of England</v>
          </cell>
          <cell r="F15" t="str">
            <v>E06000056</v>
          </cell>
          <cell r="G15" t="str">
            <v>Central Bedfordshire</v>
          </cell>
          <cell r="H15" t="str">
            <v>E05014421</v>
          </cell>
          <cell r="I15" t="str">
            <v>Shefford</v>
          </cell>
        </row>
        <row r="16">
          <cell r="A16" t="str">
            <v>SO15 1GG</v>
          </cell>
          <cell r="B16">
            <v>50.909157</v>
          </cell>
          <cell r="C16">
            <v>-1.412058</v>
          </cell>
          <cell r="D16" t="str">
            <v>E12000008</v>
          </cell>
          <cell r="E16" t="str">
            <v>South East</v>
          </cell>
          <cell r="F16" t="str">
            <v>E06000045</v>
          </cell>
          <cell r="G16" t="str">
            <v>Southampton</v>
          </cell>
          <cell r="H16" t="str">
            <v>E05015490</v>
          </cell>
          <cell r="I16" t="str">
            <v>Banister &amp; Polygon</v>
          </cell>
        </row>
        <row r="17">
          <cell r="A17" t="str">
            <v>HR6 8DF</v>
          </cell>
          <cell r="B17">
            <v>52.224083999999998</v>
          </cell>
          <cell r="C17">
            <v>-2.731573</v>
          </cell>
          <cell r="D17" t="str">
            <v>E12000005</v>
          </cell>
          <cell r="E17" t="str">
            <v>West Midlands</v>
          </cell>
          <cell r="F17" t="str">
            <v>E06000019</v>
          </cell>
          <cell r="G17" t="str">
            <v>Herefordshire, County of</v>
          </cell>
          <cell r="H17" t="str">
            <v>E05009468</v>
          </cell>
          <cell r="I17" t="str">
            <v>Leominster East</v>
          </cell>
        </row>
        <row r="18">
          <cell r="A18" t="str">
            <v>HR6 9AE</v>
          </cell>
          <cell r="B18">
            <v>52.221711999999997</v>
          </cell>
          <cell r="C18">
            <v>-2.766683</v>
          </cell>
          <cell r="D18" t="str">
            <v>E12000005</v>
          </cell>
          <cell r="E18" t="str">
            <v>West Midlands</v>
          </cell>
          <cell r="F18" t="str">
            <v>E06000019</v>
          </cell>
          <cell r="G18" t="str">
            <v>Herefordshire, County of</v>
          </cell>
          <cell r="H18" t="str">
            <v>E05009471</v>
          </cell>
          <cell r="I18" t="str">
            <v>Leominster West</v>
          </cell>
        </row>
        <row r="19">
          <cell r="A19" t="str">
            <v>GL1 4EF</v>
          </cell>
          <cell r="B19">
            <v>51.860683999999999</v>
          </cell>
          <cell r="C19">
            <v>-2.2376450000000001</v>
          </cell>
          <cell r="D19" t="str">
            <v>E12000009</v>
          </cell>
          <cell r="E19" t="str">
            <v>South West</v>
          </cell>
          <cell r="F19" t="str">
            <v>E07000081</v>
          </cell>
          <cell r="G19" t="str">
            <v>Gloucester</v>
          </cell>
          <cell r="H19" t="str">
            <v>E05010953</v>
          </cell>
          <cell r="I19" t="str">
            <v>Barton and Tredworth</v>
          </cell>
        </row>
        <row r="20">
          <cell r="A20" t="str">
            <v>OX15 0AF</v>
          </cell>
          <cell r="B20">
            <v>51.984068999999998</v>
          </cell>
          <cell r="C20">
            <v>-1.324074</v>
          </cell>
          <cell r="D20" t="str">
            <v>E12000008</v>
          </cell>
          <cell r="E20" t="str">
            <v>South East</v>
          </cell>
          <cell r="F20" t="str">
            <v>E07000177</v>
          </cell>
          <cell r="G20" t="str">
            <v>Cherwell</v>
          </cell>
          <cell r="H20" t="str">
            <v>E05010930</v>
          </cell>
          <cell r="I20" t="str">
            <v>Deddington</v>
          </cell>
        </row>
        <row r="21">
          <cell r="A21" t="str">
            <v>TA2 8FE</v>
          </cell>
          <cell r="B21">
            <v>51.033309000000003</v>
          </cell>
          <cell r="C21">
            <v>-3.053442</v>
          </cell>
          <cell r="D21" t="str">
            <v>E12000009</v>
          </cell>
          <cell r="E21" t="str">
            <v>South West</v>
          </cell>
          <cell r="F21" t="str">
            <v>E06000066</v>
          </cell>
          <cell r="G21" t="str">
            <v>Somerset</v>
          </cell>
          <cell r="H21" t="str">
            <v>E05014375</v>
          </cell>
          <cell r="I21" t="str">
            <v>Monkton &amp; North Curry</v>
          </cell>
        </row>
        <row r="22">
          <cell r="A22" t="str">
            <v>B66 3RQ</v>
          </cell>
          <cell r="B22">
            <v>52.494228999999997</v>
          </cell>
          <cell r="C22">
            <v>-1.9601090000000001</v>
          </cell>
          <cell r="D22" t="str">
            <v>E12000005</v>
          </cell>
          <cell r="E22" t="str">
            <v>West Midlands</v>
          </cell>
          <cell r="F22" t="str">
            <v>E08000028</v>
          </cell>
          <cell r="G22" t="str">
            <v>Sandwell</v>
          </cell>
          <cell r="H22" t="str">
            <v>E05001278</v>
          </cell>
          <cell r="I22" t="str">
            <v>Soho and Victoria</v>
          </cell>
        </row>
        <row r="23">
          <cell r="A23" t="str">
            <v>WS10 9QP</v>
          </cell>
          <cell r="B23">
            <v>52.559772000000002</v>
          </cell>
          <cell r="C23">
            <v>-2.0064419999999998</v>
          </cell>
          <cell r="D23" t="str">
            <v>E12000005</v>
          </cell>
          <cell r="E23" t="str">
            <v>West Midlands</v>
          </cell>
          <cell r="F23" t="str">
            <v>E08000028</v>
          </cell>
          <cell r="G23" t="str">
            <v>Sandwell</v>
          </cell>
          <cell r="H23" t="str">
            <v>E05001281</v>
          </cell>
          <cell r="I23" t="str">
            <v>Wednesbury North</v>
          </cell>
        </row>
        <row r="24">
          <cell r="A24" t="str">
            <v>BS23 1PH</v>
          </cell>
          <cell r="B24">
            <v>51.349950999999997</v>
          </cell>
          <cell r="C24">
            <v>-2.9740129999999998</v>
          </cell>
          <cell r="D24" t="str">
            <v>E12000009</v>
          </cell>
          <cell r="E24" t="str">
            <v>South West</v>
          </cell>
          <cell r="F24" t="str">
            <v>E06000024</v>
          </cell>
          <cell r="G24" t="str">
            <v>North Somerset</v>
          </cell>
          <cell r="H24" t="str">
            <v>E05010298</v>
          </cell>
          <cell r="I24" t="str">
            <v>Weston-super-Mare Central</v>
          </cell>
        </row>
        <row r="25">
          <cell r="A25" t="str">
            <v>HR6 9AE</v>
          </cell>
          <cell r="B25">
            <v>52.221711999999997</v>
          </cell>
          <cell r="C25">
            <v>-2.766683</v>
          </cell>
          <cell r="D25" t="str">
            <v>E12000005</v>
          </cell>
          <cell r="E25" t="str">
            <v>West Midlands</v>
          </cell>
          <cell r="F25" t="str">
            <v>E06000019</v>
          </cell>
          <cell r="G25" t="str">
            <v>Herefordshire, County of</v>
          </cell>
          <cell r="H25" t="str">
            <v>E05009471</v>
          </cell>
          <cell r="I25" t="str">
            <v>Leominster West</v>
          </cell>
        </row>
        <row r="26">
          <cell r="A26" t="str">
            <v>RG22 4NL</v>
          </cell>
          <cell r="B26">
            <v>51.243585000000003</v>
          </cell>
          <cell r="C26">
            <v>-1.123008</v>
          </cell>
          <cell r="D26" t="str">
            <v>E12000008</v>
          </cell>
          <cell r="E26" t="str">
            <v>South East</v>
          </cell>
          <cell r="F26" t="str">
            <v>E07000084</v>
          </cell>
          <cell r="G26" t="str">
            <v>Basingstoke and Deane</v>
          </cell>
          <cell r="H26" t="str">
            <v>E05013080</v>
          </cell>
          <cell r="I26" t="str">
            <v>Brighton Hill</v>
          </cell>
        </row>
        <row r="27">
          <cell r="A27" t="str">
            <v>TA3 7SE</v>
          </cell>
          <cell r="B27">
            <v>50.966282999999997</v>
          </cell>
          <cell r="C27">
            <v>-3.123332</v>
          </cell>
          <cell r="D27" t="str">
            <v>E12000009</v>
          </cell>
          <cell r="E27" t="str">
            <v>South West</v>
          </cell>
          <cell r="F27" t="str">
            <v>E06000066</v>
          </cell>
          <cell r="G27" t="str">
            <v>Somerset</v>
          </cell>
          <cell r="H27" t="str">
            <v>E05014340</v>
          </cell>
          <cell r="I27" t="str">
            <v>Blackdown &amp; Neroche</v>
          </cell>
        </row>
        <row r="28">
          <cell r="A28" t="str">
            <v>TA3 7SE</v>
          </cell>
          <cell r="B28">
            <v>50.966282999999997</v>
          </cell>
          <cell r="C28">
            <v>-3.123332</v>
          </cell>
          <cell r="D28" t="str">
            <v>E12000009</v>
          </cell>
          <cell r="E28" t="str">
            <v>South West</v>
          </cell>
          <cell r="F28" t="str">
            <v>E06000066</v>
          </cell>
          <cell r="G28" t="str">
            <v>Somerset</v>
          </cell>
          <cell r="H28" t="str">
            <v>E05014340</v>
          </cell>
          <cell r="I28" t="str">
            <v>Blackdown &amp; Neroche</v>
          </cell>
        </row>
        <row r="29">
          <cell r="A29" t="str">
            <v>NN8 1UN</v>
          </cell>
          <cell r="B29">
            <v>52.310709000000003</v>
          </cell>
          <cell r="C29">
            <v>-0.66702499999999998</v>
          </cell>
          <cell r="D29" t="str">
            <v>E12000004</v>
          </cell>
          <cell r="E29" t="str">
            <v>East Midlands</v>
          </cell>
          <cell r="F29" t="str">
            <v>E06000061</v>
          </cell>
          <cell r="G29" t="str">
            <v>North Northamptonshire</v>
          </cell>
          <cell r="H29" t="str">
            <v>E05013221</v>
          </cell>
          <cell r="I29" t="str">
            <v>Finedon</v>
          </cell>
        </row>
        <row r="30">
          <cell r="A30" t="str">
            <v>TA9 3FR</v>
          </cell>
          <cell r="B30">
            <v>51.223571999999997</v>
          </cell>
          <cell r="C30">
            <v>-2.9722770000000001</v>
          </cell>
          <cell r="D30" t="str">
            <v>E12000009</v>
          </cell>
          <cell r="E30" t="str">
            <v>South West</v>
          </cell>
          <cell r="F30" t="str">
            <v>E06000066</v>
          </cell>
          <cell r="G30" t="str">
            <v>Somerset</v>
          </cell>
          <cell r="H30" t="str">
            <v>E05014364</v>
          </cell>
          <cell r="I30" t="str">
            <v>Highbridge &amp; Burnham South</v>
          </cell>
        </row>
        <row r="31">
          <cell r="A31" t="str">
            <v>SN10 1NF</v>
          </cell>
          <cell r="B31">
            <v>51.349614000000003</v>
          </cell>
          <cell r="C31">
            <v>-1.9918739999999999</v>
          </cell>
          <cell r="D31" t="str">
            <v>E12000009</v>
          </cell>
          <cell r="E31" t="str">
            <v>South West</v>
          </cell>
          <cell r="F31" t="str">
            <v>E06000054</v>
          </cell>
          <cell r="G31" t="str">
            <v>Wiltshire</v>
          </cell>
          <cell r="H31" t="str">
            <v>E05013431</v>
          </cell>
          <cell r="I31" t="str">
            <v>Devizes South</v>
          </cell>
        </row>
        <row r="32">
          <cell r="A32" t="str">
            <v>SN10 1NF</v>
          </cell>
          <cell r="B32">
            <v>51.349614000000003</v>
          </cell>
          <cell r="C32">
            <v>-1.9918739999999999</v>
          </cell>
          <cell r="D32" t="str">
            <v>E12000009</v>
          </cell>
          <cell r="E32" t="str">
            <v>South West</v>
          </cell>
          <cell r="F32" t="str">
            <v>E06000054</v>
          </cell>
          <cell r="G32" t="str">
            <v>Wiltshire</v>
          </cell>
          <cell r="H32" t="str">
            <v>E05013431</v>
          </cell>
          <cell r="I32" t="str">
            <v>Devizes South</v>
          </cell>
        </row>
        <row r="33">
          <cell r="A33" t="str">
            <v>RH4 2LH</v>
          </cell>
          <cell r="B33">
            <v>51.217866000000001</v>
          </cell>
          <cell r="C33">
            <v>-0.32910299999999998</v>
          </cell>
          <cell r="D33" t="str">
            <v>E12000008</v>
          </cell>
          <cell r="E33" t="str">
            <v>South East</v>
          </cell>
          <cell r="F33" t="str">
            <v>E07000210</v>
          </cell>
          <cell r="G33" t="str">
            <v>Mole Valley</v>
          </cell>
          <cell r="H33" t="str">
            <v>E05015348</v>
          </cell>
          <cell r="I33" t="str">
            <v>Dorking South</v>
          </cell>
        </row>
        <row r="34">
          <cell r="A34" t="str">
            <v>LU2 8UQ</v>
          </cell>
          <cell r="B34">
            <v>51.891190000000002</v>
          </cell>
          <cell r="C34">
            <v>-0.36571799999999999</v>
          </cell>
          <cell r="D34" t="str">
            <v>E12000006</v>
          </cell>
          <cell r="E34" t="str">
            <v>East of England</v>
          </cell>
          <cell r="F34" t="str">
            <v>E06000032</v>
          </cell>
          <cell r="G34" t="str">
            <v>Luton</v>
          </cell>
          <cell r="H34" t="str">
            <v>E05014754</v>
          </cell>
          <cell r="I34" t="str">
            <v>Wigmore</v>
          </cell>
        </row>
        <row r="35">
          <cell r="A35" t="str">
            <v>LU2 8UQ</v>
          </cell>
          <cell r="B35">
            <v>51.891190000000002</v>
          </cell>
          <cell r="C35">
            <v>-0.36571799999999999</v>
          </cell>
          <cell r="D35" t="str">
            <v>E12000006</v>
          </cell>
          <cell r="E35" t="str">
            <v>East of England</v>
          </cell>
          <cell r="F35" t="str">
            <v>E06000032</v>
          </cell>
          <cell r="G35" t="str">
            <v>Luton</v>
          </cell>
          <cell r="H35" t="str">
            <v>E05014754</v>
          </cell>
          <cell r="I35" t="str">
            <v>Wigmore</v>
          </cell>
        </row>
        <row r="36">
          <cell r="A36" t="str">
            <v>DE55 7AH</v>
          </cell>
          <cell r="B36">
            <v>53.098143999999998</v>
          </cell>
          <cell r="C36">
            <v>-1.3914569999999999</v>
          </cell>
          <cell r="D36" t="str">
            <v>E12000004</v>
          </cell>
          <cell r="E36" t="str">
            <v>East Midlands</v>
          </cell>
          <cell r="F36" t="str">
            <v>E07000032</v>
          </cell>
          <cell r="G36" t="str">
            <v>Amber Valley</v>
          </cell>
          <cell r="H36" t="str">
            <v>E05014690</v>
          </cell>
          <cell r="I36" t="str">
            <v>Alfreton</v>
          </cell>
        </row>
        <row r="37">
          <cell r="A37" t="str">
            <v>HX3 0UL</v>
          </cell>
          <cell r="B37">
            <v>53.698509999999999</v>
          </cell>
          <cell r="C37">
            <v>-1.874646</v>
          </cell>
          <cell r="D37" t="str">
            <v>E12000003</v>
          </cell>
          <cell r="E37" t="str">
            <v>Yorkshire and The Humber</v>
          </cell>
          <cell r="F37" t="str">
            <v>E08000033</v>
          </cell>
          <cell r="G37" t="str">
            <v>Calderdale</v>
          </cell>
          <cell r="H37" t="str">
            <v>E05001383</v>
          </cell>
          <cell r="I37" t="str">
            <v>Skircoat</v>
          </cell>
        </row>
        <row r="38">
          <cell r="A38" t="str">
            <v>CV12 8NJ</v>
          </cell>
          <cell r="B38">
            <v>52.474224999999997</v>
          </cell>
          <cell r="C38">
            <v>-1.475779</v>
          </cell>
          <cell r="D38" t="str">
            <v>E12000005</v>
          </cell>
          <cell r="E38" t="str">
            <v>West Midlands</v>
          </cell>
          <cell r="F38" t="str">
            <v>E07000219</v>
          </cell>
          <cell r="G38" t="str">
            <v>Nuneaton and Bedworth</v>
          </cell>
          <cell r="H38" t="str">
            <v>E05015838</v>
          </cell>
          <cell r="I38" t="str">
            <v>Poplar</v>
          </cell>
        </row>
        <row r="39">
          <cell r="A39" t="str">
            <v>MK40 2AP</v>
          </cell>
          <cell r="B39">
            <v>52.141976999999997</v>
          </cell>
          <cell r="C39">
            <v>-0.48274600000000001</v>
          </cell>
          <cell r="D39" t="str">
            <v>E12000006</v>
          </cell>
          <cell r="E39" t="str">
            <v>East of England</v>
          </cell>
          <cell r="F39" t="str">
            <v>E06000055</v>
          </cell>
          <cell r="G39" t="str">
            <v>Bedford</v>
          </cell>
          <cell r="H39" t="str">
            <v>E05014502</v>
          </cell>
          <cell r="I39" t="str">
            <v>Harpur</v>
          </cell>
        </row>
        <row r="40">
          <cell r="A40" t="str">
            <v>TA2 8FE</v>
          </cell>
          <cell r="B40">
            <v>51.033309000000003</v>
          </cell>
          <cell r="C40">
            <v>-3.053442</v>
          </cell>
          <cell r="D40" t="str">
            <v>E12000009</v>
          </cell>
          <cell r="E40" t="str">
            <v>South West</v>
          </cell>
          <cell r="F40" t="str">
            <v>E06000066</v>
          </cell>
          <cell r="G40" t="str">
            <v>Somerset</v>
          </cell>
          <cell r="H40" t="str">
            <v>E05014375</v>
          </cell>
          <cell r="I40" t="str">
            <v>Monkton &amp; North Curry</v>
          </cell>
        </row>
        <row r="41">
          <cell r="A41" t="str">
            <v>TA6 4HW</v>
          </cell>
          <cell r="B41">
            <v>51.150210000000001</v>
          </cell>
          <cell r="C41">
            <v>-2.9832999999999998</v>
          </cell>
          <cell r="D41" t="str">
            <v>E12000009</v>
          </cell>
          <cell r="E41" t="str">
            <v>South West</v>
          </cell>
          <cell r="F41" t="str">
            <v>E06000066</v>
          </cell>
          <cell r="G41" t="str">
            <v>Somerset</v>
          </cell>
          <cell r="H41" t="str">
            <v>E05014343</v>
          </cell>
          <cell r="I41" t="str">
            <v>Bridgwater East &amp; Bawdrip</v>
          </cell>
        </row>
        <row r="42">
          <cell r="A42" t="str">
            <v>SO18 1HL</v>
          </cell>
          <cell r="B42">
            <v>50.918728000000002</v>
          </cell>
          <cell r="C42">
            <v>-1.373014</v>
          </cell>
          <cell r="D42" t="str">
            <v>E12000008</v>
          </cell>
          <cell r="E42" t="str">
            <v>South East</v>
          </cell>
          <cell r="F42" t="str">
            <v>E06000045</v>
          </cell>
          <cell r="G42" t="str">
            <v>Southampton</v>
          </cell>
          <cell r="H42" t="str">
            <v>E05015494</v>
          </cell>
          <cell r="I42" t="str">
            <v>Bitterne Park</v>
          </cell>
        </row>
        <row r="43">
          <cell r="A43" t="str">
            <v>GL16 8FJ</v>
          </cell>
          <cell r="B43">
            <v>51.785459000000003</v>
          </cell>
          <cell r="C43">
            <v>-2.6100310000000002</v>
          </cell>
          <cell r="D43" t="str">
            <v>E12000009</v>
          </cell>
          <cell r="E43" t="str">
            <v>South West</v>
          </cell>
          <cell r="F43" t="str">
            <v>E07000080</v>
          </cell>
          <cell r="G43" t="str">
            <v>Forest of Dean</v>
          </cell>
          <cell r="H43" t="str">
            <v>E05012160</v>
          </cell>
          <cell r="I43" t="str">
            <v>Coleford</v>
          </cell>
        </row>
        <row r="44">
          <cell r="A44" t="str">
            <v>GL16 8FJ</v>
          </cell>
          <cell r="B44">
            <v>51.785459000000003</v>
          </cell>
          <cell r="C44">
            <v>-2.6100310000000002</v>
          </cell>
          <cell r="D44" t="str">
            <v>E12000009</v>
          </cell>
          <cell r="E44" t="str">
            <v>South West</v>
          </cell>
          <cell r="F44" t="str">
            <v>E07000080</v>
          </cell>
          <cell r="G44" t="str">
            <v>Forest of Dean</v>
          </cell>
          <cell r="H44" t="str">
            <v>E05012160</v>
          </cell>
          <cell r="I44" t="str">
            <v>Coleford</v>
          </cell>
        </row>
        <row r="45">
          <cell r="A45" t="str">
            <v>CV2 2NQ</v>
          </cell>
          <cell r="B45">
            <v>52.432668999999997</v>
          </cell>
          <cell r="C45">
            <v>-1.4431480000000001</v>
          </cell>
          <cell r="D45" t="str">
            <v>E12000005</v>
          </cell>
          <cell r="E45" t="str">
            <v>West Midlands</v>
          </cell>
          <cell r="F45" t="str">
            <v>E08000026</v>
          </cell>
          <cell r="G45" t="str">
            <v>Coventry</v>
          </cell>
          <cell r="H45" t="str">
            <v>E05001223</v>
          </cell>
          <cell r="I45" t="str">
            <v>Henley</v>
          </cell>
        </row>
        <row r="46">
          <cell r="A46" t="str">
            <v>BH12 2DX</v>
          </cell>
          <cell r="B46">
            <v>50.728873999999998</v>
          </cell>
          <cell r="C46">
            <v>-1.9313359999999999</v>
          </cell>
          <cell r="D46" t="str">
            <v>E12000009</v>
          </cell>
          <cell r="E46" t="str">
            <v>South West</v>
          </cell>
          <cell r="F46" t="str">
            <v>E06000058</v>
          </cell>
          <cell r="G46" t="str">
            <v>Bournemouth, Christchurch and Poole</v>
          </cell>
          <cell r="H46" t="str">
            <v>E05012670</v>
          </cell>
          <cell r="I46" t="str">
            <v>Newtown &amp; Heatherlands</v>
          </cell>
        </row>
        <row r="47">
          <cell r="A47" t="str">
            <v>GL15 5EX</v>
          </cell>
          <cell r="B47">
            <v>51.723112</v>
          </cell>
          <cell r="C47">
            <v>-2.5366590000000002</v>
          </cell>
          <cell r="D47" t="str">
            <v>E12000009</v>
          </cell>
          <cell r="E47" t="str">
            <v>South West</v>
          </cell>
          <cell r="F47" t="str">
            <v>E07000080</v>
          </cell>
          <cell r="G47" t="str">
            <v>Forest of Dean</v>
          </cell>
          <cell r="H47" t="str">
            <v>E05012167</v>
          </cell>
          <cell r="I47" t="str">
            <v>Lydney West &amp; Aylburton</v>
          </cell>
        </row>
        <row r="48">
          <cell r="A48" t="str">
            <v>NN8 6BQ</v>
          </cell>
          <cell r="B48">
            <v>52.320523000000001</v>
          </cell>
          <cell r="C48">
            <v>-0.71955000000000002</v>
          </cell>
          <cell r="D48" t="str">
            <v>E12000004</v>
          </cell>
          <cell r="E48" t="str">
            <v>East Midlands</v>
          </cell>
          <cell r="F48" t="str">
            <v>E06000061</v>
          </cell>
          <cell r="G48" t="str">
            <v>North Northamptonshire</v>
          </cell>
          <cell r="H48" t="str">
            <v>E05013220</v>
          </cell>
          <cell r="I48" t="str">
            <v>Earls Barton</v>
          </cell>
        </row>
        <row r="49">
          <cell r="A49" t="str">
            <v>LE11 5XB</v>
          </cell>
          <cell r="B49">
            <v>52.779553999999997</v>
          </cell>
          <cell r="C49">
            <v>-1.2334940000000001</v>
          </cell>
          <cell r="D49" t="str">
            <v>E12000004</v>
          </cell>
          <cell r="E49" t="str">
            <v>East Midlands</v>
          </cell>
          <cell r="F49" t="str">
            <v>E07000130</v>
          </cell>
          <cell r="G49" t="str">
            <v>Charnwood</v>
          </cell>
          <cell r="H49" t="str">
            <v>E05014670</v>
          </cell>
          <cell r="I49" t="str">
            <v>Dishley, Hathern &amp; Thorpe Acre</v>
          </cell>
        </row>
        <row r="50">
          <cell r="A50" t="str">
            <v>BN21 1LX</v>
          </cell>
          <cell r="B50">
            <v>50.775640000000003</v>
          </cell>
          <cell r="C50">
            <v>0.26746599999999998</v>
          </cell>
          <cell r="D50" t="str">
            <v>E12000008</v>
          </cell>
          <cell r="E50" t="str">
            <v>South East</v>
          </cell>
          <cell r="F50" t="str">
            <v>E07000061</v>
          </cell>
          <cell r="G50" t="str">
            <v>Eastbourne</v>
          </cell>
          <cell r="H50" t="str">
            <v>E05011582</v>
          </cell>
          <cell r="I50" t="str">
            <v>Upperton</v>
          </cell>
        </row>
        <row r="51">
          <cell r="A51" t="str">
            <v>SP2 7GN</v>
          </cell>
          <cell r="B51">
            <v>51.073425</v>
          </cell>
          <cell r="C51">
            <v>-1.799857</v>
          </cell>
          <cell r="D51" t="str">
            <v>E12000009</v>
          </cell>
          <cell r="E51" t="str">
            <v>South West</v>
          </cell>
          <cell r="F51" t="str">
            <v>E06000054</v>
          </cell>
          <cell r="G51" t="str">
            <v>Wiltshire</v>
          </cell>
          <cell r="H51" t="str">
            <v>E05013469</v>
          </cell>
          <cell r="I51" t="str">
            <v>Salisbury St Paul's</v>
          </cell>
        </row>
        <row r="52">
          <cell r="A52" t="str">
            <v>RG22 4NJ</v>
          </cell>
          <cell r="B52">
            <v>51.242682000000002</v>
          </cell>
          <cell r="C52">
            <v>-1.1236839999999999</v>
          </cell>
          <cell r="D52" t="str">
            <v>E12000008</v>
          </cell>
          <cell r="E52" t="str">
            <v>South East</v>
          </cell>
          <cell r="F52" t="str">
            <v>E07000084</v>
          </cell>
          <cell r="G52" t="str">
            <v>Basingstoke and Deane</v>
          </cell>
          <cell r="H52" t="str">
            <v>E05013080</v>
          </cell>
          <cell r="I52" t="str">
            <v>Brighton Hill</v>
          </cell>
        </row>
        <row r="53">
          <cell r="A53" t="str">
            <v>NN4 6FY</v>
          </cell>
          <cell r="B53">
            <v>52.200093000000003</v>
          </cell>
          <cell r="C53">
            <v>-0.86563500000000004</v>
          </cell>
          <cell r="D53" t="str">
            <v>E12000004</v>
          </cell>
          <cell r="E53" t="str">
            <v>East Midlands</v>
          </cell>
          <cell r="F53" t="str">
            <v>E06000062</v>
          </cell>
          <cell r="G53" t="str">
            <v>West Northamptonshire</v>
          </cell>
          <cell r="H53" t="str">
            <v>E05013255</v>
          </cell>
          <cell r="I53" t="str">
            <v>Hackleton and Grange Park</v>
          </cell>
        </row>
        <row r="54">
          <cell r="A54" t="str">
            <v>LE11 5XB</v>
          </cell>
          <cell r="B54">
            <v>52.779553999999997</v>
          </cell>
          <cell r="C54">
            <v>-1.2334940000000001</v>
          </cell>
          <cell r="D54" t="str">
            <v>E12000004</v>
          </cell>
          <cell r="E54" t="str">
            <v>East Midlands</v>
          </cell>
          <cell r="F54" t="str">
            <v>E07000130</v>
          </cell>
          <cell r="G54" t="str">
            <v>Charnwood</v>
          </cell>
          <cell r="H54" t="str">
            <v>E05014670</v>
          </cell>
          <cell r="I54" t="str">
            <v>Dishley, Hathern &amp; Thorpe Acre</v>
          </cell>
        </row>
        <row r="55">
          <cell r="A55" t="str">
            <v>SN1 4AP</v>
          </cell>
          <cell r="B55">
            <v>51.556569000000003</v>
          </cell>
          <cell r="C55">
            <v>-1.7998369999999999</v>
          </cell>
          <cell r="D55" t="str">
            <v>E12000009</v>
          </cell>
          <cell r="E55" t="str">
            <v>South West</v>
          </cell>
          <cell r="F55" t="str">
            <v>E06000030</v>
          </cell>
          <cell r="G55" t="str">
            <v>Swindon</v>
          </cell>
          <cell r="H55" t="str">
            <v>E05008954</v>
          </cell>
          <cell r="I55" t="str">
            <v>Central</v>
          </cell>
        </row>
        <row r="56">
          <cell r="A56" t="str">
            <v>BN2 5PP</v>
          </cell>
          <cell r="B56">
            <v>50.826431999999997</v>
          </cell>
          <cell r="C56">
            <v>-0.103683</v>
          </cell>
          <cell r="D56" t="str">
            <v>E12000008</v>
          </cell>
          <cell r="E56" t="str">
            <v>South East</v>
          </cell>
          <cell r="F56" t="str">
            <v>E06000043</v>
          </cell>
          <cell r="G56" t="str">
            <v>Brighton and Hove</v>
          </cell>
          <cell r="H56" t="str">
            <v>E05015418</v>
          </cell>
          <cell r="I56" t="str">
            <v>Whitehawk &amp; Marina</v>
          </cell>
        </row>
        <row r="57">
          <cell r="A57" t="str">
            <v>BN50 8TQ</v>
          </cell>
          <cell r="B57">
            <v>50.826327999999997</v>
          </cell>
          <cell r="C57">
            <v>-0.140791</v>
          </cell>
          <cell r="D57" t="str">
            <v>E12000008</v>
          </cell>
          <cell r="E57" t="str">
            <v>South East</v>
          </cell>
          <cell r="F57" t="str">
            <v>E06000043</v>
          </cell>
          <cell r="G57" t="str">
            <v>Brighton and Hove</v>
          </cell>
          <cell r="H57" t="str">
            <v>E05015415</v>
          </cell>
          <cell r="I57" t="str">
            <v>West Hill &amp; North Laine</v>
          </cell>
        </row>
        <row r="58">
          <cell r="A58" t="str">
            <v>BN50 8TQ</v>
          </cell>
          <cell r="B58">
            <v>50.826327999999997</v>
          </cell>
          <cell r="C58">
            <v>-0.140791</v>
          </cell>
          <cell r="D58" t="str">
            <v>E12000008</v>
          </cell>
          <cell r="E58" t="str">
            <v>South East</v>
          </cell>
          <cell r="F58" t="str">
            <v>E06000043</v>
          </cell>
          <cell r="G58" t="str">
            <v>Brighton and Hove</v>
          </cell>
          <cell r="H58" t="str">
            <v>E05015415</v>
          </cell>
          <cell r="I58" t="str">
            <v>West Hill &amp; North Laine</v>
          </cell>
        </row>
        <row r="59">
          <cell r="A59" t="str">
            <v>LU6 9NA</v>
          </cell>
          <cell r="B59">
            <v>51.887760999999998</v>
          </cell>
          <cell r="C59">
            <v>-0.52396799999999999</v>
          </cell>
          <cell r="D59" t="str">
            <v>E12000006</v>
          </cell>
          <cell r="E59" t="str">
            <v>East of England</v>
          </cell>
          <cell r="F59" t="str">
            <v>E06000056</v>
          </cell>
          <cell r="G59" t="str">
            <v>Central Bedfordshire</v>
          </cell>
          <cell r="H59" t="str">
            <v>E05014403</v>
          </cell>
          <cell r="I59" t="str">
            <v>Dunstable Central</v>
          </cell>
        </row>
        <row r="60">
          <cell r="A60" t="str">
            <v>SG18 0AQ</v>
          </cell>
          <cell r="B60">
            <v>52.089393999999999</v>
          </cell>
          <cell r="C60">
            <v>-0.26371</v>
          </cell>
          <cell r="D60" t="str">
            <v>E12000006</v>
          </cell>
          <cell r="E60" t="str">
            <v>East of England</v>
          </cell>
          <cell r="F60" t="str">
            <v>E06000056</v>
          </cell>
          <cell r="G60" t="str">
            <v>Central Bedfordshire</v>
          </cell>
          <cell r="H60" t="str">
            <v>E05014399</v>
          </cell>
          <cell r="I60" t="str">
            <v>Biggleswade West</v>
          </cell>
        </row>
        <row r="61">
          <cell r="A61" t="str">
            <v>BH8 9AT</v>
          </cell>
          <cell r="B61">
            <v>50.734316999999997</v>
          </cell>
          <cell r="C61">
            <v>-1.8477399999999999</v>
          </cell>
          <cell r="D61" t="str">
            <v>E12000009</v>
          </cell>
          <cell r="E61" t="str">
            <v>South West</v>
          </cell>
          <cell r="F61" t="str">
            <v>E06000058</v>
          </cell>
          <cell r="G61" t="str">
            <v>Bournemouth, Christchurch and Poole</v>
          </cell>
          <cell r="H61" t="str">
            <v>E05012661</v>
          </cell>
          <cell r="I61" t="str">
            <v>East Cliff &amp; Springbourne</v>
          </cell>
        </row>
        <row r="62">
          <cell r="A62" t="str">
            <v>NG9 2SY</v>
          </cell>
          <cell r="B62">
            <v>52.938383999999999</v>
          </cell>
          <cell r="C62">
            <v>-1.209058</v>
          </cell>
          <cell r="D62" t="str">
            <v>E12000004</v>
          </cell>
          <cell r="E62" t="str">
            <v>East Midlands</v>
          </cell>
          <cell r="F62" t="str">
            <v>E06000018</v>
          </cell>
          <cell r="G62" t="str">
            <v>Nottingham</v>
          </cell>
          <cell r="H62" t="str">
            <v>E05012283</v>
          </cell>
          <cell r="I62" t="str">
            <v>Lenton &amp; Wollaton East</v>
          </cell>
        </row>
        <row r="63">
          <cell r="A63" t="str">
            <v>HR6 8EW</v>
          </cell>
          <cell r="B63">
            <v>52.232903</v>
          </cell>
          <cell r="C63">
            <v>-2.7388499999999998</v>
          </cell>
          <cell r="D63" t="str">
            <v>E12000005</v>
          </cell>
          <cell r="E63" t="str">
            <v>West Midlands</v>
          </cell>
          <cell r="F63" t="str">
            <v>E06000019</v>
          </cell>
          <cell r="G63" t="str">
            <v>Herefordshire, County of</v>
          </cell>
          <cell r="H63" t="str">
            <v>E05009469</v>
          </cell>
          <cell r="I63" t="str">
            <v>Leominster North &amp; Rural</v>
          </cell>
        </row>
        <row r="64">
          <cell r="A64" t="str">
            <v>LE19 4DX</v>
          </cell>
          <cell r="B64">
            <v>52.610469999999999</v>
          </cell>
          <cell r="C64">
            <v>-1.220852</v>
          </cell>
          <cell r="D64" t="str">
            <v>E12000004</v>
          </cell>
          <cell r="E64" t="str">
            <v>East Midlands</v>
          </cell>
          <cell r="F64" t="str">
            <v>E07000129</v>
          </cell>
          <cell r="G64" t="str">
            <v>Blaby</v>
          </cell>
          <cell r="H64" t="str">
            <v>E05015273</v>
          </cell>
          <cell r="I64" t="str">
            <v>Leicester Forest &amp; Lubbesthorpe</v>
          </cell>
        </row>
        <row r="65">
          <cell r="A65" t="str">
            <v>LE19 4DX</v>
          </cell>
          <cell r="B65">
            <v>52.610469999999999</v>
          </cell>
          <cell r="C65">
            <v>-1.220852</v>
          </cell>
          <cell r="D65" t="str">
            <v>E12000004</v>
          </cell>
          <cell r="E65" t="str">
            <v>East Midlands</v>
          </cell>
          <cell r="F65" t="str">
            <v>E07000129</v>
          </cell>
          <cell r="G65" t="str">
            <v>Blaby</v>
          </cell>
          <cell r="H65" t="str">
            <v>E05015273</v>
          </cell>
          <cell r="I65" t="str">
            <v>Leicester Forest &amp; Lubbesthorpe</v>
          </cell>
        </row>
        <row r="66">
          <cell r="A66" t="str">
            <v>LU5 5BG</v>
          </cell>
          <cell r="B66">
            <v>51.902043999999997</v>
          </cell>
          <cell r="C66">
            <v>-0.52722100000000005</v>
          </cell>
          <cell r="D66" t="str">
            <v>E12000006</v>
          </cell>
          <cell r="E66" t="str">
            <v>East of England</v>
          </cell>
          <cell r="F66" t="str">
            <v>E06000056</v>
          </cell>
          <cell r="G66" t="str">
            <v>Central Bedfordshire</v>
          </cell>
          <cell r="H66" t="str">
            <v>E05014413</v>
          </cell>
          <cell r="I66" t="str">
            <v>Houghton Regis West</v>
          </cell>
        </row>
        <row r="67">
          <cell r="A67" t="str">
            <v>BS23 3SA</v>
          </cell>
          <cell r="B67">
            <v>51.344462</v>
          </cell>
          <cell r="C67">
            <v>-2.9603570000000001</v>
          </cell>
          <cell r="D67" t="str">
            <v>E12000009</v>
          </cell>
          <cell r="E67" t="str">
            <v>South West</v>
          </cell>
          <cell r="F67" t="str">
            <v>E06000024</v>
          </cell>
          <cell r="G67" t="str">
            <v>North Somerset</v>
          </cell>
          <cell r="H67" t="str">
            <v>E05010297</v>
          </cell>
          <cell r="I67" t="str">
            <v>Weston-super-Mare South</v>
          </cell>
        </row>
        <row r="68">
          <cell r="A68" t="str">
            <v>BS23 3SA</v>
          </cell>
          <cell r="B68">
            <v>51.344462</v>
          </cell>
          <cell r="C68">
            <v>-2.9603570000000001</v>
          </cell>
          <cell r="D68" t="str">
            <v>E12000009</v>
          </cell>
          <cell r="E68" t="str">
            <v>South West</v>
          </cell>
          <cell r="F68" t="str">
            <v>E06000024</v>
          </cell>
          <cell r="G68" t="str">
            <v>North Somerset</v>
          </cell>
          <cell r="H68" t="str">
            <v>E05010297</v>
          </cell>
          <cell r="I68" t="str">
            <v>Weston-super-Mare South</v>
          </cell>
        </row>
        <row r="69">
          <cell r="A69" t="str">
            <v>SO15 1GG</v>
          </cell>
          <cell r="B69">
            <v>50.909157</v>
          </cell>
          <cell r="C69">
            <v>-1.412058</v>
          </cell>
          <cell r="D69" t="str">
            <v>E12000008</v>
          </cell>
          <cell r="E69" t="str">
            <v>South East</v>
          </cell>
          <cell r="F69" t="str">
            <v>E06000045</v>
          </cell>
          <cell r="G69" t="str">
            <v>Southampton</v>
          </cell>
          <cell r="H69" t="str">
            <v>E05015490</v>
          </cell>
          <cell r="I69" t="str">
            <v>Banister &amp; Polygon</v>
          </cell>
        </row>
        <row r="70">
          <cell r="A70" t="str">
            <v>BN12 6ES</v>
          </cell>
          <cell r="B70">
            <v>50.819989999999997</v>
          </cell>
          <cell r="C70">
            <v>-0.412638</v>
          </cell>
          <cell r="D70" t="str">
            <v>E12000008</v>
          </cell>
          <cell r="E70" t="str">
            <v>South East</v>
          </cell>
          <cell r="F70" t="str">
            <v>E07000229</v>
          </cell>
          <cell r="G70" t="str">
            <v>Worthing</v>
          </cell>
          <cell r="H70" t="str">
            <v>E05007695</v>
          </cell>
          <cell r="I70" t="str">
            <v>Castle</v>
          </cell>
        </row>
        <row r="71">
          <cell r="A71" t="str">
            <v>B66 3RQ</v>
          </cell>
          <cell r="B71">
            <v>52.494228999999997</v>
          </cell>
          <cell r="C71">
            <v>-1.9601090000000001</v>
          </cell>
          <cell r="D71" t="str">
            <v>E12000005</v>
          </cell>
          <cell r="E71" t="str">
            <v>West Midlands</v>
          </cell>
          <cell r="F71" t="str">
            <v>E08000028</v>
          </cell>
          <cell r="G71" t="str">
            <v>Sandwell</v>
          </cell>
          <cell r="H71" t="str">
            <v>E05001278</v>
          </cell>
          <cell r="I71" t="str">
            <v>Soho and Victoria</v>
          </cell>
        </row>
        <row r="72">
          <cell r="A72" t="str">
            <v>SG17 5UD</v>
          </cell>
          <cell r="B72">
            <v>52.033200000000001</v>
          </cell>
          <cell r="C72">
            <v>-0.33316600000000002</v>
          </cell>
          <cell r="D72" t="str">
            <v>E12000006</v>
          </cell>
          <cell r="E72" t="str">
            <v>East of England</v>
          </cell>
          <cell r="F72" t="str">
            <v>E06000056</v>
          </cell>
          <cell r="G72" t="str">
            <v>Central Bedfordshire</v>
          </cell>
          <cell r="H72" t="str">
            <v>E05014421</v>
          </cell>
          <cell r="I72" t="str">
            <v>Shefford</v>
          </cell>
        </row>
        <row r="73">
          <cell r="A73" t="str">
            <v>CV7 8QF</v>
          </cell>
          <cell r="B73">
            <v>52.504063000000002</v>
          </cell>
          <cell r="C73">
            <v>-1.5722</v>
          </cell>
          <cell r="D73" t="str">
            <v>E12000005</v>
          </cell>
          <cell r="E73" t="str">
            <v>West Midlands</v>
          </cell>
          <cell r="F73" t="str">
            <v>E07000218</v>
          </cell>
          <cell r="G73" t="str">
            <v>North Warwickshire</v>
          </cell>
          <cell r="H73" t="str">
            <v>E05007457</v>
          </cell>
          <cell r="I73" t="str">
            <v>Arley and Whitacre</v>
          </cell>
        </row>
        <row r="74">
          <cell r="A74" t="str">
            <v>LU5 5TJ</v>
          </cell>
          <cell r="B74">
            <v>51.903761000000003</v>
          </cell>
          <cell r="C74">
            <v>-0.50222100000000003</v>
          </cell>
          <cell r="D74" t="str">
            <v>E12000006</v>
          </cell>
          <cell r="E74" t="str">
            <v>East of England</v>
          </cell>
          <cell r="F74" t="str">
            <v>E06000056</v>
          </cell>
          <cell r="G74" t="str">
            <v>Central Bedfordshire</v>
          </cell>
          <cell r="H74" t="str">
            <v>E05014413</v>
          </cell>
          <cell r="I74" t="str">
            <v>Houghton Regis West</v>
          </cell>
        </row>
        <row r="75">
          <cell r="A75" t="str">
            <v>LU5 5TJ</v>
          </cell>
          <cell r="B75">
            <v>51.903761000000003</v>
          </cell>
          <cell r="C75">
            <v>-0.50222100000000003</v>
          </cell>
          <cell r="D75" t="str">
            <v>E12000006</v>
          </cell>
          <cell r="E75" t="str">
            <v>East of England</v>
          </cell>
          <cell r="F75" t="str">
            <v>E06000056</v>
          </cell>
          <cell r="G75" t="str">
            <v>Central Bedfordshire</v>
          </cell>
          <cell r="H75" t="str">
            <v>E05014413</v>
          </cell>
          <cell r="I75" t="str">
            <v>Houghton Regis West</v>
          </cell>
        </row>
        <row r="76">
          <cell r="A76" t="str">
            <v>LU2 0FD</v>
          </cell>
          <cell r="B76">
            <v>51.883459999999999</v>
          </cell>
          <cell r="C76">
            <v>-0.41585</v>
          </cell>
          <cell r="D76" t="str">
            <v>E12000006</v>
          </cell>
          <cell r="E76" t="str">
            <v>East of England</v>
          </cell>
          <cell r="F76" t="str">
            <v>E06000032</v>
          </cell>
          <cell r="G76" t="str">
            <v>Luton</v>
          </cell>
          <cell r="H76" t="str">
            <v>E05014743</v>
          </cell>
          <cell r="I76" t="str">
            <v>High Town</v>
          </cell>
        </row>
        <row r="77">
          <cell r="A77" t="str">
            <v>LU2 0FD</v>
          </cell>
          <cell r="B77">
            <v>51.883459999999999</v>
          </cell>
          <cell r="C77">
            <v>-0.41585</v>
          </cell>
          <cell r="D77" t="str">
            <v>E12000006</v>
          </cell>
          <cell r="E77" t="str">
            <v>East of England</v>
          </cell>
          <cell r="F77" t="str">
            <v>E06000032</v>
          </cell>
          <cell r="G77" t="str">
            <v>Luton</v>
          </cell>
          <cell r="H77" t="str">
            <v>E05014743</v>
          </cell>
          <cell r="I77" t="str">
            <v>High Town</v>
          </cell>
        </row>
        <row r="78">
          <cell r="A78" t="str">
            <v>LS10 3QW</v>
          </cell>
          <cell r="B78">
            <v>53.759706999999999</v>
          </cell>
          <cell r="C78">
            <v>-1.529379</v>
          </cell>
          <cell r="D78" t="str">
            <v>E12000003</v>
          </cell>
          <cell r="E78" t="str">
            <v>Yorkshire and The Humber</v>
          </cell>
          <cell r="F78" t="str">
            <v>E08000035</v>
          </cell>
          <cell r="G78" t="str">
            <v>Leeds</v>
          </cell>
          <cell r="H78" t="str">
            <v>E05011404</v>
          </cell>
          <cell r="I78" t="str">
            <v>Middleton Park</v>
          </cell>
        </row>
        <row r="79">
          <cell r="A79" t="str">
            <v>SG18 0BP</v>
          </cell>
          <cell r="B79">
            <v>52.091786999999997</v>
          </cell>
          <cell r="C79">
            <v>-0.266872</v>
          </cell>
          <cell r="D79" t="str">
            <v>E12000006</v>
          </cell>
          <cell r="E79" t="str">
            <v>East of England</v>
          </cell>
          <cell r="F79" t="str">
            <v>E06000056</v>
          </cell>
          <cell r="G79" t="str">
            <v>Central Bedfordshire</v>
          </cell>
          <cell r="H79" t="str">
            <v>E05014399</v>
          </cell>
          <cell r="I79" t="str">
            <v>Biggleswade West</v>
          </cell>
        </row>
        <row r="80">
          <cell r="A80" t="str">
            <v>SO50 7GF</v>
          </cell>
          <cell r="B80">
            <v>50.973509999999997</v>
          </cell>
          <cell r="C80">
            <v>-1.305847</v>
          </cell>
          <cell r="D80" t="str">
            <v>E12000008</v>
          </cell>
          <cell r="E80" t="str">
            <v>South East</v>
          </cell>
          <cell r="F80" t="str">
            <v>E07000086</v>
          </cell>
          <cell r="G80" t="str">
            <v>Eastleigh</v>
          </cell>
          <cell r="H80" t="str">
            <v>E05011194</v>
          </cell>
          <cell r="I80" t="str">
            <v>Fair Oak &amp; Horton Heath</v>
          </cell>
        </row>
        <row r="81">
          <cell r="A81" t="str">
            <v>NG9 2SY</v>
          </cell>
          <cell r="B81">
            <v>52.938383999999999</v>
          </cell>
          <cell r="C81">
            <v>-1.209058</v>
          </cell>
          <cell r="D81" t="str">
            <v>E12000004</v>
          </cell>
          <cell r="E81" t="str">
            <v>East Midlands</v>
          </cell>
          <cell r="F81" t="str">
            <v>E06000018</v>
          </cell>
          <cell r="G81" t="str">
            <v>Nottingham</v>
          </cell>
          <cell r="H81" t="str">
            <v>E05012283</v>
          </cell>
          <cell r="I81" t="str">
            <v>Lenton &amp; Wollaton East</v>
          </cell>
        </row>
        <row r="82">
          <cell r="A82" t="str">
            <v>WR15 8DQ</v>
          </cell>
          <cell r="B82">
            <v>52.302667</v>
          </cell>
          <cell r="C82">
            <v>-2.5964040000000002</v>
          </cell>
          <cell r="D82" t="str">
            <v>E12000005</v>
          </cell>
          <cell r="E82" t="str">
            <v>West Midlands</v>
          </cell>
          <cell r="F82" t="str">
            <v>E07000235</v>
          </cell>
          <cell r="G82" t="str">
            <v>Malvern Hills</v>
          </cell>
          <cell r="H82" t="str">
            <v>E05015394</v>
          </cell>
          <cell r="I82" t="str">
            <v>Tenbury</v>
          </cell>
        </row>
        <row r="83">
          <cell r="A83" t="str">
            <v>MK42 7NZ</v>
          </cell>
          <cell r="B83">
            <v>52.120486999999997</v>
          </cell>
          <cell r="C83">
            <v>-0.47922500000000001</v>
          </cell>
          <cell r="D83" t="str">
            <v>E12000006</v>
          </cell>
          <cell r="E83" t="str">
            <v>East of England</v>
          </cell>
          <cell r="F83" t="str">
            <v>E06000055</v>
          </cell>
          <cell r="G83" t="str">
            <v>Bedford</v>
          </cell>
          <cell r="H83" t="str">
            <v>E05014504</v>
          </cell>
          <cell r="I83" t="str">
            <v>Kempston Central &amp; East</v>
          </cell>
        </row>
        <row r="84">
          <cell r="A84" t="str">
            <v>NN4 6GW</v>
          </cell>
          <cell r="B84">
            <v>52.209847000000003</v>
          </cell>
          <cell r="C84">
            <v>-0.87299800000000005</v>
          </cell>
          <cell r="D84" t="str">
            <v>E12000004</v>
          </cell>
          <cell r="E84" t="str">
            <v>East Midlands</v>
          </cell>
          <cell r="F84" t="str">
            <v>E06000062</v>
          </cell>
          <cell r="G84" t="str">
            <v>West Northamptonshire</v>
          </cell>
          <cell r="H84" t="str">
            <v>E05013262</v>
          </cell>
          <cell r="I84" t="str">
            <v>Nene Valley</v>
          </cell>
        </row>
        <row r="85">
          <cell r="A85" t="str">
            <v>TA9 3FY</v>
          </cell>
          <cell r="B85">
            <v>51.224429000000001</v>
          </cell>
          <cell r="C85">
            <v>-2.9719370000000001</v>
          </cell>
          <cell r="D85" t="str">
            <v>E12000009</v>
          </cell>
          <cell r="E85" t="str">
            <v>South West</v>
          </cell>
          <cell r="F85" t="str">
            <v>E06000066</v>
          </cell>
          <cell r="G85" t="str">
            <v>Somerset</v>
          </cell>
          <cell r="H85" t="str">
            <v>E05014364</v>
          </cell>
          <cell r="I85" t="str">
            <v>Highbridge &amp; Burnham South</v>
          </cell>
        </row>
        <row r="86">
          <cell r="A86" t="str">
            <v>TA9 3FY</v>
          </cell>
          <cell r="B86">
            <v>51.224429000000001</v>
          </cell>
          <cell r="C86">
            <v>-2.9719370000000001</v>
          </cell>
          <cell r="D86" t="str">
            <v>E12000009</v>
          </cell>
          <cell r="E86" t="str">
            <v>South West</v>
          </cell>
          <cell r="F86" t="str">
            <v>E06000066</v>
          </cell>
          <cell r="G86" t="str">
            <v>Somerset</v>
          </cell>
          <cell r="H86" t="str">
            <v>E05014364</v>
          </cell>
          <cell r="I86" t="str">
            <v>Highbridge &amp; Burnham South</v>
          </cell>
        </row>
        <row r="87">
          <cell r="A87" t="str">
            <v>BN23 7TU</v>
          </cell>
          <cell r="B87">
            <v>50.806587</v>
          </cell>
          <cell r="C87">
            <v>0.31373299999999998</v>
          </cell>
          <cell r="D87" t="str">
            <v>E12000008</v>
          </cell>
          <cell r="E87" t="str">
            <v>South East</v>
          </cell>
          <cell r="F87" t="str">
            <v>E07000061</v>
          </cell>
          <cell r="G87" t="str">
            <v>Eastbourne</v>
          </cell>
          <cell r="H87" t="str">
            <v>E05011576</v>
          </cell>
          <cell r="I87" t="str">
            <v>Langney</v>
          </cell>
        </row>
        <row r="88">
          <cell r="A88" t="str">
            <v>MK40 4FF</v>
          </cell>
          <cell r="B88">
            <v>52.135435999999999</v>
          </cell>
          <cell r="C88">
            <v>-0.51488100000000003</v>
          </cell>
          <cell r="D88" t="str">
            <v>E12000006</v>
          </cell>
          <cell r="E88" t="str">
            <v>East of England</v>
          </cell>
          <cell r="F88" t="str">
            <v>E06000055</v>
          </cell>
          <cell r="G88" t="str">
            <v>Bedford</v>
          </cell>
          <cell r="H88" t="str">
            <v>E05014500</v>
          </cell>
          <cell r="I88" t="str">
            <v>Great Denham</v>
          </cell>
        </row>
        <row r="89">
          <cell r="A89" t="str">
            <v>TA6 5HE</v>
          </cell>
          <cell r="B89">
            <v>51.130378999999998</v>
          </cell>
          <cell r="C89">
            <v>-2.99234</v>
          </cell>
          <cell r="D89" t="str">
            <v>E12000009</v>
          </cell>
          <cell r="E89" t="str">
            <v>South West</v>
          </cell>
          <cell r="F89" t="str">
            <v>E06000066</v>
          </cell>
          <cell r="G89" t="str">
            <v>Somerset</v>
          </cell>
          <cell r="H89" t="str">
            <v>E05014344</v>
          </cell>
          <cell r="I89" t="str">
            <v>Bridgwater North &amp; Central</v>
          </cell>
        </row>
        <row r="90">
          <cell r="A90" t="str">
            <v>SG8 5FP</v>
          </cell>
          <cell r="B90">
            <v>52.047409000000002</v>
          </cell>
          <cell r="C90">
            <v>-2.9256999999999998E-2</v>
          </cell>
          <cell r="D90" t="str">
            <v>E12000006</v>
          </cell>
          <cell r="E90" t="str">
            <v>East of England</v>
          </cell>
          <cell r="F90" t="str">
            <v>E07000099</v>
          </cell>
          <cell r="G90" t="str">
            <v>North Hertfordshire</v>
          </cell>
          <cell r="H90" t="str">
            <v>E05015775</v>
          </cell>
          <cell r="I90" t="str">
            <v>Royston Heath</v>
          </cell>
        </row>
        <row r="91">
          <cell r="A91" t="str">
            <v>NN5 5LX</v>
          </cell>
          <cell r="B91">
            <v>52.236212999999999</v>
          </cell>
          <cell r="C91">
            <v>-0.91472500000000001</v>
          </cell>
          <cell r="D91" t="str">
            <v>E12000004</v>
          </cell>
          <cell r="E91" t="str">
            <v>East Midlands</v>
          </cell>
          <cell r="F91" t="str">
            <v>E06000062</v>
          </cell>
          <cell r="G91" t="str">
            <v>West Northamptonshire</v>
          </cell>
          <cell r="H91" t="str">
            <v>E05013266</v>
          </cell>
          <cell r="I91" t="str">
            <v>Sixfields</v>
          </cell>
        </row>
        <row r="92">
          <cell r="A92" t="str">
            <v>SP4 9QJ</v>
          </cell>
          <cell r="B92">
            <v>51.238171000000001</v>
          </cell>
          <cell r="C92">
            <v>-1.7905629999999999</v>
          </cell>
          <cell r="D92" t="str">
            <v>E12000009</v>
          </cell>
          <cell r="E92" t="str">
            <v>South West</v>
          </cell>
          <cell r="F92" t="str">
            <v>E06000054</v>
          </cell>
          <cell r="G92" t="str">
            <v>Wiltshire</v>
          </cell>
          <cell r="H92" t="str">
            <v>E05013403</v>
          </cell>
          <cell r="I92" t="str">
            <v>Avon Valley</v>
          </cell>
        </row>
        <row r="93">
          <cell r="A93" t="str">
            <v>MK19 7FS</v>
          </cell>
          <cell r="B93">
            <v>52.118779000000004</v>
          </cell>
          <cell r="C93">
            <v>-0.835318</v>
          </cell>
          <cell r="D93" t="str">
            <v>E12000008</v>
          </cell>
          <cell r="E93" t="str">
            <v>South East</v>
          </cell>
          <cell r="F93" t="str">
            <v>E06000042</v>
          </cell>
          <cell r="G93" t="str">
            <v>Milton Keynes</v>
          </cell>
          <cell r="H93" t="str">
            <v>E05009416</v>
          </cell>
          <cell r="I93" t="str">
            <v>Newport Pagnell North &amp; Hanslope</v>
          </cell>
        </row>
        <row r="94">
          <cell r="A94" t="str">
            <v>MK19 7FS</v>
          </cell>
          <cell r="B94">
            <v>52.118779000000004</v>
          </cell>
          <cell r="C94">
            <v>-0.835318</v>
          </cell>
          <cell r="D94" t="str">
            <v>E12000008</v>
          </cell>
          <cell r="E94" t="str">
            <v>South East</v>
          </cell>
          <cell r="F94" t="str">
            <v>E06000042</v>
          </cell>
          <cell r="G94" t="str">
            <v>Milton Keynes</v>
          </cell>
          <cell r="H94" t="str">
            <v>E05009416</v>
          </cell>
          <cell r="I94" t="str">
            <v>Newport Pagnell North &amp; Hanslope</v>
          </cell>
        </row>
        <row r="95">
          <cell r="A95" t="str">
            <v>NN4 6GW</v>
          </cell>
          <cell r="B95">
            <v>52.209847000000003</v>
          </cell>
          <cell r="C95">
            <v>-0.87299800000000005</v>
          </cell>
          <cell r="D95" t="str">
            <v>E12000004</v>
          </cell>
          <cell r="E95" t="str">
            <v>East Midlands</v>
          </cell>
          <cell r="F95" t="str">
            <v>E06000062</v>
          </cell>
          <cell r="G95" t="str">
            <v>West Northamptonshire</v>
          </cell>
          <cell r="H95" t="str">
            <v>E05013262</v>
          </cell>
          <cell r="I95" t="str">
            <v>Nene Valley</v>
          </cell>
        </row>
        <row r="96">
          <cell r="A96" t="str">
            <v>LU5 5TB</v>
          </cell>
          <cell r="B96">
            <v>51.902914000000003</v>
          </cell>
          <cell r="C96">
            <v>-0.50352799999999998</v>
          </cell>
          <cell r="D96" t="str">
            <v>E12000006</v>
          </cell>
          <cell r="E96" t="str">
            <v>East of England</v>
          </cell>
          <cell r="F96" t="str">
            <v>E06000056</v>
          </cell>
          <cell r="G96" t="str">
            <v>Central Bedfordshire</v>
          </cell>
          <cell r="H96" t="str">
            <v>E05014413</v>
          </cell>
          <cell r="I96" t="str">
            <v>Houghton Regis West</v>
          </cell>
        </row>
        <row r="97">
          <cell r="A97" t="str">
            <v>RG1 3FL</v>
          </cell>
          <cell r="B97">
            <v>51.457683000000003</v>
          </cell>
          <cell r="C97">
            <v>-0.95600600000000002</v>
          </cell>
          <cell r="D97" t="str">
            <v>E12000008</v>
          </cell>
          <cell r="E97" t="str">
            <v>South East</v>
          </cell>
          <cell r="F97" t="str">
            <v>E06000038</v>
          </cell>
          <cell r="G97" t="str">
            <v>Reading</v>
          </cell>
          <cell r="H97" t="str">
            <v>E05013877</v>
          </cell>
          <cell r="I97" t="str">
            <v>Thames</v>
          </cell>
        </row>
        <row r="98">
          <cell r="A98" t="str">
            <v>CV34 5PE</v>
          </cell>
          <cell r="B98">
            <v>52.288415999999998</v>
          </cell>
          <cell r="C98">
            <v>-1.5601130000000001</v>
          </cell>
          <cell r="D98" t="str">
            <v>E12000005</v>
          </cell>
          <cell r="E98" t="str">
            <v>West Midlands</v>
          </cell>
          <cell r="F98" t="str">
            <v>E07000222</v>
          </cell>
          <cell r="G98" t="str">
            <v>Warwick</v>
          </cell>
          <cell r="H98" t="str">
            <v>E05012627</v>
          </cell>
          <cell r="I98" t="str">
            <v>Warwick All Saints &amp; Woodloes</v>
          </cell>
        </row>
        <row r="99">
          <cell r="A99" t="str">
            <v>GL20 5JG</v>
          </cell>
          <cell r="B99">
            <v>51.989221999999998</v>
          </cell>
          <cell r="C99">
            <v>-2.1548790000000002</v>
          </cell>
          <cell r="D99" t="str">
            <v>E12000009</v>
          </cell>
          <cell r="E99" t="str">
            <v>South West</v>
          </cell>
          <cell r="F99" t="str">
            <v>E07000083</v>
          </cell>
          <cell r="G99" t="str">
            <v>Tewkesbury</v>
          </cell>
          <cell r="H99" t="str">
            <v>E05012082</v>
          </cell>
          <cell r="I99" t="str">
            <v>Tewkesbury South</v>
          </cell>
        </row>
        <row r="100">
          <cell r="A100" t="str">
            <v>RG1 3FL</v>
          </cell>
          <cell r="B100">
            <v>51.457683000000003</v>
          </cell>
          <cell r="C100">
            <v>-0.95600600000000002</v>
          </cell>
          <cell r="D100" t="str">
            <v>E12000008</v>
          </cell>
          <cell r="E100" t="str">
            <v>South East</v>
          </cell>
          <cell r="F100" t="str">
            <v>E06000038</v>
          </cell>
          <cell r="G100" t="str">
            <v>Reading</v>
          </cell>
          <cell r="H100" t="str">
            <v>E05013877</v>
          </cell>
          <cell r="I100" t="str">
            <v>Thames</v>
          </cell>
        </row>
        <row r="101">
          <cell r="A101" t="str">
            <v>WV10 7TR</v>
          </cell>
          <cell r="B101">
            <v>52.646549999999998</v>
          </cell>
          <cell r="C101">
            <v>-2.0933609999999998</v>
          </cell>
          <cell r="D101" t="str">
            <v>E12000005</v>
          </cell>
          <cell r="E101" t="str">
            <v>West Midlands</v>
          </cell>
          <cell r="F101" t="str">
            <v>E07000196</v>
          </cell>
          <cell r="G101" t="str">
            <v>South Staffordshire</v>
          </cell>
          <cell r="H101" t="str">
            <v>E05015059</v>
          </cell>
          <cell r="I101" t="str">
            <v>Featherstone, Sharehill &amp; Saredon</v>
          </cell>
        </row>
        <row r="102">
          <cell r="A102" t="str">
            <v>SG18 0BP</v>
          </cell>
          <cell r="B102">
            <v>52.091786999999997</v>
          </cell>
          <cell r="C102">
            <v>-0.266872</v>
          </cell>
          <cell r="D102" t="str">
            <v>E12000006</v>
          </cell>
          <cell r="E102" t="str">
            <v>East of England</v>
          </cell>
          <cell r="F102" t="str">
            <v>E06000056</v>
          </cell>
          <cell r="G102" t="str">
            <v>Central Bedfordshire</v>
          </cell>
          <cell r="H102" t="str">
            <v>E05014399</v>
          </cell>
          <cell r="I102" t="str">
            <v>Biggleswade West</v>
          </cell>
        </row>
        <row r="103">
          <cell r="A103" t="str">
            <v>BN50 8TQ</v>
          </cell>
          <cell r="B103">
            <v>50.826327999999997</v>
          </cell>
          <cell r="C103">
            <v>-0.140791</v>
          </cell>
          <cell r="D103" t="str">
            <v>E12000008</v>
          </cell>
          <cell r="E103" t="str">
            <v>South East</v>
          </cell>
          <cell r="F103" t="str">
            <v>E06000043</v>
          </cell>
          <cell r="G103" t="str">
            <v>Brighton and Hove</v>
          </cell>
          <cell r="H103" t="str">
            <v>E05015415</v>
          </cell>
          <cell r="I103" t="str">
            <v>West Hill &amp; North Laine</v>
          </cell>
        </row>
        <row r="104">
          <cell r="A104" t="str">
            <v>BA9 9FY</v>
          </cell>
          <cell r="B104">
            <v>51.052903999999998</v>
          </cell>
          <cell r="C104">
            <v>-2.4228100000000001</v>
          </cell>
          <cell r="D104" t="str">
            <v>E12000009</v>
          </cell>
          <cell r="E104" t="str">
            <v>South West</v>
          </cell>
          <cell r="F104" t="str">
            <v>E06000066</v>
          </cell>
          <cell r="G104" t="str">
            <v>Somerset</v>
          </cell>
          <cell r="H104" t="str">
            <v>E05014389</v>
          </cell>
          <cell r="I104" t="str">
            <v>Wincanton &amp; Bruton</v>
          </cell>
        </row>
        <row r="105">
          <cell r="A105" t="str">
            <v>BN50 8TQ</v>
          </cell>
          <cell r="B105">
            <v>50.826327999999997</v>
          </cell>
          <cell r="C105">
            <v>-0.140791</v>
          </cell>
          <cell r="D105" t="str">
            <v>E12000008</v>
          </cell>
          <cell r="E105" t="str">
            <v>South East</v>
          </cell>
          <cell r="F105" t="str">
            <v>E06000043</v>
          </cell>
          <cell r="G105" t="str">
            <v>Brighton and Hove</v>
          </cell>
          <cell r="H105" t="str">
            <v>E05015415</v>
          </cell>
          <cell r="I105" t="str">
            <v>West Hill &amp; North Laine</v>
          </cell>
        </row>
        <row r="106">
          <cell r="A106" t="str">
            <v>BA9 9FY</v>
          </cell>
          <cell r="B106">
            <v>51.052903999999998</v>
          </cell>
          <cell r="C106">
            <v>-2.4228100000000001</v>
          </cell>
          <cell r="D106" t="str">
            <v>E12000009</v>
          </cell>
          <cell r="E106" t="str">
            <v>South West</v>
          </cell>
          <cell r="F106" t="str">
            <v>E06000066</v>
          </cell>
          <cell r="G106" t="str">
            <v>Somerset</v>
          </cell>
          <cell r="H106" t="str">
            <v>E05014389</v>
          </cell>
          <cell r="I106" t="str">
            <v>Wincanton &amp; Bruton</v>
          </cell>
        </row>
        <row r="107">
          <cell r="A107" t="str">
            <v>SN16 9GW</v>
          </cell>
          <cell r="B107">
            <v>51.596589000000002</v>
          </cell>
          <cell r="C107">
            <v>-2.1019860000000001</v>
          </cell>
          <cell r="D107" t="str">
            <v>E12000009</v>
          </cell>
          <cell r="E107" t="str">
            <v>South West</v>
          </cell>
          <cell r="F107" t="str">
            <v>E06000054</v>
          </cell>
          <cell r="G107" t="str">
            <v>Wiltshire</v>
          </cell>
          <cell r="H107" t="str">
            <v>E05013442</v>
          </cell>
          <cell r="I107" t="str">
            <v>Malmesbury</v>
          </cell>
        </row>
        <row r="108">
          <cell r="A108" t="str">
            <v>HR6 9UN</v>
          </cell>
          <cell r="B108">
            <v>52.316426</v>
          </cell>
          <cell r="C108">
            <v>-2.8596249999999999</v>
          </cell>
          <cell r="D108" t="str">
            <v>E12000005</v>
          </cell>
          <cell r="E108" t="str">
            <v>West Midlands</v>
          </cell>
          <cell r="F108" t="str">
            <v>E06000019</v>
          </cell>
          <cell r="G108" t="str">
            <v>Herefordshire, County of</v>
          </cell>
          <cell r="H108" t="str">
            <v>E05009473</v>
          </cell>
          <cell r="I108" t="str">
            <v>Mortimer</v>
          </cell>
        </row>
        <row r="109">
          <cell r="A109" t="str">
            <v>SN16 9GW</v>
          </cell>
          <cell r="B109">
            <v>51.596589000000002</v>
          </cell>
          <cell r="C109">
            <v>-2.1019860000000001</v>
          </cell>
          <cell r="D109" t="str">
            <v>E12000009</v>
          </cell>
          <cell r="E109" t="str">
            <v>South West</v>
          </cell>
          <cell r="F109" t="str">
            <v>E06000054</v>
          </cell>
          <cell r="G109" t="str">
            <v>Wiltshire</v>
          </cell>
          <cell r="H109" t="str">
            <v>E05013442</v>
          </cell>
          <cell r="I109" t="str">
            <v>Malmesbury</v>
          </cell>
        </row>
        <row r="110">
          <cell r="A110" t="str">
            <v>EX16 4RB</v>
          </cell>
          <cell r="B110">
            <v>50.902621000000003</v>
          </cell>
          <cell r="C110">
            <v>-3.4628269999999999</v>
          </cell>
          <cell r="D110" t="str">
            <v>E12000009</v>
          </cell>
          <cell r="E110" t="str">
            <v>South West</v>
          </cell>
          <cell r="F110" t="str">
            <v>E07000042</v>
          </cell>
          <cell r="G110" t="str">
            <v>Mid Devon</v>
          </cell>
          <cell r="H110" t="str">
            <v>E05014811</v>
          </cell>
          <cell r="I110" t="str">
            <v>Tiverton Cranmore</v>
          </cell>
        </row>
        <row r="111">
          <cell r="A111" t="str">
            <v>TA21 0BG</v>
          </cell>
          <cell r="B111">
            <v>50.986046999999999</v>
          </cell>
          <cell r="C111">
            <v>-3.2408359999999998</v>
          </cell>
          <cell r="D111" t="str">
            <v>E12000009</v>
          </cell>
          <cell r="E111" t="str">
            <v>South West</v>
          </cell>
          <cell r="F111" t="str">
            <v>E06000066</v>
          </cell>
          <cell r="G111" t="str">
            <v>Somerset</v>
          </cell>
          <cell r="H111" t="str">
            <v>E05014387</v>
          </cell>
          <cell r="I111" t="str">
            <v>Wellington</v>
          </cell>
        </row>
        <row r="112">
          <cell r="A112" t="str">
            <v>BS23 1FG</v>
          </cell>
          <cell r="B112">
            <v>51.338839999999998</v>
          </cell>
          <cell r="C112">
            <v>-2.9757739999999999</v>
          </cell>
          <cell r="D112" t="str">
            <v>E12000009</v>
          </cell>
          <cell r="E112" t="str">
            <v>South West</v>
          </cell>
          <cell r="F112" t="str">
            <v>E06000024</v>
          </cell>
          <cell r="G112" t="str">
            <v>North Somerset</v>
          </cell>
          <cell r="H112" t="str">
            <v>E05010298</v>
          </cell>
          <cell r="I112" t="str">
            <v>Weston-super-Mare Central</v>
          </cell>
        </row>
        <row r="113">
          <cell r="A113" t="str">
            <v>MK6 4LF</v>
          </cell>
          <cell r="B113">
            <v>52.019975000000002</v>
          </cell>
          <cell r="C113">
            <v>-0.74099800000000005</v>
          </cell>
          <cell r="D113" t="str">
            <v>E12000008</v>
          </cell>
          <cell r="E113" t="str">
            <v>South East</v>
          </cell>
          <cell r="F113" t="str">
            <v>E06000042</v>
          </cell>
          <cell r="G113" t="str">
            <v>Milton Keynes</v>
          </cell>
          <cell r="H113" t="str">
            <v>E05009424</v>
          </cell>
          <cell r="I113" t="str">
            <v>Woughton &amp; Fishermead</v>
          </cell>
        </row>
        <row r="114">
          <cell r="A114" t="str">
            <v>DY1 1LX</v>
          </cell>
          <cell r="B114">
            <v>52.511699999999998</v>
          </cell>
          <cell r="C114">
            <v>-2.083777</v>
          </cell>
          <cell r="D114" t="str">
            <v>E12000005</v>
          </cell>
          <cell r="E114" t="str">
            <v>West Midlands</v>
          </cell>
          <cell r="F114" t="str">
            <v>E08000027</v>
          </cell>
          <cell r="G114" t="str">
            <v>Dudley</v>
          </cell>
          <cell r="H114" t="str">
            <v>E05015922</v>
          </cell>
          <cell r="I114" t="str">
            <v>St. James's</v>
          </cell>
        </row>
        <row r="115">
          <cell r="A115" t="str">
            <v>BN21 1LX</v>
          </cell>
          <cell r="B115">
            <v>50.775640000000003</v>
          </cell>
          <cell r="C115">
            <v>0.26746599999999998</v>
          </cell>
          <cell r="D115" t="str">
            <v>E12000008</v>
          </cell>
          <cell r="E115" t="str">
            <v>South East</v>
          </cell>
          <cell r="F115" t="str">
            <v>E07000061</v>
          </cell>
          <cell r="G115" t="str">
            <v>Eastbourne</v>
          </cell>
          <cell r="H115" t="str">
            <v>E05011582</v>
          </cell>
          <cell r="I115" t="str">
            <v>Upperton</v>
          </cell>
        </row>
        <row r="116">
          <cell r="A116" t="str">
            <v>BH14 9BA</v>
          </cell>
          <cell r="B116">
            <v>50.724186000000003</v>
          </cell>
          <cell r="C116">
            <v>-1.926342</v>
          </cell>
          <cell r="D116" t="str">
            <v>E12000009</v>
          </cell>
          <cell r="E116" t="str">
            <v>South West</v>
          </cell>
          <cell r="F116" t="str">
            <v>E06000058</v>
          </cell>
          <cell r="G116" t="str">
            <v>Bournemouth, Christchurch and Poole</v>
          </cell>
          <cell r="H116" t="str">
            <v>E05012673</v>
          </cell>
          <cell r="I116" t="str">
            <v>Penn Hill</v>
          </cell>
        </row>
        <row r="117">
          <cell r="A117" t="str">
            <v>BN2 1QY</v>
          </cell>
          <cell r="B117">
            <v>50.821440000000003</v>
          </cell>
          <cell r="C117">
            <v>-0.13206899999999999</v>
          </cell>
          <cell r="D117" t="str">
            <v>E12000008</v>
          </cell>
          <cell r="E117" t="str">
            <v>South East</v>
          </cell>
          <cell r="F117" t="str">
            <v>E06000043</v>
          </cell>
          <cell r="G117" t="str">
            <v>Brighton and Hove</v>
          </cell>
          <cell r="H117" t="str">
            <v>E05015405</v>
          </cell>
          <cell r="I117" t="str">
            <v>Kemptown</v>
          </cell>
        </row>
        <row r="118">
          <cell r="A118" t="str">
            <v>GL16 8FJ</v>
          </cell>
          <cell r="B118">
            <v>51.785459000000003</v>
          </cell>
          <cell r="C118">
            <v>-2.6100310000000002</v>
          </cell>
          <cell r="D118" t="str">
            <v>E12000009</v>
          </cell>
          <cell r="E118" t="str">
            <v>South West</v>
          </cell>
          <cell r="F118" t="str">
            <v>E07000080</v>
          </cell>
          <cell r="G118" t="str">
            <v>Forest of Dean</v>
          </cell>
          <cell r="H118" t="str">
            <v>E05012160</v>
          </cell>
          <cell r="I118" t="str">
            <v>Coleford</v>
          </cell>
        </row>
        <row r="119">
          <cell r="A119" t="str">
            <v>WR15 8EL</v>
          </cell>
          <cell r="B119">
            <v>52.308616999999998</v>
          </cell>
          <cell r="C119">
            <v>-2.5985230000000001</v>
          </cell>
          <cell r="D119" t="str">
            <v>E12000005</v>
          </cell>
          <cell r="E119" t="str">
            <v>West Midlands</v>
          </cell>
          <cell r="F119" t="str">
            <v>E07000235</v>
          </cell>
          <cell r="G119" t="str">
            <v>Malvern Hills</v>
          </cell>
          <cell r="H119" t="str">
            <v>E05015394</v>
          </cell>
          <cell r="I119" t="str">
            <v>Tenbury</v>
          </cell>
        </row>
        <row r="120">
          <cell r="A120" t="str">
            <v>HX3 0UQ</v>
          </cell>
          <cell r="B120">
            <v>53.69876</v>
          </cell>
          <cell r="C120">
            <v>-1.873767</v>
          </cell>
          <cell r="D120" t="str">
            <v>E12000003</v>
          </cell>
          <cell r="E120" t="str">
            <v>Yorkshire and The Humber</v>
          </cell>
          <cell r="F120" t="str">
            <v>E08000033</v>
          </cell>
          <cell r="G120" t="str">
            <v>Calderdale</v>
          </cell>
          <cell r="H120" t="str">
            <v>E05001383</v>
          </cell>
          <cell r="I120" t="str">
            <v>Skircoat</v>
          </cell>
        </row>
        <row r="121">
          <cell r="A121" t="str">
            <v>YO62 6AU</v>
          </cell>
          <cell r="B121">
            <v>54.270471000000001</v>
          </cell>
          <cell r="C121">
            <v>-0.934145</v>
          </cell>
          <cell r="D121" t="str">
            <v>E12000003</v>
          </cell>
          <cell r="E121" t="str">
            <v>Yorkshire and The Humber</v>
          </cell>
          <cell r="F121" t="str">
            <v>E06000065</v>
          </cell>
          <cell r="G121" t="str">
            <v>North Yorkshire</v>
          </cell>
          <cell r="H121" t="str">
            <v>E05014287</v>
          </cell>
          <cell r="I121" t="str">
            <v>Kirkbymoorside &amp; Dales</v>
          </cell>
        </row>
        <row r="122">
          <cell r="A122" t="str">
            <v>BA20 1FG</v>
          </cell>
          <cell r="B122">
            <v>50.943199999999997</v>
          </cell>
          <cell r="C122">
            <v>-2.636142</v>
          </cell>
          <cell r="D122" t="str">
            <v>E12000009</v>
          </cell>
          <cell r="E122" t="str">
            <v>South West</v>
          </cell>
          <cell r="F122" t="str">
            <v>E06000066</v>
          </cell>
          <cell r="G122" t="str">
            <v>Somerset</v>
          </cell>
          <cell r="H122" t="str">
            <v>E05014392</v>
          </cell>
          <cell r="I122" t="str">
            <v>Yeovil South</v>
          </cell>
        </row>
        <row r="123">
          <cell r="A123" t="str">
            <v>BA20 1FG</v>
          </cell>
          <cell r="B123">
            <v>50.943199999999997</v>
          </cell>
          <cell r="C123">
            <v>-2.636142</v>
          </cell>
          <cell r="D123" t="str">
            <v>E12000009</v>
          </cell>
          <cell r="E123" t="str">
            <v>South West</v>
          </cell>
          <cell r="F123" t="str">
            <v>E06000066</v>
          </cell>
          <cell r="G123" t="str">
            <v>Somerset</v>
          </cell>
          <cell r="H123" t="str">
            <v>E05014392</v>
          </cell>
          <cell r="I123" t="str">
            <v>Yeovil South</v>
          </cell>
        </row>
        <row r="124">
          <cell r="A124" t="str">
            <v>CV32 6JB</v>
          </cell>
          <cell r="B124">
            <v>52.299109999999999</v>
          </cell>
          <cell r="C124">
            <v>-1.535431</v>
          </cell>
          <cell r="D124" t="str">
            <v>E12000005</v>
          </cell>
          <cell r="E124" t="str">
            <v>West Midlands</v>
          </cell>
          <cell r="F124" t="str">
            <v>E07000222</v>
          </cell>
          <cell r="G124" t="str">
            <v>Warwick</v>
          </cell>
          <cell r="H124" t="str">
            <v>E05012624</v>
          </cell>
          <cell r="I124" t="str">
            <v>Leamington Milverton</v>
          </cell>
        </row>
        <row r="125">
          <cell r="A125" t="str">
            <v>SG18 9GN</v>
          </cell>
          <cell r="B125">
            <v>52.100070000000002</v>
          </cell>
          <cell r="C125">
            <v>-0.30099399999999998</v>
          </cell>
          <cell r="D125" t="str">
            <v>E12000006</v>
          </cell>
          <cell r="E125" t="str">
            <v>East of England</v>
          </cell>
          <cell r="F125" t="str">
            <v>E06000056</v>
          </cell>
          <cell r="G125" t="str">
            <v>Central Bedfordshire</v>
          </cell>
          <cell r="H125" t="str">
            <v>E05014418</v>
          </cell>
          <cell r="I125" t="str">
            <v>Northill</v>
          </cell>
        </row>
        <row r="126">
          <cell r="A126" t="str">
            <v>NN8 1UF</v>
          </cell>
          <cell r="B126">
            <v>52.310929000000002</v>
          </cell>
          <cell r="C126">
            <v>-0.67383999999999999</v>
          </cell>
          <cell r="D126" t="str">
            <v>E12000004</v>
          </cell>
          <cell r="E126" t="str">
            <v>East Midlands</v>
          </cell>
          <cell r="F126" t="str">
            <v>E06000061</v>
          </cell>
          <cell r="G126" t="str">
            <v>North Northamptonshire</v>
          </cell>
          <cell r="H126" t="str">
            <v>E05013221</v>
          </cell>
          <cell r="I126" t="str">
            <v>Finedon</v>
          </cell>
        </row>
        <row r="127">
          <cell r="A127" t="str">
            <v>MK6 4LF</v>
          </cell>
          <cell r="B127">
            <v>52.019975000000002</v>
          </cell>
          <cell r="C127">
            <v>-0.74099800000000005</v>
          </cell>
          <cell r="D127" t="str">
            <v>E12000008</v>
          </cell>
          <cell r="E127" t="str">
            <v>South East</v>
          </cell>
          <cell r="F127" t="str">
            <v>E06000042</v>
          </cell>
          <cell r="G127" t="str">
            <v>Milton Keynes</v>
          </cell>
          <cell r="H127" t="str">
            <v>E05009424</v>
          </cell>
          <cell r="I127" t="str">
            <v>Woughton &amp; Fishermead</v>
          </cell>
        </row>
        <row r="128">
          <cell r="A128" t="str">
            <v>TA3 5FF</v>
          </cell>
          <cell r="B128">
            <v>51.011138000000003</v>
          </cell>
          <cell r="C128">
            <v>-3.0429330000000001</v>
          </cell>
          <cell r="D128" t="str">
            <v>E12000009</v>
          </cell>
          <cell r="E128" t="str">
            <v>South West</v>
          </cell>
          <cell r="F128" t="str">
            <v>E06000066</v>
          </cell>
          <cell r="G128" t="str">
            <v>Somerset</v>
          </cell>
          <cell r="H128" t="str">
            <v>E05014340</v>
          </cell>
          <cell r="I128" t="str">
            <v>Blackdown &amp; Neroche</v>
          </cell>
        </row>
        <row r="129">
          <cell r="A129" t="str">
            <v>MK41 0TW</v>
          </cell>
          <cell r="B129">
            <v>52.153097000000002</v>
          </cell>
          <cell r="C129">
            <v>-0.41821199999999997</v>
          </cell>
          <cell r="D129" t="str">
            <v>E12000006</v>
          </cell>
          <cell r="E129" t="str">
            <v>East of England</v>
          </cell>
          <cell r="F129" t="str">
            <v>E06000055</v>
          </cell>
          <cell r="G129" t="str">
            <v>Bedford</v>
          </cell>
          <cell r="H129" t="str">
            <v>E05014498</v>
          </cell>
          <cell r="I129" t="str">
            <v>Goldington</v>
          </cell>
        </row>
        <row r="130">
          <cell r="A130" t="str">
            <v>HD3 3EN</v>
          </cell>
          <cell r="B130">
            <v>53.656314000000002</v>
          </cell>
          <cell r="C130">
            <v>-1.820829</v>
          </cell>
          <cell r="D130" t="str">
            <v>E12000003</v>
          </cell>
          <cell r="E130" t="str">
            <v>Yorkshire and The Humber</v>
          </cell>
          <cell r="F130" t="str">
            <v>E08000034</v>
          </cell>
          <cell r="G130" t="str">
            <v>Kirklees</v>
          </cell>
          <cell r="H130" t="str">
            <v>E05001407</v>
          </cell>
          <cell r="I130" t="str">
            <v>Lindley</v>
          </cell>
        </row>
        <row r="131">
          <cell r="A131" t="str">
            <v>TA3 5FF</v>
          </cell>
          <cell r="B131">
            <v>51.011138000000003</v>
          </cell>
          <cell r="C131">
            <v>-3.0429330000000001</v>
          </cell>
          <cell r="D131" t="str">
            <v>E12000009</v>
          </cell>
          <cell r="E131" t="str">
            <v>South West</v>
          </cell>
          <cell r="F131" t="str">
            <v>E06000066</v>
          </cell>
          <cell r="G131" t="str">
            <v>Somerset</v>
          </cell>
          <cell r="H131" t="str">
            <v>E05014340</v>
          </cell>
          <cell r="I131" t="str">
            <v>Blackdown &amp; Neroche</v>
          </cell>
        </row>
        <row r="132">
          <cell r="A132" t="str">
            <v>SG17 5UD</v>
          </cell>
          <cell r="B132">
            <v>52.033200000000001</v>
          </cell>
          <cell r="C132">
            <v>-0.33316600000000002</v>
          </cell>
          <cell r="D132" t="str">
            <v>E12000006</v>
          </cell>
          <cell r="E132" t="str">
            <v>East of England</v>
          </cell>
          <cell r="F132" t="str">
            <v>E06000056</v>
          </cell>
          <cell r="G132" t="str">
            <v>Central Bedfordshire</v>
          </cell>
          <cell r="H132" t="str">
            <v>E05014421</v>
          </cell>
          <cell r="I132" t="str">
            <v>Shefford</v>
          </cell>
        </row>
        <row r="133">
          <cell r="A133" t="str">
            <v>BA9 9FY</v>
          </cell>
          <cell r="B133">
            <v>51.052903999999998</v>
          </cell>
          <cell r="C133">
            <v>-2.4228100000000001</v>
          </cell>
          <cell r="D133" t="str">
            <v>E12000009</v>
          </cell>
          <cell r="E133" t="str">
            <v>South West</v>
          </cell>
          <cell r="F133" t="str">
            <v>E06000066</v>
          </cell>
          <cell r="G133" t="str">
            <v>Somerset</v>
          </cell>
          <cell r="H133" t="str">
            <v>E05014389</v>
          </cell>
          <cell r="I133" t="str">
            <v>Wincanton &amp; Bruton</v>
          </cell>
        </row>
        <row r="134">
          <cell r="A134" t="str">
            <v>LS16 8FU</v>
          </cell>
          <cell r="B134">
            <v>53.845137000000001</v>
          </cell>
          <cell r="C134">
            <v>-1.577577</v>
          </cell>
          <cell r="D134" t="str">
            <v>E12000003</v>
          </cell>
          <cell r="E134" t="str">
            <v>Yorkshire and The Humber</v>
          </cell>
          <cell r="F134" t="str">
            <v>E08000035</v>
          </cell>
          <cell r="G134" t="str">
            <v>Leeds</v>
          </cell>
          <cell r="H134" t="str">
            <v>E05012841</v>
          </cell>
          <cell r="I134" t="str">
            <v>Adel &amp; Wharfedale</v>
          </cell>
        </row>
        <row r="135">
          <cell r="A135" t="str">
            <v>HR5 3ER</v>
          </cell>
          <cell r="B135">
            <v>52.185822999999999</v>
          </cell>
          <cell r="C135">
            <v>-3.057938</v>
          </cell>
          <cell r="D135" t="str">
            <v>E12000005</v>
          </cell>
          <cell r="E135" t="str">
            <v>West Midlands</v>
          </cell>
          <cell r="F135" t="str">
            <v>E06000019</v>
          </cell>
          <cell r="G135" t="str">
            <v>Herefordshire, County of</v>
          </cell>
          <cell r="H135" t="str">
            <v>E05009464</v>
          </cell>
          <cell r="I135" t="str">
            <v>Kington</v>
          </cell>
        </row>
        <row r="136">
          <cell r="A136" t="str">
            <v>LU5 5TB</v>
          </cell>
          <cell r="B136">
            <v>51.902914000000003</v>
          </cell>
          <cell r="C136">
            <v>-0.50352799999999998</v>
          </cell>
          <cell r="D136" t="str">
            <v>E12000006</v>
          </cell>
          <cell r="E136" t="str">
            <v>East of England</v>
          </cell>
          <cell r="F136" t="str">
            <v>E06000056</v>
          </cell>
          <cell r="G136" t="str">
            <v>Central Bedfordshire</v>
          </cell>
          <cell r="H136" t="str">
            <v>E05014413</v>
          </cell>
          <cell r="I136" t="str">
            <v>Houghton Regis West</v>
          </cell>
        </row>
        <row r="137">
          <cell r="A137" t="str">
            <v>BA9 9FS</v>
          </cell>
          <cell r="B137">
            <v>51.054977999999998</v>
          </cell>
          <cell r="C137">
            <v>-2.3979309999999998</v>
          </cell>
          <cell r="D137" t="str">
            <v>E12000009</v>
          </cell>
          <cell r="E137" t="str">
            <v>South West</v>
          </cell>
          <cell r="F137" t="str">
            <v>E06000066</v>
          </cell>
          <cell r="G137" t="str">
            <v>Somerset</v>
          </cell>
          <cell r="H137" t="str">
            <v>E05014389</v>
          </cell>
          <cell r="I137" t="str">
            <v>Wincanton &amp; Bruton</v>
          </cell>
        </row>
        <row r="138">
          <cell r="A138" t="str">
            <v>BA9 9FS</v>
          </cell>
          <cell r="B138">
            <v>51.054977999999998</v>
          </cell>
          <cell r="C138">
            <v>-2.3979309999999998</v>
          </cell>
          <cell r="D138" t="str">
            <v>E12000009</v>
          </cell>
          <cell r="E138" t="str">
            <v>South West</v>
          </cell>
          <cell r="F138" t="str">
            <v>E06000066</v>
          </cell>
          <cell r="G138" t="str">
            <v>Somerset</v>
          </cell>
          <cell r="H138" t="str">
            <v>E05014389</v>
          </cell>
          <cell r="I138" t="str">
            <v>Wincanton &amp; Bruton</v>
          </cell>
        </row>
        <row r="139">
          <cell r="A139" t="str">
            <v>DY8 4HX</v>
          </cell>
          <cell r="B139">
            <v>52.460971000000001</v>
          </cell>
          <cell r="C139">
            <v>-2.1382819999999998</v>
          </cell>
          <cell r="D139" t="str">
            <v>E12000005</v>
          </cell>
          <cell r="E139" t="str">
            <v>West Midlands</v>
          </cell>
          <cell r="F139" t="str">
            <v>E08000027</v>
          </cell>
          <cell r="G139" t="str">
            <v>Dudley</v>
          </cell>
          <cell r="H139" t="str">
            <v>E05015916</v>
          </cell>
          <cell r="I139" t="str">
            <v>Lye &amp; Stourbridge North</v>
          </cell>
        </row>
        <row r="140">
          <cell r="A140" t="str">
            <v>BN50 8TQ</v>
          </cell>
          <cell r="B140">
            <v>50.826327999999997</v>
          </cell>
          <cell r="C140">
            <v>-0.140791</v>
          </cell>
          <cell r="D140" t="str">
            <v>E12000008</v>
          </cell>
          <cell r="E140" t="str">
            <v>South East</v>
          </cell>
          <cell r="F140" t="str">
            <v>E06000043</v>
          </cell>
          <cell r="G140" t="str">
            <v>Brighton and Hove</v>
          </cell>
          <cell r="H140" t="str">
            <v>E05015415</v>
          </cell>
          <cell r="I140" t="str">
            <v>West Hill &amp; North Laine</v>
          </cell>
        </row>
        <row r="141">
          <cell r="A141" t="str">
            <v>GU11 1HX</v>
          </cell>
          <cell r="B141">
            <v>51.249628000000001</v>
          </cell>
          <cell r="C141">
            <v>-0.76692000000000005</v>
          </cell>
          <cell r="D141" t="str">
            <v>E12000008</v>
          </cell>
          <cell r="E141" t="str">
            <v>South East</v>
          </cell>
          <cell r="F141" t="str">
            <v>E07000092</v>
          </cell>
          <cell r="G141" t="str">
            <v>Rushmoor</v>
          </cell>
          <cell r="H141" t="str">
            <v>E05009000</v>
          </cell>
          <cell r="I141" t="str">
            <v>Wellington</v>
          </cell>
        </row>
        <row r="142">
          <cell r="A142" t="str">
            <v>SN1 3QB</v>
          </cell>
          <cell r="B142">
            <v>51.554999000000002</v>
          </cell>
          <cell r="C142">
            <v>-1.791679</v>
          </cell>
          <cell r="D142" t="str">
            <v>E12000009</v>
          </cell>
          <cell r="E142" t="str">
            <v>South West</v>
          </cell>
          <cell r="F142" t="str">
            <v>E06000030</v>
          </cell>
          <cell r="G142" t="str">
            <v>Swindon</v>
          </cell>
          <cell r="H142" t="str">
            <v>E05008957</v>
          </cell>
          <cell r="I142" t="str">
            <v>Eastcott</v>
          </cell>
        </row>
        <row r="143">
          <cell r="A143" t="str">
            <v>MK41 8QW</v>
          </cell>
          <cell r="B143">
            <v>52.157327000000002</v>
          </cell>
          <cell r="C143">
            <v>-0.43404100000000001</v>
          </cell>
          <cell r="D143" t="str">
            <v>E12000006</v>
          </cell>
          <cell r="E143" t="str">
            <v>East of England</v>
          </cell>
          <cell r="F143" t="str">
            <v>E06000055</v>
          </cell>
          <cell r="G143" t="str">
            <v>Bedford</v>
          </cell>
          <cell r="H143" t="str">
            <v>E05014509</v>
          </cell>
          <cell r="I143" t="str">
            <v>Putnoe</v>
          </cell>
        </row>
        <row r="144">
          <cell r="A144" t="str">
            <v>LE12 6BS</v>
          </cell>
          <cell r="B144">
            <v>52.806176999999998</v>
          </cell>
          <cell r="C144">
            <v>-1.0984179999999999</v>
          </cell>
          <cell r="D144" t="str">
            <v>E12000004</v>
          </cell>
          <cell r="E144" t="str">
            <v>East Midlands</v>
          </cell>
          <cell r="F144" t="str">
            <v>E07000130</v>
          </cell>
          <cell r="G144" t="str">
            <v>Charnwood</v>
          </cell>
          <cell r="H144" t="str">
            <v>E05014687</v>
          </cell>
          <cell r="I144" t="str">
            <v>The Wolds</v>
          </cell>
        </row>
        <row r="145">
          <cell r="A145" t="str">
            <v>DY3 1SQ</v>
          </cell>
          <cell r="B145">
            <v>52.534092999999999</v>
          </cell>
          <cell r="C145">
            <v>-2.116635</v>
          </cell>
          <cell r="D145" t="str">
            <v>E12000005</v>
          </cell>
          <cell r="E145" t="str">
            <v>West Midlands</v>
          </cell>
          <cell r="F145" t="str">
            <v>E08000027</v>
          </cell>
          <cell r="G145" t="str">
            <v>Dudley</v>
          </cell>
          <cell r="H145" t="str">
            <v>E05015921</v>
          </cell>
          <cell r="I145" t="str">
            <v>Sedgley</v>
          </cell>
        </row>
        <row r="146">
          <cell r="A146" t="str">
            <v>DY11 6LZ</v>
          </cell>
          <cell r="B146">
            <v>52.375914000000002</v>
          </cell>
          <cell r="C146">
            <v>-2.2655370000000001</v>
          </cell>
          <cell r="D146" t="str">
            <v>E12000005</v>
          </cell>
          <cell r="E146" t="str">
            <v>West Midlands</v>
          </cell>
          <cell r="F146" t="str">
            <v>E07000239</v>
          </cell>
          <cell r="G146" t="str">
            <v>Wyre Forest</v>
          </cell>
          <cell r="H146" t="str">
            <v>E05010507</v>
          </cell>
          <cell r="I146" t="str">
            <v>Foley Park &amp; Hoobrook</v>
          </cell>
        </row>
        <row r="147">
          <cell r="A147" t="str">
            <v>DY11 6LZ</v>
          </cell>
          <cell r="B147">
            <v>52.375914000000002</v>
          </cell>
          <cell r="C147">
            <v>-2.2655370000000001</v>
          </cell>
          <cell r="D147" t="str">
            <v>E12000005</v>
          </cell>
          <cell r="E147" t="str">
            <v>West Midlands</v>
          </cell>
          <cell r="F147" t="str">
            <v>E07000239</v>
          </cell>
          <cell r="G147" t="str">
            <v>Wyre Forest</v>
          </cell>
          <cell r="H147" t="str">
            <v>E05010507</v>
          </cell>
          <cell r="I147" t="str">
            <v>Foley Park &amp; Hoobrook</v>
          </cell>
        </row>
        <row r="148">
          <cell r="A148" t="str">
            <v>DY3 1SQ</v>
          </cell>
          <cell r="B148">
            <v>52.534092999999999</v>
          </cell>
          <cell r="C148">
            <v>-2.116635</v>
          </cell>
          <cell r="D148" t="str">
            <v>E12000005</v>
          </cell>
          <cell r="E148" t="str">
            <v>West Midlands</v>
          </cell>
          <cell r="F148" t="str">
            <v>E08000027</v>
          </cell>
          <cell r="G148" t="str">
            <v>Dudley</v>
          </cell>
          <cell r="H148" t="str">
            <v>E05015921</v>
          </cell>
          <cell r="I148" t="str">
            <v>Sedgley</v>
          </cell>
        </row>
        <row r="149">
          <cell r="A149" t="str">
            <v>CV31 1QB</v>
          </cell>
          <cell r="B149">
            <v>52.281955000000004</v>
          </cell>
          <cell r="C149">
            <v>-1.521523</v>
          </cell>
          <cell r="D149" t="str">
            <v>E12000005</v>
          </cell>
          <cell r="E149" t="str">
            <v>West Midlands</v>
          </cell>
          <cell r="F149" t="str">
            <v>E07000222</v>
          </cell>
          <cell r="G149" t="str">
            <v>Warwick</v>
          </cell>
          <cell r="H149" t="str">
            <v>E05012625</v>
          </cell>
          <cell r="I149" t="str">
            <v>Leamington Willes</v>
          </cell>
        </row>
        <row r="150">
          <cell r="A150" t="str">
            <v>SN14 0SB</v>
          </cell>
          <cell r="B150">
            <v>51.4544</v>
          </cell>
          <cell r="C150">
            <v>-2.1342219999999998</v>
          </cell>
          <cell r="D150" t="str">
            <v>E12000009</v>
          </cell>
          <cell r="E150" t="str">
            <v>South West</v>
          </cell>
          <cell r="F150" t="str">
            <v>E06000054</v>
          </cell>
          <cell r="G150" t="str">
            <v>Wiltshire</v>
          </cell>
          <cell r="H150" t="str">
            <v>E05013423</v>
          </cell>
          <cell r="I150" t="str">
            <v>Chippenham Sheldon</v>
          </cell>
        </row>
        <row r="151">
          <cell r="A151" t="str">
            <v>TQ1 2NN</v>
          </cell>
          <cell r="B151">
            <v>50.466808</v>
          </cell>
          <cell r="C151">
            <v>-3.5037250000000002</v>
          </cell>
          <cell r="D151" t="str">
            <v>E12000009</v>
          </cell>
          <cell r="E151" t="str">
            <v>South West</v>
          </cell>
          <cell r="F151" t="str">
            <v>E06000027</v>
          </cell>
          <cell r="G151" t="str">
            <v>Torbay</v>
          </cell>
          <cell r="H151" t="str">
            <v>E05012269</v>
          </cell>
          <cell r="I151" t="str">
            <v>Wellswood</v>
          </cell>
        </row>
        <row r="152">
          <cell r="A152" t="str">
            <v>LU6 3JW</v>
          </cell>
          <cell r="B152">
            <v>51.8782</v>
          </cell>
          <cell r="C152">
            <v>-0.530891</v>
          </cell>
          <cell r="D152" t="str">
            <v>E12000006</v>
          </cell>
          <cell r="E152" t="str">
            <v>East of England</v>
          </cell>
          <cell r="F152" t="str">
            <v>E06000056</v>
          </cell>
          <cell r="G152" t="str">
            <v>Central Bedfordshire</v>
          </cell>
          <cell r="H152" t="str">
            <v>E05014407</v>
          </cell>
          <cell r="I152" t="str">
            <v>Dunstable West</v>
          </cell>
        </row>
        <row r="153">
          <cell r="A153" t="str">
            <v>TQ1 2NN</v>
          </cell>
          <cell r="B153">
            <v>50.466808</v>
          </cell>
          <cell r="C153">
            <v>-3.5037250000000002</v>
          </cell>
          <cell r="D153" t="str">
            <v>E12000009</v>
          </cell>
          <cell r="E153" t="str">
            <v>South West</v>
          </cell>
          <cell r="F153" t="str">
            <v>E06000027</v>
          </cell>
          <cell r="G153" t="str">
            <v>Torbay</v>
          </cell>
          <cell r="H153" t="str">
            <v>E05012269</v>
          </cell>
          <cell r="I153" t="str">
            <v>Wellswood</v>
          </cell>
        </row>
        <row r="154">
          <cell r="A154" t="str">
            <v>BN50 8TQ</v>
          </cell>
          <cell r="B154">
            <v>50.826327999999997</v>
          </cell>
          <cell r="C154">
            <v>-0.140791</v>
          </cell>
          <cell r="D154" t="str">
            <v>E12000008</v>
          </cell>
          <cell r="E154" t="str">
            <v>South East</v>
          </cell>
          <cell r="F154" t="str">
            <v>E06000043</v>
          </cell>
          <cell r="G154" t="str">
            <v>Brighton and Hove</v>
          </cell>
          <cell r="H154" t="str">
            <v>E05015415</v>
          </cell>
          <cell r="I154" t="str">
            <v>West Hill &amp; North Laine</v>
          </cell>
        </row>
        <row r="155">
          <cell r="A155" t="str">
            <v>DY14 0QE</v>
          </cell>
          <cell r="B155">
            <v>52.390720000000002</v>
          </cell>
          <cell r="C155">
            <v>-2.559326</v>
          </cell>
          <cell r="D155" t="str">
            <v>E12000005</v>
          </cell>
          <cell r="E155" t="str">
            <v>West Midlands</v>
          </cell>
          <cell r="F155" t="str">
            <v>E06000051</v>
          </cell>
          <cell r="G155" t="str">
            <v>Shropshire</v>
          </cell>
          <cell r="H155" t="str">
            <v>E05008155</v>
          </cell>
          <cell r="I155" t="str">
            <v>Cleobury Mortimer</v>
          </cell>
        </row>
        <row r="156">
          <cell r="A156" t="str">
            <v>BA14 7JS</v>
          </cell>
          <cell r="B156">
            <v>51.320244000000002</v>
          </cell>
          <cell r="C156">
            <v>-2.1963379999999999</v>
          </cell>
          <cell r="D156" t="str">
            <v>E12000009</v>
          </cell>
          <cell r="E156" t="str">
            <v>South West</v>
          </cell>
          <cell r="F156" t="str">
            <v>E06000054</v>
          </cell>
          <cell r="G156" t="str">
            <v>Wiltshire</v>
          </cell>
          <cell r="H156" t="str">
            <v>E05013478</v>
          </cell>
          <cell r="I156" t="str">
            <v>Trowbridge Central</v>
          </cell>
        </row>
        <row r="157">
          <cell r="A157" t="str">
            <v>CV4 9RD</v>
          </cell>
          <cell r="B157">
            <v>52.408864999999999</v>
          </cell>
          <cell r="C157">
            <v>-1.5764860000000001</v>
          </cell>
          <cell r="D157" t="str">
            <v>E12000005</v>
          </cell>
          <cell r="E157" t="str">
            <v>West Midlands</v>
          </cell>
          <cell r="F157" t="str">
            <v>E08000026</v>
          </cell>
          <cell r="G157" t="str">
            <v>Coventry</v>
          </cell>
          <cell r="H157" t="str">
            <v>E05001234</v>
          </cell>
          <cell r="I157" t="str">
            <v>Woodlands</v>
          </cell>
        </row>
        <row r="158">
          <cell r="A158" t="str">
            <v>BS23 1FG</v>
          </cell>
          <cell r="B158">
            <v>51.338839999999998</v>
          </cell>
          <cell r="C158">
            <v>-2.9757739999999999</v>
          </cell>
          <cell r="D158" t="str">
            <v>E12000009</v>
          </cell>
          <cell r="E158" t="str">
            <v>South West</v>
          </cell>
          <cell r="F158" t="str">
            <v>E06000024</v>
          </cell>
          <cell r="G158" t="str">
            <v>North Somerset</v>
          </cell>
          <cell r="H158" t="str">
            <v>E05010298</v>
          </cell>
          <cell r="I158" t="str">
            <v>Weston-super-Mare Central</v>
          </cell>
        </row>
        <row r="159">
          <cell r="A159" t="str">
            <v>SG18 9UD</v>
          </cell>
          <cell r="B159">
            <v>52.105037000000003</v>
          </cell>
          <cell r="C159">
            <v>-0.31945200000000001</v>
          </cell>
          <cell r="D159" t="str">
            <v>E12000006</v>
          </cell>
          <cell r="E159" t="str">
            <v>East of England</v>
          </cell>
          <cell r="F159" t="str">
            <v>E06000056</v>
          </cell>
          <cell r="G159" t="str">
            <v>Central Bedfordshire</v>
          </cell>
          <cell r="H159" t="str">
            <v>E05014418</v>
          </cell>
          <cell r="I159" t="str">
            <v>Northill</v>
          </cell>
        </row>
        <row r="160">
          <cell r="A160" t="str">
            <v>PO21 5BF</v>
          </cell>
          <cell r="B160">
            <v>50.797299000000002</v>
          </cell>
          <cell r="C160">
            <v>-0.68933500000000003</v>
          </cell>
          <cell r="D160" t="str">
            <v>E12000008</v>
          </cell>
          <cell r="E160" t="str">
            <v>South East</v>
          </cell>
          <cell r="F160" t="str">
            <v>E07000224</v>
          </cell>
          <cell r="G160" t="str">
            <v>Arun</v>
          </cell>
          <cell r="H160" t="str">
            <v>E05009816</v>
          </cell>
          <cell r="I160" t="str">
            <v>Orchard</v>
          </cell>
        </row>
        <row r="161">
          <cell r="A161" t="str">
            <v>PO21 5BF</v>
          </cell>
          <cell r="B161">
            <v>50.797299000000002</v>
          </cell>
          <cell r="C161">
            <v>-0.68933500000000003</v>
          </cell>
          <cell r="D161" t="str">
            <v>E12000008</v>
          </cell>
          <cell r="E161" t="str">
            <v>South East</v>
          </cell>
          <cell r="F161" t="str">
            <v>E07000224</v>
          </cell>
          <cell r="G161" t="str">
            <v>Arun</v>
          </cell>
          <cell r="H161" t="str">
            <v>E05009816</v>
          </cell>
          <cell r="I161" t="str">
            <v>Orchard</v>
          </cell>
        </row>
        <row r="162">
          <cell r="A162" t="str">
            <v>BN50 8TQ</v>
          </cell>
          <cell r="B162">
            <v>50.826327999999997</v>
          </cell>
          <cell r="C162">
            <v>-0.140791</v>
          </cell>
          <cell r="D162" t="str">
            <v>E12000008</v>
          </cell>
          <cell r="E162" t="str">
            <v>South East</v>
          </cell>
          <cell r="F162" t="str">
            <v>E06000043</v>
          </cell>
          <cell r="G162" t="str">
            <v>Brighton and Hove</v>
          </cell>
          <cell r="H162" t="str">
            <v>E05015415</v>
          </cell>
          <cell r="I162" t="str">
            <v>West Hill &amp; North Laine</v>
          </cell>
        </row>
        <row r="163">
          <cell r="A163" t="str">
            <v>SY7 0NP</v>
          </cell>
          <cell r="B163">
            <v>52.360736000000003</v>
          </cell>
          <cell r="C163">
            <v>-2.8737599999999999</v>
          </cell>
          <cell r="D163" t="str">
            <v>E12000005</v>
          </cell>
          <cell r="E163" t="str">
            <v>West Midlands</v>
          </cell>
          <cell r="F163" t="str">
            <v>E06000019</v>
          </cell>
          <cell r="G163" t="str">
            <v>Herefordshire, County of</v>
          </cell>
          <cell r="H163" t="str">
            <v>E05009473</v>
          </cell>
          <cell r="I163" t="str">
            <v>Mortimer</v>
          </cell>
        </row>
        <row r="164">
          <cell r="A164" t="str">
            <v>CV31 1QB</v>
          </cell>
          <cell r="B164">
            <v>52.281955000000004</v>
          </cell>
          <cell r="C164">
            <v>-1.521523</v>
          </cell>
          <cell r="D164" t="str">
            <v>E12000005</v>
          </cell>
          <cell r="E164" t="str">
            <v>West Midlands</v>
          </cell>
          <cell r="F164" t="str">
            <v>E07000222</v>
          </cell>
          <cell r="G164" t="str">
            <v>Warwick</v>
          </cell>
          <cell r="H164" t="str">
            <v>E05012625</v>
          </cell>
          <cell r="I164" t="str">
            <v>Leamington Willes</v>
          </cell>
        </row>
        <row r="165">
          <cell r="A165" t="str">
            <v>MK41 8NY</v>
          </cell>
          <cell r="B165">
            <v>52.156101999999997</v>
          </cell>
          <cell r="C165">
            <v>-0.43252000000000002</v>
          </cell>
          <cell r="D165" t="str">
            <v>E12000006</v>
          </cell>
          <cell r="E165" t="str">
            <v>East of England</v>
          </cell>
          <cell r="F165" t="str">
            <v>E06000055</v>
          </cell>
          <cell r="G165" t="str">
            <v>Bedford</v>
          </cell>
          <cell r="H165" t="str">
            <v>E05014509</v>
          </cell>
          <cell r="I165" t="str">
            <v>Putnoe</v>
          </cell>
        </row>
        <row r="166">
          <cell r="A166" t="str">
            <v>HX3 0UQ</v>
          </cell>
          <cell r="B166">
            <v>53.69876</v>
          </cell>
          <cell r="C166">
            <v>-1.873767</v>
          </cell>
          <cell r="D166" t="str">
            <v>E12000003</v>
          </cell>
          <cell r="E166" t="str">
            <v>Yorkshire and The Humber</v>
          </cell>
          <cell r="F166" t="str">
            <v>E08000033</v>
          </cell>
          <cell r="G166" t="str">
            <v>Calderdale</v>
          </cell>
          <cell r="H166" t="str">
            <v>E05001383</v>
          </cell>
          <cell r="I166" t="str">
            <v>Skircoat</v>
          </cell>
        </row>
        <row r="167">
          <cell r="A167" t="str">
            <v>LU3 1JP</v>
          </cell>
          <cell r="B167">
            <v>51.891711000000001</v>
          </cell>
          <cell r="C167">
            <v>-0.43169000000000002</v>
          </cell>
          <cell r="D167" t="str">
            <v>E12000006</v>
          </cell>
          <cell r="E167" t="str">
            <v>East of England</v>
          </cell>
          <cell r="F167" t="str">
            <v>E06000032</v>
          </cell>
          <cell r="G167" t="str">
            <v>Luton</v>
          </cell>
          <cell r="H167" t="str">
            <v>E05014737</v>
          </cell>
          <cell r="I167" t="str">
            <v>Biscot</v>
          </cell>
        </row>
        <row r="168">
          <cell r="A168" t="str">
            <v>WR6 6UT</v>
          </cell>
          <cell r="B168">
            <v>52.302380999999997</v>
          </cell>
          <cell r="C168">
            <v>-2.4180990000000002</v>
          </cell>
          <cell r="D168" t="str">
            <v>E12000005</v>
          </cell>
          <cell r="E168" t="str">
            <v>West Midlands</v>
          </cell>
          <cell r="F168" t="str">
            <v>E07000235</v>
          </cell>
          <cell r="G168" t="str">
            <v>Malvern Hills</v>
          </cell>
          <cell r="H168" t="str">
            <v>E05015388</v>
          </cell>
          <cell r="I168" t="str">
            <v>Lindridge</v>
          </cell>
        </row>
        <row r="169">
          <cell r="A169" t="str">
            <v>BN50 8TQ</v>
          </cell>
          <cell r="B169">
            <v>50.826327999999997</v>
          </cell>
          <cell r="C169">
            <v>-0.140791</v>
          </cell>
          <cell r="D169" t="str">
            <v>E12000008</v>
          </cell>
          <cell r="E169" t="str">
            <v>South East</v>
          </cell>
          <cell r="F169" t="str">
            <v>E06000043</v>
          </cell>
          <cell r="G169" t="str">
            <v>Brighton and Hove</v>
          </cell>
          <cell r="H169" t="str">
            <v>E05015415</v>
          </cell>
          <cell r="I169" t="str">
            <v>West Hill &amp; North Laine</v>
          </cell>
        </row>
        <row r="170">
          <cell r="A170" t="str">
            <v>BN21 1LY</v>
          </cell>
          <cell r="B170">
            <v>50.772506999999997</v>
          </cell>
          <cell r="C170">
            <v>0.27269100000000002</v>
          </cell>
          <cell r="D170" t="str">
            <v>E12000008</v>
          </cell>
          <cell r="E170" t="str">
            <v>South East</v>
          </cell>
          <cell r="F170" t="str">
            <v>E07000061</v>
          </cell>
          <cell r="G170" t="str">
            <v>Eastbourne</v>
          </cell>
          <cell r="H170" t="str">
            <v>E05011582</v>
          </cell>
          <cell r="I170" t="str">
            <v>Upperton</v>
          </cell>
        </row>
        <row r="171">
          <cell r="A171" t="str">
            <v>SG17 5UD</v>
          </cell>
          <cell r="B171">
            <v>52.033200000000001</v>
          </cell>
          <cell r="C171">
            <v>-0.33316600000000002</v>
          </cell>
          <cell r="D171" t="str">
            <v>E12000006</v>
          </cell>
          <cell r="E171" t="str">
            <v>East of England</v>
          </cell>
          <cell r="F171" t="str">
            <v>E06000056</v>
          </cell>
          <cell r="G171" t="str">
            <v>Central Bedfordshire</v>
          </cell>
          <cell r="H171" t="str">
            <v>E05014421</v>
          </cell>
          <cell r="I171" t="str">
            <v>Shefford</v>
          </cell>
        </row>
        <row r="172">
          <cell r="A172" t="str">
            <v>RG14 3AA</v>
          </cell>
          <cell r="B172">
            <v>51.417910999999997</v>
          </cell>
          <cell r="C172">
            <v>-1.328468</v>
          </cell>
          <cell r="D172" t="str">
            <v>E12000008</v>
          </cell>
          <cell r="E172" t="str">
            <v>South East</v>
          </cell>
          <cell r="F172" t="str">
            <v>E06000037</v>
          </cell>
          <cell r="G172" t="str">
            <v>West Berkshire</v>
          </cell>
          <cell r="H172" t="str">
            <v>E05012144</v>
          </cell>
          <cell r="I172" t="str">
            <v>Newbury Speen</v>
          </cell>
        </row>
        <row r="173">
          <cell r="A173" t="str">
            <v>HR6 8PJ</v>
          </cell>
          <cell r="B173">
            <v>52.221981999999997</v>
          </cell>
          <cell r="C173">
            <v>-2.744173</v>
          </cell>
          <cell r="D173" t="str">
            <v>E12000005</v>
          </cell>
          <cell r="E173" t="str">
            <v>West Midlands</v>
          </cell>
          <cell r="F173" t="str">
            <v>E06000019</v>
          </cell>
          <cell r="G173" t="str">
            <v>Herefordshire, County of</v>
          </cell>
          <cell r="H173" t="str">
            <v>E05009470</v>
          </cell>
          <cell r="I173" t="str">
            <v>Leominster South</v>
          </cell>
        </row>
        <row r="174">
          <cell r="A174" t="str">
            <v>SG18 9UD</v>
          </cell>
          <cell r="B174">
            <v>52.105037000000003</v>
          </cell>
          <cell r="C174">
            <v>-0.31945200000000001</v>
          </cell>
          <cell r="D174" t="str">
            <v>E12000006</v>
          </cell>
          <cell r="E174" t="str">
            <v>East of England</v>
          </cell>
          <cell r="F174" t="str">
            <v>E06000056</v>
          </cell>
          <cell r="G174" t="str">
            <v>Central Bedfordshire</v>
          </cell>
          <cell r="H174" t="str">
            <v>E05014418</v>
          </cell>
          <cell r="I174" t="str">
            <v>Northill</v>
          </cell>
        </row>
        <row r="175">
          <cell r="A175" t="str">
            <v>BA21 5DA</v>
          </cell>
          <cell r="B175">
            <v>50.944687000000002</v>
          </cell>
          <cell r="C175">
            <v>-2.617146</v>
          </cell>
          <cell r="D175" t="str">
            <v>E12000009</v>
          </cell>
          <cell r="E175" t="str">
            <v>South West</v>
          </cell>
          <cell r="F175" t="str">
            <v>E06000066</v>
          </cell>
          <cell r="G175" t="str">
            <v>Somerset</v>
          </cell>
          <cell r="H175" t="str">
            <v>E05014391</v>
          </cell>
          <cell r="I175" t="str">
            <v>Yeovil East</v>
          </cell>
        </row>
        <row r="176">
          <cell r="A176" t="str">
            <v>EX1 3YY</v>
          </cell>
          <cell r="B176">
            <v>50.733159999999998</v>
          </cell>
          <cell r="C176">
            <v>-3.4642849999999998</v>
          </cell>
          <cell r="D176" t="str">
            <v>E12000009</v>
          </cell>
          <cell r="E176" t="str">
            <v>South West</v>
          </cell>
          <cell r="F176" t="str">
            <v>E07000041</v>
          </cell>
          <cell r="G176" t="str">
            <v>Exeter</v>
          </cell>
          <cell r="H176" t="str">
            <v>E05011018</v>
          </cell>
          <cell r="I176" t="str">
            <v>Pinhoe</v>
          </cell>
        </row>
        <row r="177">
          <cell r="A177" t="str">
            <v>LS14 5AE</v>
          </cell>
          <cell r="B177">
            <v>53.820051999999997</v>
          </cell>
          <cell r="C177">
            <v>-1.444887</v>
          </cell>
          <cell r="D177" t="str">
            <v>E12000003</v>
          </cell>
          <cell r="E177" t="str">
            <v> Yorkshire and The Humber</v>
          </cell>
          <cell r="F177" t="str">
            <v>E08000035</v>
          </cell>
          <cell r="G177" t="str">
            <v>Leeds</v>
          </cell>
          <cell r="H177" t="str">
            <v>E05011391</v>
          </cell>
          <cell r="I177" t="str">
            <v> Cross Gates &amp; Whinmoor</v>
          </cell>
        </row>
        <row r="178">
          <cell r="A178" t="str">
            <v>LU3 3EX</v>
          </cell>
          <cell r="B178">
            <v>51.912675999999998</v>
          </cell>
          <cell r="C178">
            <v>-0.46967599999999998</v>
          </cell>
          <cell r="D178" t="str">
            <v>E12000006</v>
          </cell>
          <cell r="E178" t="str">
            <v>East of England</v>
          </cell>
          <cell r="F178" t="str">
            <v>E06000032</v>
          </cell>
          <cell r="G178" t="str">
            <v>Luton</v>
          </cell>
          <cell r="H178" t="str">
            <v>E05014752</v>
          </cell>
          <cell r="I178" t="str">
            <v>Sundon Park</v>
          </cell>
        </row>
        <row r="179">
          <cell r="A179" t="str">
            <v>LE19 4RL</v>
          </cell>
          <cell r="B179">
            <v>52.587853000000003</v>
          </cell>
          <cell r="C179">
            <v>-1.2130300000000001</v>
          </cell>
          <cell r="D179" t="str">
            <v>E12000004</v>
          </cell>
          <cell r="E179" t="str">
            <v>East Midlands</v>
          </cell>
          <cell r="F179" t="str">
            <v>E07000129</v>
          </cell>
          <cell r="G179" t="str">
            <v>Blaby</v>
          </cell>
          <cell r="H179" t="str">
            <v>E05015265</v>
          </cell>
          <cell r="I179" t="str">
            <v>Enderby</v>
          </cell>
        </row>
        <row r="180">
          <cell r="A180" t="str">
            <v>SO17 1WU</v>
          </cell>
          <cell r="B180">
            <v>50.924315</v>
          </cell>
          <cell r="C180">
            <v>-1.402576</v>
          </cell>
          <cell r="D180" t="str">
            <v>E12000008</v>
          </cell>
          <cell r="E180" t="str">
            <v>South East</v>
          </cell>
          <cell r="F180" t="str">
            <v>E06000045</v>
          </cell>
          <cell r="G180" t="str">
            <v>Southampton</v>
          </cell>
          <cell r="H180" t="str">
            <v>E05015500</v>
          </cell>
          <cell r="I180" t="str">
            <v>Portswood</v>
          </cell>
        </row>
        <row r="181">
          <cell r="A181" t="str">
            <v>HR6 8PJ</v>
          </cell>
          <cell r="B181">
            <v>52.221981999999997</v>
          </cell>
          <cell r="C181">
            <v>-2.744173</v>
          </cell>
          <cell r="D181" t="str">
            <v>E12000005</v>
          </cell>
          <cell r="E181" t="str">
            <v>West Midlands</v>
          </cell>
          <cell r="F181" t="str">
            <v>E06000019</v>
          </cell>
          <cell r="G181" t="str">
            <v>Herefordshire, County of</v>
          </cell>
          <cell r="H181" t="str">
            <v>E05009470</v>
          </cell>
          <cell r="I181" t="str">
            <v>Leominster South</v>
          </cell>
        </row>
        <row r="182">
          <cell r="A182" t="str">
            <v>LU6 3JW</v>
          </cell>
          <cell r="B182">
            <v>51.8782</v>
          </cell>
          <cell r="C182">
            <v>-0.530891</v>
          </cell>
          <cell r="D182" t="str">
            <v>E12000006</v>
          </cell>
          <cell r="E182" t="str">
            <v>East of England</v>
          </cell>
          <cell r="F182" t="str">
            <v>E06000056</v>
          </cell>
          <cell r="G182" t="str">
            <v>Central Bedfordshire</v>
          </cell>
          <cell r="H182" t="str">
            <v>E05014407</v>
          </cell>
          <cell r="I182" t="str">
            <v>Dunstable West</v>
          </cell>
        </row>
        <row r="183">
          <cell r="A183" t="str">
            <v>NG9 2RZ</v>
          </cell>
          <cell r="B183">
            <v>52.938215999999997</v>
          </cell>
          <cell r="C183">
            <v>-1.2080789999999999</v>
          </cell>
          <cell r="D183" t="str">
            <v>E12000004</v>
          </cell>
          <cell r="E183" t="str">
            <v>East Midlands</v>
          </cell>
          <cell r="F183" t="str">
            <v>E06000018</v>
          </cell>
          <cell r="G183" t="str">
            <v>Nottingham</v>
          </cell>
          <cell r="H183" t="str">
            <v>E05012283</v>
          </cell>
          <cell r="I183" t="str">
            <v>Lenton &amp; Wollaton East</v>
          </cell>
        </row>
        <row r="184">
          <cell r="A184" t="str">
            <v>B69 4DX</v>
          </cell>
          <cell r="B184">
            <v>52.50273</v>
          </cell>
          <cell r="C184">
            <v>-2.0152269999999999</v>
          </cell>
          <cell r="D184" t="str">
            <v>E12000005</v>
          </cell>
          <cell r="E184" t="str">
            <v>West Midlands</v>
          </cell>
          <cell r="F184" t="str">
            <v>E08000028</v>
          </cell>
          <cell r="G184" t="str">
            <v>Sandwell</v>
          </cell>
          <cell r="H184" t="str">
            <v>E05001273</v>
          </cell>
          <cell r="I184" t="str">
            <v>Oldbury</v>
          </cell>
        </row>
        <row r="185">
          <cell r="A185" t="str">
            <v>GU21 6PX</v>
          </cell>
          <cell r="B185">
            <v>51.315480000000001</v>
          </cell>
          <cell r="C185">
            <v>-0.57152700000000001</v>
          </cell>
          <cell r="D185" t="str">
            <v>E12000008</v>
          </cell>
          <cell r="E185" t="str">
            <v>South East</v>
          </cell>
          <cell r="F185" t="str">
            <v>E07000217</v>
          </cell>
          <cell r="G185" t="str">
            <v>Woking</v>
          </cell>
          <cell r="H185" t="str">
            <v>E05010804</v>
          </cell>
          <cell r="I185" t="str">
            <v>St John's</v>
          </cell>
        </row>
        <row r="186">
          <cell r="A186" t="str">
            <v>BA9 9FS</v>
          </cell>
          <cell r="B186">
            <v>51.054977999999998</v>
          </cell>
          <cell r="C186">
            <v>-2.3979309999999998</v>
          </cell>
          <cell r="D186" t="str">
            <v>E12000009</v>
          </cell>
          <cell r="E186" t="str">
            <v>South West</v>
          </cell>
          <cell r="F186" t="str">
            <v>E06000066</v>
          </cell>
          <cell r="G186" t="str">
            <v>Somerset</v>
          </cell>
          <cell r="H186" t="str">
            <v>E05014389</v>
          </cell>
          <cell r="I186" t="str">
            <v>Wincanton &amp; Bruton</v>
          </cell>
        </row>
        <row r="187">
          <cell r="A187" t="str">
            <v>TA18 7EB</v>
          </cell>
          <cell r="B187">
            <v>50.887967000000003</v>
          </cell>
          <cell r="C187">
            <v>-2.7972769999999998</v>
          </cell>
          <cell r="D187" t="str">
            <v>E12000009</v>
          </cell>
          <cell r="E187" t="str">
            <v>South West</v>
          </cell>
          <cell r="F187" t="str">
            <v>E06000066</v>
          </cell>
          <cell r="G187" t="str">
            <v>Somerset</v>
          </cell>
          <cell r="H187" t="str">
            <v>E05014356</v>
          </cell>
          <cell r="I187" t="str">
            <v>Crewkerne</v>
          </cell>
        </row>
        <row r="188">
          <cell r="A188" t="str">
            <v>TA18 7EB</v>
          </cell>
          <cell r="B188">
            <v>50.887967000000003</v>
          </cell>
          <cell r="C188">
            <v>-2.7972769999999998</v>
          </cell>
          <cell r="D188" t="str">
            <v>E12000009</v>
          </cell>
          <cell r="E188" t="str">
            <v>South West</v>
          </cell>
          <cell r="F188" t="str">
            <v>E06000066</v>
          </cell>
          <cell r="G188" t="str">
            <v>Somerset</v>
          </cell>
          <cell r="H188" t="str">
            <v>E05014356</v>
          </cell>
          <cell r="I188" t="str">
            <v>Crewkerne</v>
          </cell>
        </row>
        <row r="189">
          <cell r="A189" t="str">
            <v>LU5 5UT</v>
          </cell>
          <cell r="B189">
            <v>51.905214999999998</v>
          </cell>
          <cell r="C189">
            <v>-0.50339400000000001</v>
          </cell>
          <cell r="D189" t="str">
            <v>E12000006</v>
          </cell>
          <cell r="E189" t="str">
            <v>East of England</v>
          </cell>
          <cell r="F189" t="str">
            <v>E06000056</v>
          </cell>
          <cell r="G189" t="str">
            <v>Central Bedfordshire</v>
          </cell>
          <cell r="H189" t="str">
            <v>E05014413</v>
          </cell>
          <cell r="I189" t="str">
            <v>Houghton Regis West</v>
          </cell>
        </row>
        <row r="190">
          <cell r="A190" t="str">
            <v>B66 3JS</v>
          </cell>
          <cell r="B190">
            <v>52.492922999999998</v>
          </cell>
          <cell r="C190">
            <v>-1.954013</v>
          </cell>
          <cell r="D190" t="str">
            <v>E12000005</v>
          </cell>
          <cell r="E190" t="str">
            <v>West Midlands</v>
          </cell>
          <cell r="F190" t="str">
            <v>E08000028</v>
          </cell>
          <cell r="G190" t="str">
            <v>Sandwell</v>
          </cell>
          <cell r="H190" t="str">
            <v>E05001278</v>
          </cell>
          <cell r="I190" t="str">
            <v>Soho and Victoria</v>
          </cell>
        </row>
        <row r="191">
          <cell r="A191" t="str">
            <v>WR14 2NR</v>
          </cell>
          <cell r="B191">
            <v>52.114182999999997</v>
          </cell>
          <cell r="C191">
            <v>-2.3068529999999998</v>
          </cell>
          <cell r="D191" t="str">
            <v>E12000005</v>
          </cell>
          <cell r="E191" t="str">
            <v>West Midlands</v>
          </cell>
          <cell r="F191" t="str">
            <v>E07000235</v>
          </cell>
          <cell r="G191" t="str">
            <v>Malvern Hills</v>
          </cell>
          <cell r="H191" t="str">
            <v>E05015392</v>
          </cell>
          <cell r="I191" t="str">
            <v>Pickersleigh</v>
          </cell>
        </row>
        <row r="192">
          <cell r="A192" t="str">
            <v>LE2 4WA</v>
          </cell>
          <cell r="B192">
            <v>52.585191999999999</v>
          </cell>
          <cell r="C192">
            <v>-1.0657019999999999</v>
          </cell>
          <cell r="D192" t="str">
            <v>E12000004</v>
          </cell>
          <cell r="E192" t="str">
            <v>East Midlands</v>
          </cell>
          <cell r="F192" t="str">
            <v>E07000135</v>
          </cell>
          <cell r="G192" t="str">
            <v>Oadby and Wigston</v>
          </cell>
          <cell r="H192" t="str">
            <v>E05005531</v>
          </cell>
          <cell r="I192" t="str">
            <v>Oadby Brocks Hill</v>
          </cell>
        </row>
        <row r="193">
          <cell r="A193" t="str">
            <v>B66 3JS</v>
          </cell>
          <cell r="B193">
            <v>52.492922999999998</v>
          </cell>
          <cell r="C193">
            <v>-1.954013</v>
          </cell>
          <cell r="D193" t="str">
            <v>E12000005</v>
          </cell>
          <cell r="E193" t="str">
            <v>West Midlands</v>
          </cell>
          <cell r="F193" t="str">
            <v>E08000028</v>
          </cell>
          <cell r="G193" t="str">
            <v>Sandwell</v>
          </cell>
          <cell r="H193" t="str">
            <v>E05001278</v>
          </cell>
          <cell r="I193" t="str">
            <v>Soho and Victoria</v>
          </cell>
        </row>
        <row r="194">
          <cell r="A194" t="str">
            <v>BD23 2SR</v>
          </cell>
          <cell r="B194">
            <v>53.953488999999998</v>
          </cell>
          <cell r="C194">
            <v>-2.010589</v>
          </cell>
          <cell r="D194" t="str">
            <v>E12000003</v>
          </cell>
          <cell r="E194" t="str">
            <v>Yorkshire and The Humber</v>
          </cell>
          <cell r="F194" t="str">
            <v>E06000065</v>
          </cell>
          <cell r="G194" t="str">
            <v>North Yorkshire</v>
          </cell>
          <cell r="H194" t="str">
            <v>E05014319</v>
          </cell>
          <cell r="I194" t="str">
            <v>Skipton East &amp; South</v>
          </cell>
        </row>
        <row r="195">
          <cell r="A195" t="str">
            <v>GU21 6PX</v>
          </cell>
          <cell r="B195">
            <v>51.315480000000001</v>
          </cell>
          <cell r="C195">
            <v>-0.57152700000000001</v>
          </cell>
          <cell r="D195" t="str">
            <v>E12000008</v>
          </cell>
          <cell r="E195" t="str">
            <v>South East</v>
          </cell>
          <cell r="F195" t="str">
            <v>E07000217</v>
          </cell>
          <cell r="G195" t="str">
            <v>Woking</v>
          </cell>
          <cell r="H195" t="str">
            <v>E05010804</v>
          </cell>
          <cell r="I195" t="str">
            <v>St John's</v>
          </cell>
        </row>
        <row r="196">
          <cell r="A196" t="str">
            <v>SY7 0NW</v>
          </cell>
          <cell r="B196">
            <v>52.360857000000003</v>
          </cell>
          <cell r="C196">
            <v>-2.8719709999999998</v>
          </cell>
          <cell r="D196" t="str">
            <v>E12000005</v>
          </cell>
          <cell r="E196" t="str">
            <v>West Midlands</v>
          </cell>
          <cell r="F196" t="str">
            <v>E06000019</v>
          </cell>
          <cell r="G196" t="str">
            <v>Herefordshire, County of</v>
          </cell>
          <cell r="H196" t="str">
            <v>E05009473</v>
          </cell>
          <cell r="I196" t="str">
            <v>Mortimer</v>
          </cell>
        </row>
        <row r="197">
          <cell r="A197" t="str">
            <v>LU3 1JP</v>
          </cell>
          <cell r="B197">
            <v>51.891711000000001</v>
          </cell>
          <cell r="C197">
            <v>-0.43169000000000002</v>
          </cell>
          <cell r="D197" t="str">
            <v>E12000006</v>
          </cell>
          <cell r="E197" t="str">
            <v>East of England</v>
          </cell>
          <cell r="F197" t="str">
            <v>E06000032</v>
          </cell>
          <cell r="G197" t="str">
            <v>Luton</v>
          </cell>
          <cell r="H197" t="str">
            <v>E05014737</v>
          </cell>
          <cell r="I197" t="str">
            <v>Biscot</v>
          </cell>
        </row>
        <row r="198">
          <cell r="A198" t="str">
            <v>HR6 8DY</v>
          </cell>
          <cell r="B198">
            <v>52.230795999999998</v>
          </cell>
          <cell r="C198">
            <v>-2.7394150000000002</v>
          </cell>
          <cell r="D198" t="str">
            <v>E12000005</v>
          </cell>
          <cell r="E198" t="str">
            <v>West Midlands</v>
          </cell>
          <cell r="F198" t="str">
            <v>E06000019</v>
          </cell>
          <cell r="G198" t="str">
            <v>Herefordshire, County of</v>
          </cell>
          <cell r="H198" t="str">
            <v>E05009469</v>
          </cell>
          <cell r="I198" t="str">
            <v>Leominster North &amp; Rural</v>
          </cell>
        </row>
        <row r="199">
          <cell r="A199" t="str">
            <v>SO16 9GL</v>
          </cell>
          <cell r="B199">
            <v>50.930762000000001</v>
          </cell>
          <cell r="C199">
            <v>-1.4576769999999999</v>
          </cell>
          <cell r="D199" t="str">
            <v>E12000008</v>
          </cell>
          <cell r="E199" t="str">
            <v>South East</v>
          </cell>
          <cell r="F199" t="str">
            <v>E06000045</v>
          </cell>
          <cell r="G199" t="str">
            <v>Southampton</v>
          </cell>
          <cell r="H199" t="str">
            <v>E05015501</v>
          </cell>
          <cell r="I199" t="str">
            <v>Redbridge</v>
          </cell>
        </row>
        <row r="200">
          <cell r="A200" t="str">
            <v>LU1 4BF</v>
          </cell>
          <cell r="B200">
            <v>51.868789</v>
          </cell>
          <cell r="C200">
            <v>-0.45808100000000002</v>
          </cell>
          <cell r="D200" t="str">
            <v>E12000006</v>
          </cell>
          <cell r="E200" t="str">
            <v>East of England</v>
          </cell>
          <cell r="F200" t="str">
            <v>E06000056</v>
          </cell>
          <cell r="G200" t="str">
            <v>Central Bedfordshire</v>
          </cell>
          <cell r="H200" t="str">
            <v>E05014400</v>
          </cell>
          <cell r="I200" t="str">
            <v>Caddington</v>
          </cell>
        </row>
        <row r="201">
          <cell r="A201" t="str">
            <v>LE11 5HD</v>
          </cell>
          <cell r="B201">
            <v>52.780954999999999</v>
          </cell>
          <cell r="C201">
            <v>-1.2195339999999999</v>
          </cell>
          <cell r="D201" t="str">
            <v>E12000004</v>
          </cell>
          <cell r="E201" t="str">
            <v>East Midlands</v>
          </cell>
          <cell r="F201" t="str">
            <v>E07000130</v>
          </cell>
          <cell r="G201" t="str">
            <v>Charnwood</v>
          </cell>
          <cell r="H201" t="str">
            <v>E05014677</v>
          </cell>
          <cell r="I201" t="str">
            <v>Loughborough Storer</v>
          </cell>
        </row>
        <row r="202">
          <cell r="A202" t="str">
            <v>SN10 1NF</v>
          </cell>
          <cell r="B202">
            <v>51.349614000000003</v>
          </cell>
          <cell r="C202">
            <v>-1.9918739999999999</v>
          </cell>
          <cell r="D202" t="str">
            <v>E12000009</v>
          </cell>
          <cell r="E202" t="str">
            <v>South West</v>
          </cell>
          <cell r="F202" t="str">
            <v>E06000054</v>
          </cell>
          <cell r="G202" t="str">
            <v>Wiltshire</v>
          </cell>
          <cell r="H202" t="str">
            <v>E05013431</v>
          </cell>
          <cell r="I202" t="str">
            <v>Devizes South</v>
          </cell>
        </row>
        <row r="203">
          <cell r="A203" t="str">
            <v>SN10 1NF</v>
          </cell>
          <cell r="B203">
            <v>51.349614000000003</v>
          </cell>
          <cell r="C203">
            <v>-1.9918739999999999</v>
          </cell>
          <cell r="D203" t="str">
            <v>E12000009</v>
          </cell>
          <cell r="E203" t="str">
            <v>South West</v>
          </cell>
          <cell r="F203" t="str">
            <v>E06000054</v>
          </cell>
          <cell r="G203" t="str">
            <v>Wiltshire</v>
          </cell>
          <cell r="H203" t="str">
            <v>E05013431</v>
          </cell>
          <cell r="I203" t="str">
            <v>Devizes South</v>
          </cell>
        </row>
        <row r="204">
          <cell r="A204" t="str">
            <v>MK40 4FZ</v>
          </cell>
          <cell r="B204">
            <v>52.135488000000002</v>
          </cell>
          <cell r="C204">
            <v>-0.48083300000000001</v>
          </cell>
          <cell r="D204" t="str">
            <v>E12000006</v>
          </cell>
          <cell r="E204" t="str">
            <v>East of England</v>
          </cell>
          <cell r="F204" t="str">
            <v>E06000055</v>
          </cell>
          <cell r="G204" t="str">
            <v>Bedford</v>
          </cell>
          <cell r="H204" t="str">
            <v>E05014510</v>
          </cell>
          <cell r="I204" t="str">
            <v>Queens Park</v>
          </cell>
        </row>
        <row r="205">
          <cell r="A205" t="str">
            <v>SO15 5BA</v>
          </cell>
          <cell r="B205">
            <v>50.913017000000004</v>
          </cell>
          <cell r="C205">
            <v>-1.4159919999999999</v>
          </cell>
          <cell r="D205" t="str">
            <v>E12000008</v>
          </cell>
          <cell r="E205" t="str">
            <v>South East</v>
          </cell>
          <cell r="F205" t="str">
            <v>E06000045</v>
          </cell>
          <cell r="G205" t="str">
            <v>Southampton</v>
          </cell>
          <cell r="H205" t="str">
            <v>E05015490</v>
          </cell>
          <cell r="I205" t="str">
            <v>Banister &amp; Polygon</v>
          </cell>
        </row>
        <row r="206">
          <cell r="A206" t="str">
            <v>MK6 4LN</v>
          </cell>
          <cell r="B206">
            <v>52.020195000000001</v>
          </cell>
          <cell r="C206">
            <v>-0.73890800000000001</v>
          </cell>
          <cell r="D206" t="str">
            <v>E12000008</v>
          </cell>
          <cell r="E206" t="str">
            <v>South East</v>
          </cell>
          <cell r="F206" t="str">
            <v>E06000042</v>
          </cell>
          <cell r="G206" t="str">
            <v>Milton Keynes</v>
          </cell>
          <cell r="H206" t="str">
            <v>E05009424</v>
          </cell>
          <cell r="I206" t="str">
            <v>Woughton &amp; Fishermead</v>
          </cell>
        </row>
        <row r="207">
          <cell r="A207" t="str">
            <v>PO21 2NU</v>
          </cell>
          <cell r="B207">
            <v>50.791784</v>
          </cell>
          <cell r="C207">
            <v>-0.68117399999999995</v>
          </cell>
          <cell r="D207" t="str">
            <v>E12000008</v>
          </cell>
          <cell r="E207" t="str">
            <v>South East</v>
          </cell>
          <cell r="F207" t="str">
            <v>E07000224</v>
          </cell>
          <cell r="G207" t="str">
            <v>Arun</v>
          </cell>
          <cell r="H207" t="str">
            <v>E05009816</v>
          </cell>
          <cell r="I207" t="str">
            <v>Orchard</v>
          </cell>
        </row>
        <row r="208">
          <cell r="A208" t="str">
            <v>OX12 8FA</v>
          </cell>
          <cell r="B208">
            <v>51.587038</v>
          </cell>
          <cell r="C208">
            <v>-1.425546</v>
          </cell>
          <cell r="D208" t="str">
            <v>E12000008</v>
          </cell>
          <cell r="E208" t="str">
            <v>South East</v>
          </cell>
          <cell r="F208" t="str">
            <v>E07000180</v>
          </cell>
          <cell r="G208" t="str">
            <v>Vale of White Horse</v>
          </cell>
          <cell r="H208" t="str">
            <v>E05012979</v>
          </cell>
          <cell r="I208" t="str">
            <v>Wantage Charlton</v>
          </cell>
        </row>
        <row r="209">
          <cell r="A209" t="str">
            <v>WR15 8DG</v>
          </cell>
          <cell r="B209">
            <v>52.302939000000002</v>
          </cell>
          <cell r="C209">
            <v>-2.5941489999999998</v>
          </cell>
          <cell r="D209" t="str">
            <v>E12000005</v>
          </cell>
          <cell r="E209" t="str">
            <v>West Midlands</v>
          </cell>
          <cell r="F209" t="str">
            <v>E07000235</v>
          </cell>
          <cell r="G209" t="str">
            <v>Malvern Hills</v>
          </cell>
          <cell r="H209" t="str">
            <v>E05015394</v>
          </cell>
          <cell r="I209" t="str">
            <v>Tenbury</v>
          </cell>
        </row>
        <row r="210">
          <cell r="A210" t="str">
            <v>SO18 1HL</v>
          </cell>
          <cell r="B210">
            <v>50.918728000000002</v>
          </cell>
          <cell r="C210">
            <v>-1.373014</v>
          </cell>
          <cell r="D210" t="str">
            <v>E12000008</v>
          </cell>
          <cell r="E210" t="str">
            <v>South East</v>
          </cell>
          <cell r="F210" t="str">
            <v>E06000045</v>
          </cell>
          <cell r="G210" t="str">
            <v>Southampton</v>
          </cell>
          <cell r="H210" t="str">
            <v>E05015494</v>
          </cell>
          <cell r="I210" t="str">
            <v>Bitterne Park</v>
          </cell>
        </row>
        <row r="211">
          <cell r="A211" t="str">
            <v>S63 6GE</v>
          </cell>
          <cell r="B211">
            <v>53.504981000000001</v>
          </cell>
          <cell r="C211">
            <v>-1.3812789999999999</v>
          </cell>
          <cell r="D211" t="str">
            <v>E12000003</v>
          </cell>
          <cell r="E211" t="str">
            <v>Yorkshire and The Humber</v>
          </cell>
          <cell r="F211" t="str">
            <v>E08000018</v>
          </cell>
          <cell r="G211" t="str">
            <v>Rotherham</v>
          </cell>
          <cell r="H211" t="str">
            <v>E05013003</v>
          </cell>
          <cell r="I211" t="str">
            <v>Hoober</v>
          </cell>
        </row>
        <row r="212">
          <cell r="A212" t="str">
            <v>DY8 4HY</v>
          </cell>
          <cell r="B212">
            <v>52.461337</v>
          </cell>
          <cell r="C212">
            <v>-2.140844</v>
          </cell>
          <cell r="D212" t="str">
            <v>E12000005</v>
          </cell>
          <cell r="E212" t="str">
            <v>West Midlands</v>
          </cell>
          <cell r="F212" t="str">
            <v>E08000027</v>
          </cell>
          <cell r="G212" t="str">
            <v>Dudley</v>
          </cell>
          <cell r="H212" t="str">
            <v>E05015903</v>
          </cell>
          <cell r="I212" t="str">
            <v>Amblecote</v>
          </cell>
        </row>
        <row r="213">
          <cell r="A213" t="str">
            <v>PO21 2NU</v>
          </cell>
          <cell r="B213">
            <v>50.791784</v>
          </cell>
          <cell r="C213">
            <v>-0.68117399999999995</v>
          </cell>
          <cell r="D213" t="str">
            <v>E12000008</v>
          </cell>
          <cell r="E213" t="str">
            <v>South East</v>
          </cell>
          <cell r="F213" t="str">
            <v>E07000224</v>
          </cell>
          <cell r="G213" t="str">
            <v>Arun</v>
          </cell>
          <cell r="H213" t="str">
            <v>E05009816</v>
          </cell>
          <cell r="I213" t="str">
            <v>Orchard</v>
          </cell>
        </row>
        <row r="214">
          <cell r="A214" t="str">
            <v>OX10 0XD</v>
          </cell>
          <cell r="B214">
            <v>51.598432000000003</v>
          </cell>
          <cell r="C214">
            <v>-1.126512</v>
          </cell>
          <cell r="D214" t="str">
            <v>E12000008</v>
          </cell>
          <cell r="E214" t="str">
            <v>South East</v>
          </cell>
          <cell r="F214" t="str">
            <v>E07000179</v>
          </cell>
          <cell r="G214" t="str">
            <v>South Oxfordshire</v>
          </cell>
          <cell r="H214" t="str">
            <v>E05011710</v>
          </cell>
          <cell r="I214" t="str">
            <v>Wallingford</v>
          </cell>
        </row>
        <row r="215">
          <cell r="A215" t="str">
            <v>OX10 0XD</v>
          </cell>
          <cell r="B215">
            <v>51.598432000000003</v>
          </cell>
          <cell r="C215">
            <v>-1.126512</v>
          </cell>
          <cell r="D215" t="str">
            <v>E12000008</v>
          </cell>
          <cell r="E215" t="str">
            <v>South East</v>
          </cell>
          <cell r="F215" t="str">
            <v>E07000179</v>
          </cell>
          <cell r="G215" t="str">
            <v>South Oxfordshire</v>
          </cell>
          <cell r="H215" t="str">
            <v>E05011710</v>
          </cell>
          <cell r="I215" t="str">
            <v>Wallingford</v>
          </cell>
        </row>
        <row r="216">
          <cell r="A216" t="str">
            <v>LU6 1HF</v>
          </cell>
          <cell r="B216">
            <v>51.887318</v>
          </cell>
          <cell r="C216">
            <v>-0.52517400000000003</v>
          </cell>
          <cell r="D216" t="str">
            <v>E12000006</v>
          </cell>
          <cell r="E216" t="str">
            <v>East of England</v>
          </cell>
          <cell r="F216" t="str">
            <v>E06000056</v>
          </cell>
          <cell r="G216" t="str">
            <v>Central Bedfordshire</v>
          </cell>
          <cell r="H216" t="str">
            <v>E05014403</v>
          </cell>
          <cell r="I216" t="str">
            <v>Dunstable Central</v>
          </cell>
        </row>
        <row r="217">
          <cell r="A217" t="str">
            <v>HR6 8NF</v>
          </cell>
          <cell r="B217">
            <v>52.229125000000003</v>
          </cell>
          <cell r="C217">
            <v>-2.7376740000000002</v>
          </cell>
          <cell r="D217" t="str">
            <v>E12000005</v>
          </cell>
          <cell r="E217" t="str">
            <v>West Midlands</v>
          </cell>
          <cell r="F217" t="str">
            <v>E06000019</v>
          </cell>
          <cell r="G217" t="str">
            <v>Herefordshire, County of</v>
          </cell>
          <cell r="H217" t="str">
            <v>E05009468</v>
          </cell>
          <cell r="I217" t="str">
            <v>Leominster East</v>
          </cell>
        </row>
        <row r="218">
          <cell r="A218" t="str">
            <v>S63 6GE</v>
          </cell>
          <cell r="B218">
            <v>53.504981000000001</v>
          </cell>
          <cell r="C218">
            <v>-1.3812789999999999</v>
          </cell>
          <cell r="D218" t="str">
            <v>E12000003</v>
          </cell>
          <cell r="E218" t="str">
            <v>Yorkshire and The Humber</v>
          </cell>
          <cell r="F218" t="str">
            <v>E08000018</v>
          </cell>
          <cell r="G218" t="str">
            <v>Rotherham</v>
          </cell>
          <cell r="H218" t="str">
            <v>E05013003</v>
          </cell>
          <cell r="I218" t="str">
            <v>Hoober</v>
          </cell>
        </row>
        <row r="219">
          <cell r="A219" t="str">
            <v>MK42 7NZ</v>
          </cell>
          <cell r="B219">
            <v>52.120486999999997</v>
          </cell>
          <cell r="C219">
            <v>-0.47922500000000001</v>
          </cell>
          <cell r="D219" t="str">
            <v>E12000006</v>
          </cell>
          <cell r="E219" t="str">
            <v>East of England</v>
          </cell>
          <cell r="F219" t="str">
            <v>E06000055</v>
          </cell>
          <cell r="G219" t="str">
            <v>Bedford</v>
          </cell>
          <cell r="H219" t="str">
            <v>E05014504</v>
          </cell>
          <cell r="I219" t="str">
            <v>Kempston Central &amp; East</v>
          </cell>
        </row>
        <row r="220">
          <cell r="A220" t="str">
            <v>DY8 4HY</v>
          </cell>
          <cell r="B220">
            <v>52.461337</v>
          </cell>
          <cell r="C220">
            <v>-2.140844</v>
          </cell>
          <cell r="D220" t="str">
            <v>E12000005</v>
          </cell>
          <cell r="E220" t="str">
            <v>West Midlands</v>
          </cell>
          <cell r="F220" t="str">
            <v>E08000027</v>
          </cell>
          <cell r="G220" t="str">
            <v>Dudley</v>
          </cell>
          <cell r="H220" t="str">
            <v>E05015903</v>
          </cell>
          <cell r="I220" t="str">
            <v>Amblecote</v>
          </cell>
        </row>
        <row r="221">
          <cell r="A221" t="str">
            <v>RG14 3AA</v>
          </cell>
          <cell r="B221">
            <v>51.417910999999997</v>
          </cell>
          <cell r="C221">
            <v>-1.328468</v>
          </cell>
          <cell r="D221" t="str">
            <v>E12000008</v>
          </cell>
          <cell r="E221" t="str">
            <v>South East</v>
          </cell>
          <cell r="F221" t="str">
            <v>E06000037</v>
          </cell>
          <cell r="G221" t="str">
            <v>West Berkshire</v>
          </cell>
          <cell r="H221" t="str">
            <v>E05012144</v>
          </cell>
          <cell r="I221" t="str">
            <v>Newbury Speen</v>
          </cell>
        </row>
        <row r="222">
          <cell r="A222" t="str">
            <v>MK42 8UX</v>
          </cell>
          <cell r="B222">
            <v>52.123705000000001</v>
          </cell>
          <cell r="C222">
            <v>-0.49592900000000001</v>
          </cell>
          <cell r="D222" t="str">
            <v>E12000006</v>
          </cell>
          <cell r="E222" t="str">
            <v>East of England</v>
          </cell>
          <cell r="F222" t="str">
            <v>E06000055</v>
          </cell>
          <cell r="G222" t="str">
            <v>Bedford</v>
          </cell>
          <cell r="H222" t="str">
            <v>E05014505</v>
          </cell>
          <cell r="I222" t="str">
            <v>Kempston North</v>
          </cell>
        </row>
        <row r="223">
          <cell r="A223" t="str">
            <v>DN8 4FA</v>
          </cell>
          <cell r="B223">
            <v>53.622298999999998</v>
          </cell>
          <cell r="C223">
            <v>-0.95647599999999999</v>
          </cell>
          <cell r="D223" t="str">
            <v>E12000003</v>
          </cell>
          <cell r="E223" t="str">
            <v>Yorkshire and The Humber</v>
          </cell>
          <cell r="F223" t="str">
            <v>E08000017</v>
          </cell>
          <cell r="G223" t="str">
            <v>Doncaster</v>
          </cell>
          <cell r="H223" t="str">
            <v>E05010745</v>
          </cell>
          <cell r="I223" t="str">
            <v>Thorne &amp; Moorends</v>
          </cell>
        </row>
        <row r="224">
          <cell r="A224" t="str">
            <v>SO19 6BQ</v>
          </cell>
          <cell r="B224">
            <v>50.908181999999996</v>
          </cell>
          <cell r="C224">
            <v>-1.329604</v>
          </cell>
          <cell r="D224" t="str">
            <v>E12000008</v>
          </cell>
          <cell r="E224" t="str">
            <v>South East</v>
          </cell>
          <cell r="F224" t="str">
            <v>E06000045</v>
          </cell>
          <cell r="G224" t="str">
            <v>Southampton</v>
          </cell>
          <cell r="H224" t="str">
            <v>E05015505</v>
          </cell>
          <cell r="I224" t="str">
            <v>Thornhill</v>
          </cell>
        </row>
        <row r="225">
          <cell r="A225" t="str">
            <v>BN50 8TQ</v>
          </cell>
          <cell r="B225">
            <v>50.826327999999997</v>
          </cell>
          <cell r="C225">
            <v>-0.140791</v>
          </cell>
          <cell r="D225" t="str">
            <v>E12000008</v>
          </cell>
          <cell r="E225" t="str">
            <v>South East</v>
          </cell>
          <cell r="F225" t="str">
            <v>E06000043</v>
          </cell>
          <cell r="G225" t="str">
            <v>Brighton and Hove</v>
          </cell>
          <cell r="H225" t="str">
            <v>E05015415</v>
          </cell>
          <cell r="I225" t="str">
            <v>West Hill &amp; North Laine</v>
          </cell>
        </row>
        <row r="226">
          <cell r="A226" t="str">
            <v>CV7 7NT</v>
          </cell>
          <cell r="B226">
            <v>52.439422</v>
          </cell>
          <cell r="C226">
            <v>-1.6510720000000001</v>
          </cell>
          <cell r="D226" t="str">
            <v>E12000005</v>
          </cell>
          <cell r="E226" t="str">
            <v>West Midlands</v>
          </cell>
          <cell r="F226" t="str">
            <v>E08000029</v>
          </cell>
          <cell r="G226" t="str">
            <v>Solihull</v>
          </cell>
          <cell r="H226" t="str">
            <v>E05001293</v>
          </cell>
          <cell r="I226" t="str">
            <v>Meriden</v>
          </cell>
        </row>
        <row r="227">
          <cell r="A227" t="str">
            <v>BA11 1FW</v>
          </cell>
          <cell r="B227">
            <v>51.227862000000002</v>
          </cell>
          <cell r="C227">
            <v>-2.3247049999999998</v>
          </cell>
          <cell r="D227" t="str">
            <v>E12000009</v>
          </cell>
          <cell r="E227" t="str">
            <v>South West</v>
          </cell>
          <cell r="F227" t="str">
            <v>E06000066</v>
          </cell>
          <cell r="G227" t="str">
            <v>Somerset</v>
          </cell>
          <cell r="H227" t="str">
            <v>E05014362</v>
          </cell>
          <cell r="I227" t="str">
            <v>Frome West</v>
          </cell>
        </row>
        <row r="228">
          <cell r="A228" t="str">
            <v>DN8 4FA</v>
          </cell>
          <cell r="B228">
            <v>53.622298999999998</v>
          </cell>
          <cell r="C228">
            <v>-0.95647599999999999</v>
          </cell>
          <cell r="D228" t="str">
            <v>E12000003</v>
          </cell>
          <cell r="E228" t="str">
            <v>Yorkshire and The Humber</v>
          </cell>
          <cell r="F228" t="str">
            <v>E08000017</v>
          </cell>
          <cell r="G228" t="str">
            <v>Doncaster</v>
          </cell>
          <cell r="H228" t="str">
            <v>E05010745</v>
          </cell>
          <cell r="I228" t="str">
            <v>Thorne &amp; Moorends</v>
          </cell>
        </row>
        <row r="229">
          <cell r="A229" t="str">
            <v>CV31 1QB</v>
          </cell>
          <cell r="B229">
            <v>52.281955000000004</v>
          </cell>
          <cell r="C229">
            <v>-1.521523</v>
          </cell>
          <cell r="D229" t="str">
            <v>E12000005</v>
          </cell>
          <cell r="E229" t="str">
            <v>West Midlands</v>
          </cell>
          <cell r="F229" t="str">
            <v>E07000222</v>
          </cell>
          <cell r="G229" t="str">
            <v>Warwick</v>
          </cell>
          <cell r="H229" t="str">
            <v>E05012625</v>
          </cell>
          <cell r="I229" t="str">
            <v>Leamington Willes</v>
          </cell>
        </row>
        <row r="230">
          <cell r="A230" t="str">
            <v>KT22 8UN</v>
          </cell>
          <cell r="B230">
            <v>51.300834000000002</v>
          </cell>
          <cell r="C230">
            <v>-0.32097100000000001</v>
          </cell>
          <cell r="D230" t="str">
            <v>E12000008</v>
          </cell>
          <cell r="E230" t="str">
            <v>South East</v>
          </cell>
          <cell r="F230" t="str">
            <v>E07000210</v>
          </cell>
          <cell r="G230" t="str">
            <v>Mole Valley</v>
          </cell>
          <cell r="H230" t="str">
            <v>E05015351</v>
          </cell>
          <cell r="I230" t="str">
            <v>Leatherhead North</v>
          </cell>
        </row>
        <row r="231">
          <cell r="A231" t="str">
            <v>CV6 7BS</v>
          </cell>
          <cell r="B231">
            <v>52.442247999999999</v>
          </cell>
          <cell r="C231">
            <v>-1.4758340000000001</v>
          </cell>
          <cell r="D231" t="str">
            <v>E12000005</v>
          </cell>
          <cell r="E231" t="str">
            <v>West Midlands</v>
          </cell>
          <cell r="F231" t="str">
            <v>E08000026</v>
          </cell>
          <cell r="G231" t="str">
            <v>Coventry</v>
          </cell>
          <cell r="H231" t="str">
            <v>E05001225</v>
          </cell>
          <cell r="I231" t="str">
            <v>Longford</v>
          </cell>
        </row>
        <row r="232">
          <cell r="A232" t="str">
            <v>BH25 6RG</v>
          </cell>
          <cell r="B232">
            <v>50.752378</v>
          </cell>
          <cell r="C232">
            <v>-1.6700360000000001</v>
          </cell>
          <cell r="D232" t="str">
            <v>E12000008</v>
          </cell>
          <cell r="E232" t="str">
            <v>South East</v>
          </cell>
          <cell r="F232" t="str">
            <v>E07000091</v>
          </cell>
          <cell r="G232" t="str">
            <v>New Forest</v>
          </cell>
          <cell r="H232" t="str">
            <v>E05014788</v>
          </cell>
          <cell r="I232" t="str">
            <v>Milton</v>
          </cell>
        </row>
        <row r="233">
          <cell r="A233" t="str">
            <v>BH25 6RG</v>
          </cell>
          <cell r="B233">
            <v>50.752378</v>
          </cell>
          <cell r="C233">
            <v>-1.6700360000000001</v>
          </cell>
          <cell r="D233" t="str">
            <v>E12000008</v>
          </cell>
          <cell r="E233" t="str">
            <v>South East</v>
          </cell>
          <cell r="F233" t="str">
            <v>E07000091</v>
          </cell>
          <cell r="G233" t="str">
            <v>New Forest</v>
          </cell>
          <cell r="H233" t="str">
            <v>E05014788</v>
          </cell>
          <cell r="I233" t="str">
            <v>Milton</v>
          </cell>
        </row>
        <row r="234">
          <cell r="A234" t="str">
            <v>NG9 2RZ</v>
          </cell>
          <cell r="B234">
            <v>52.938215999999997</v>
          </cell>
          <cell r="C234">
            <v>-1.2080789999999999</v>
          </cell>
          <cell r="D234" t="str">
            <v>E12000004</v>
          </cell>
          <cell r="E234" t="str">
            <v>East Midlands</v>
          </cell>
          <cell r="F234" t="str">
            <v>E06000018</v>
          </cell>
          <cell r="G234" t="str">
            <v>Nottingham</v>
          </cell>
          <cell r="H234" t="str">
            <v>E05012283</v>
          </cell>
          <cell r="I234" t="str">
            <v>Lenton &amp; Wollaton East</v>
          </cell>
        </row>
        <row r="235">
          <cell r="A235" t="str">
            <v>BH17 8AQ</v>
          </cell>
          <cell r="B235">
            <v>50.753608999999997</v>
          </cell>
          <cell r="C235">
            <v>-1.9572860000000001</v>
          </cell>
          <cell r="D235" t="str">
            <v>E12000009</v>
          </cell>
          <cell r="E235" t="str">
            <v>South West</v>
          </cell>
          <cell r="F235" t="str">
            <v>E06000058</v>
          </cell>
          <cell r="G235" t="str">
            <v>Bournemouth, Christchurch and Poole</v>
          </cell>
          <cell r="H235" t="str">
            <v>E05012657</v>
          </cell>
          <cell r="I235" t="str">
            <v>Canford Heath</v>
          </cell>
        </row>
        <row r="236">
          <cell r="A236" t="str">
            <v>MK40 1YD</v>
          </cell>
          <cell r="B236">
            <v>52.134439999999998</v>
          </cell>
          <cell r="C236">
            <v>-0.47556500000000002</v>
          </cell>
          <cell r="D236" t="str">
            <v>E12000006</v>
          </cell>
          <cell r="E236" t="str">
            <v>East of England</v>
          </cell>
          <cell r="F236" t="str">
            <v>E06000055</v>
          </cell>
          <cell r="G236" t="str">
            <v>Bedford</v>
          </cell>
          <cell r="H236" t="str">
            <v>E05014501</v>
          </cell>
          <cell r="I236" t="str">
            <v>Greyfriars</v>
          </cell>
        </row>
        <row r="237">
          <cell r="A237" t="str">
            <v>BN18 0FZ</v>
          </cell>
          <cell r="B237">
            <v>50.818255000000001</v>
          </cell>
          <cell r="C237">
            <v>-0.60197900000000004</v>
          </cell>
          <cell r="D237" t="str">
            <v>E12000008</v>
          </cell>
          <cell r="E237" t="str">
            <v>South East</v>
          </cell>
          <cell r="F237" t="str">
            <v>E07000224</v>
          </cell>
          <cell r="G237" t="str">
            <v>Arun</v>
          </cell>
          <cell r="H237" t="str">
            <v>E05009822</v>
          </cell>
          <cell r="I237" t="str">
            <v>Yapton</v>
          </cell>
        </row>
        <row r="238">
          <cell r="A238" t="str">
            <v>BN18 0FZ</v>
          </cell>
          <cell r="B238">
            <v>50.818255000000001</v>
          </cell>
          <cell r="C238">
            <v>-0.60197900000000004</v>
          </cell>
          <cell r="D238" t="str">
            <v>E12000008</v>
          </cell>
          <cell r="E238" t="str">
            <v>South East</v>
          </cell>
          <cell r="F238" t="str">
            <v>E07000224</v>
          </cell>
          <cell r="G238" t="str">
            <v>Arun</v>
          </cell>
          <cell r="H238" t="str">
            <v>E05009822</v>
          </cell>
          <cell r="I238" t="str">
            <v>Yapton</v>
          </cell>
        </row>
        <row r="239">
          <cell r="A239" t="str">
            <v>DY1 1DS</v>
          </cell>
          <cell r="B239">
            <v>52.510751999999997</v>
          </cell>
          <cell r="C239">
            <v>-2.0890789999999999</v>
          </cell>
          <cell r="D239" t="str">
            <v>E12000005</v>
          </cell>
          <cell r="E239" t="str">
            <v>West Midlands</v>
          </cell>
          <cell r="F239" t="str">
            <v>E08000027</v>
          </cell>
          <cell r="G239" t="str">
            <v>Dudley</v>
          </cell>
          <cell r="H239" t="str">
            <v>E05015922</v>
          </cell>
          <cell r="I239" t="str">
            <v>St. James's</v>
          </cell>
        </row>
        <row r="240">
          <cell r="A240" t="str">
            <v>LE2 4WA</v>
          </cell>
          <cell r="B240">
            <v>52.585191999999999</v>
          </cell>
          <cell r="C240">
            <v>-1.0657019999999999</v>
          </cell>
          <cell r="D240" t="str">
            <v>E12000004</v>
          </cell>
          <cell r="E240" t="str">
            <v>East Midlands</v>
          </cell>
          <cell r="F240" t="str">
            <v>E07000135</v>
          </cell>
          <cell r="G240" t="str">
            <v>Oadby and Wigston</v>
          </cell>
          <cell r="H240" t="str">
            <v>E05005531</v>
          </cell>
          <cell r="I240" t="str">
            <v>Oadby Brocks Hill</v>
          </cell>
        </row>
        <row r="241">
          <cell r="A241" t="str">
            <v>WR14 1YE</v>
          </cell>
          <cell r="B241">
            <v>52.135103000000001</v>
          </cell>
          <cell r="C241">
            <v>-2.3038859999999999</v>
          </cell>
          <cell r="D241" t="str">
            <v>E12000005</v>
          </cell>
          <cell r="E241" t="str">
            <v>West Midlands</v>
          </cell>
          <cell r="F241" t="str">
            <v>E07000235</v>
          </cell>
          <cell r="G241" t="str">
            <v>Malvern Hills</v>
          </cell>
          <cell r="H241" t="str">
            <v>E05015389</v>
          </cell>
          <cell r="I241" t="str">
            <v>Link</v>
          </cell>
        </row>
        <row r="242">
          <cell r="A242" t="str">
            <v>SN3 4NT</v>
          </cell>
          <cell r="B242">
            <v>51.584152000000003</v>
          </cell>
          <cell r="C242">
            <v>-1.7473080000000001</v>
          </cell>
          <cell r="D242" t="str">
            <v>E12000009</v>
          </cell>
          <cell r="E242" t="str">
            <v>South West</v>
          </cell>
          <cell r="F242" t="str">
            <v>E06000030</v>
          </cell>
          <cell r="G242" t="str">
            <v>Swindon</v>
          </cell>
          <cell r="H242" t="str">
            <v>E05008969</v>
          </cell>
          <cell r="I242" t="str">
            <v>St Margaret and South Marston</v>
          </cell>
        </row>
        <row r="243">
          <cell r="A243" t="str">
            <v>MK41 6AJ</v>
          </cell>
          <cell r="B243">
            <v>52.163454000000002</v>
          </cell>
          <cell r="C243">
            <v>-0.50219400000000003</v>
          </cell>
          <cell r="D243" t="str">
            <v>E12000006</v>
          </cell>
          <cell r="E243" t="str">
            <v>East of England</v>
          </cell>
          <cell r="F243" t="str">
            <v>E06000055</v>
          </cell>
          <cell r="G243" t="str">
            <v>Bedford</v>
          </cell>
          <cell r="H243" t="str">
            <v>E05014496</v>
          </cell>
          <cell r="I243" t="str">
            <v>Clapham &amp; Oakley</v>
          </cell>
        </row>
        <row r="244">
          <cell r="A244" t="str">
            <v>OX16 2DG</v>
          </cell>
          <cell r="B244">
            <v>52.087440999999998</v>
          </cell>
          <cell r="C244">
            <v>-1.3341320000000001</v>
          </cell>
          <cell r="D244" t="str">
            <v>E12000008</v>
          </cell>
          <cell r="E244" t="str">
            <v>South East</v>
          </cell>
          <cell r="F244" t="str">
            <v>E07000177</v>
          </cell>
          <cell r="G244" t="str">
            <v>Cherwell</v>
          </cell>
          <cell r="H244" t="str">
            <v>E05010923</v>
          </cell>
          <cell r="I244" t="str">
            <v>Banbury Hardwick</v>
          </cell>
        </row>
        <row r="245">
          <cell r="A245" t="str">
            <v>GU21 2AL</v>
          </cell>
          <cell r="B245">
            <v>51.316214000000002</v>
          </cell>
          <cell r="C245">
            <v>-0.61165499999999995</v>
          </cell>
          <cell r="D245" t="str">
            <v>E12000008</v>
          </cell>
          <cell r="E245" t="str">
            <v>South East</v>
          </cell>
          <cell r="F245" t="str">
            <v>E07000217</v>
          </cell>
          <cell r="G245" t="str">
            <v>Woking</v>
          </cell>
          <cell r="H245" t="str">
            <v>E05010801</v>
          </cell>
          <cell r="I245" t="str">
            <v>Knaphill</v>
          </cell>
        </row>
        <row r="246">
          <cell r="A246" t="str">
            <v>LU6 1AJ</v>
          </cell>
          <cell r="B246">
            <v>51.891145000000002</v>
          </cell>
          <cell r="C246">
            <v>-0.53937800000000002</v>
          </cell>
          <cell r="D246" t="str">
            <v>E12000006</v>
          </cell>
          <cell r="E246" t="str">
            <v>East of England</v>
          </cell>
          <cell r="F246" t="str">
            <v>E06000056</v>
          </cell>
          <cell r="G246" t="str">
            <v>Central Bedfordshire</v>
          </cell>
          <cell r="H246" t="str">
            <v>E05014405</v>
          </cell>
          <cell r="I246" t="str">
            <v>Dunstable North</v>
          </cell>
        </row>
        <row r="247">
          <cell r="A247" t="str">
            <v>LU7 3EX</v>
          </cell>
          <cell r="B247">
            <v>51.925176999999998</v>
          </cell>
          <cell r="C247">
            <v>-0.65460200000000002</v>
          </cell>
          <cell r="D247" t="str">
            <v>E12000006</v>
          </cell>
          <cell r="E247" t="str">
            <v>East of England</v>
          </cell>
          <cell r="F247" t="str">
            <v>E06000056</v>
          </cell>
          <cell r="G247" t="str">
            <v>Central Bedfordshire</v>
          </cell>
          <cell r="H247" t="str">
            <v>E05014414</v>
          </cell>
          <cell r="I247" t="str">
            <v>Leighton-Linslade North</v>
          </cell>
        </row>
        <row r="248">
          <cell r="A248" t="str">
            <v>BN10 8GU</v>
          </cell>
          <cell r="B248">
            <v>50.804538999999998</v>
          </cell>
          <cell r="C248">
            <v>7.1989999999999997E-3</v>
          </cell>
          <cell r="D248" t="str">
            <v>E12000008</v>
          </cell>
          <cell r="E248" t="str">
            <v>South East</v>
          </cell>
          <cell r="F248" t="str">
            <v>E07000063</v>
          </cell>
          <cell r="G248" t="str">
            <v>Lewes</v>
          </cell>
          <cell r="H248" t="str">
            <v>E05011595</v>
          </cell>
          <cell r="I248" t="str">
            <v>Peacehaven North</v>
          </cell>
        </row>
        <row r="249">
          <cell r="A249" t="str">
            <v>GU21 2AL</v>
          </cell>
          <cell r="B249">
            <v>51.316214000000002</v>
          </cell>
          <cell r="C249">
            <v>-0.61165499999999995</v>
          </cell>
          <cell r="D249" t="str">
            <v>E12000008</v>
          </cell>
          <cell r="E249" t="str">
            <v>South East</v>
          </cell>
          <cell r="F249" t="str">
            <v>E07000217</v>
          </cell>
          <cell r="G249" t="str">
            <v>Woking</v>
          </cell>
          <cell r="H249" t="str">
            <v>E05010801</v>
          </cell>
          <cell r="I249" t="str">
            <v>Knaphill</v>
          </cell>
        </row>
        <row r="250">
          <cell r="A250" t="str">
            <v>B78 1TT</v>
          </cell>
          <cell r="B250">
            <v>52.601095000000001</v>
          </cell>
          <cell r="C250">
            <v>-1.6147819999999999</v>
          </cell>
          <cell r="D250" t="str">
            <v>E12000005</v>
          </cell>
          <cell r="E250" t="str">
            <v>West Midlands</v>
          </cell>
          <cell r="F250" t="str">
            <v>E07000218</v>
          </cell>
          <cell r="G250" t="str">
            <v>North Warwickshire</v>
          </cell>
          <cell r="H250" t="str">
            <v>E05007465</v>
          </cell>
          <cell r="I250" t="str">
            <v>Dordon</v>
          </cell>
        </row>
        <row r="251">
          <cell r="A251" t="str">
            <v>CV8 1GY</v>
          </cell>
          <cell r="B251">
            <v>52.331431000000002</v>
          </cell>
          <cell r="C251">
            <v>-1.57128</v>
          </cell>
          <cell r="D251" t="str">
            <v>E12000005</v>
          </cell>
          <cell r="E251" t="str">
            <v>West Midlands</v>
          </cell>
          <cell r="F251" t="str">
            <v>E07000222</v>
          </cell>
          <cell r="G251" t="str">
            <v>Warwick</v>
          </cell>
          <cell r="H251" t="str">
            <v>E05012620</v>
          </cell>
          <cell r="I251" t="str">
            <v>Kenilworth St John's</v>
          </cell>
        </row>
        <row r="252">
          <cell r="A252" t="str">
            <v>BN10 8GU</v>
          </cell>
          <cell r="B252">
            <v>50.804538999999998</v>
          </cell>
          <cell r="C252">
            <v>7.1989999999999997E-3</v>
          </cell>
          <cell r="D252" t="str">
            <v>E12000008</v>
          </cell>
          <cell r="E252" t="str">
            <v>South East</v>
          </cell>
          <cell r="F252" t="str">
            <v>E07000063</v>
          </cell>
          <cell r="G252" t="str">
            <v>Lewes</v>
          </cell>
          <cell r="H252" t="str">
            <v>E05011595</v>
          </cell>
          <cell r="I252" t="str">
            <v>Peacehaven North</v>
          </cell>
        </row>
        <row r="253">
          <cell r="A253" t="str">
            <v>LE19 4DX</v>
          </cell>
          <cell r="B253">
            <v>52.610469999999999</v>
          </cell>
          <cell r="C253">
            <v>-1.220852</v>
          </cell>
          <cell r="D253" t="str">
            <v>E12000004</v>
          </cell>
          <cell r="E253" t="str">
            <v>East Midlands</v>
          </cell>
          <cell r="F253" t="str">
            <v>E07000129</v>
          </cell>
          <cell r="G253" t="str">
            <v>Blaby</v>
          </cell>
          <cell r="H253" t="str">
            <v>E05015273</v>
          </cell>
          <cell r="I253" t="str">
            <v>Leicester Forest &amp; Lubbesthorpe</v>
          </cell>
        </row>
        <row r="254">
          <cell r="A254" t="str">
            <v>BS16 3HW</v>
          </cell>
          <cell r="B254">
            <v>51.477338000000003</v>
          </cell>
          <cell r="C254">
            <v>-2.5341290000000001</v>
          </cell>
          <cell r="D254" t="str">
            <v>E12000009</v>
          </cell>
          <cell r="E254" t="str">
            <v>South West</v>
          </cell>
          <cell r="F254" t="str">
            <v>E06000023</v>
          </cell>
          <cell r="G254" t="str">
            <v>Bristol, City of</v>
          </cell>
          <cell r="H254" t="str">
            <v>E05010897</v>
          </cell>
          <cell r="I254" t="str">
            <v>Eastville</v>
          </cell>
        </row>
        <row r="255">
          <cell r="A255" t="str">
            <v>DY8 4HS</v>
          </cell>
          <cell r="B255">
            <v>52.461713000000003</v>
          </cell>
          <cell r="C255">
            <v>-2.1418759999999999</v>
          </cell>
          <cell r="D255" t="str">
            <v>E12000005</v>
          </cell>
          <cell r="E255" t="str">
            <v>West Midlands</v>
          </cell>
          <cell r="F255" t="str">
            <v>E08000027</v>
          </cell>
          <cell r="G255" t="str">
            <v>Dudley</v>
          </cell>
          <cell r="H255" t="str">
            <v>E05015903</v>
          </cell>
          <cell r="I255" t="str">
            <v>Amblecote</v>
          </cell>
        </row>
        <row r="256">
          <cell r="A256" t="str">
            <v>BN50 8TQ</v>
          </cell>
          <cell r="B256">
            <v>50.826327999999997</v>
          </cell>
          <cell r="C256">
            <v>-0.140791</v>
          </cell>
          <cell r="D256" t="str">
            <v>E12000008</v>
          </cell>
          <cell r="E256" t="str">
            <v>South East</v>
          </cell>
          <cell r="F256" t="str">
            <v>E06000043</v>
          </cell>
          <cell r="G256" t="str">
            <v>Brighton and Hove</v>
          </cell>
          <cell r="H256" t="str">
            <v>E05015415</v>
          </cell>
          <cell r="I256" t="str">
            <v>West Hill &amp; North Laine</v>
          </cell>
        </row>
        <row r="257">
          <cell r="A257" t="str">
            <v>NN2 8GA</v>
          </cell>
          <cell r="B257">
            <v>52.278126</v>
          </cell>
          <cell r="C257">
            <v>-0.91065300000000005</v>
          </cell>
          <cell r="D257" t="str">
            <v>E12000004</v>
          </cell>
          <cell r="E257" t="str">
            <v>East Midlands</v>
          </cell>
          <cell r="F257" t="str">
            <v>E06000062</v>
          </cell>
          <cell r="G257" t="str">
            <v>West Northamptonshire</v>
          </cell>
          <cell r="H257" t="str">
            <v>E05013261</v>
          </cell>
          <cell r="I257" t="str">
            <v>Moulton</v>
          </cell>
        </row>
        <row r="258">
          <cell r="A258" t="str">
            <v>DT9 5AE</v>
          </cell>
          <cell r="B258">
            <v>50.970205999999997</v>
          </cell>
          <cell r="C258">
            <v>-2.46427</v>
          </cell>
          <cell r="D258" t="str">
            <v>E12000009</v>
          </cell>
          <cell r="E258" t="str">
            <v>South West</v>
          </cell>
          <cell r="F258" t="str">
            <v>E06000066</v>
          </cell>
          <cell r="G258" t="str">
            <v>Somerset</v>
          </cell>
          <cell r="H258" t="str">
            <v>E05014341</v>
          </cell>
          <cell r="I258" t="str">
            <v>Blackmoor Vale</v>
          </cell>
        </row>
        <row r="259">
          <cell r="A259" t="str">
            <v>MK40 4FW</v>
          </cell>
          <cell r="B259">
            <v>52.134645999999996</v>
          </cell>
          <cell r="C259">
            <v>-0.47969299999999998</v>
          </cell>
          <cell r="D259" t="str">
            <v>E12000006</v>
          </cell>
          <cell r="E259" t="str">
            <v>East of England</v>
          </cell>
          <cell r="F259" t="str">
            <v>E06000055</v>
          </cell>
          <cell r="G259" t="str">
            <v>Bedford</v>
          </cell>
          <cell r="H259" t="str">
            <v>E05014510</v>
          </cell>
          <cell r="I259" t="str">
            <v>Queens Park</v>
          </cell>
        </row>
        <row r="260">
          <cell r="A260" t="str">
            <v>SO15 5BA</v>
          </cell>
          <cell r="B260">
            <v>50.913017000000004</v>
          </cell>
          <cell r="C260">
            <v>-1.4159919999999999</v>
          </cell>
          <cell r="D260" t="str">
            <v>E12000008</v>
          </cell>
          <cell r="E260" t="str">
            <v>South East</v>
          </cell>
          <cell r="F260" t="str">
            <v>E06000045</v>
          </cell>
          <cell r="G260" t="str">
            <v>Southampton</v>
          </cell>
          <cell r="H260" t="str">
            <v>E05015490</v>
          </cell>
          <cell r="I260" t="str">
            <v>Banister &amp; Polygon</v>
          </cell>
        </row>
        <row r="261">
          <cell r="A261" t="str">
            <v>SO19 2NY</v>
          </cell>
          <cell r="B261">
            <v>50.899926999999998</v>
          </cell>
          <cell r="C261">
            <v>-1.3651610000000001</v>
          </cell>
          <cell r="D261" t="str">
            <v>E12000008</v>
          </cell>
          <cell r="E261" t="str">
            <v>South East</v>
          </cell>
          <cell r="F261" t="str">
            <v>E06000045</v>
          </cell>
          <cell r="G261" t="str">
            <v>Southampton</v>
          </cell>
          <cell r="H261" t="str">
            <v>E05015499</v>
          </cell>
          <cell r="I261" t="str">
            <v>Peartree</v>
          </cell>
        </row>
        <row r="262">
          <cell r="A262" t="str">
            <v>CV3 2QB</v>
          </cell>
          <cell r="B262">
            <v>52.394272999999998</v>
          </cell>
          <cell r="C262">
            <v>-1.4610879999999999</v>
          </cell>
          <cell r="D262" t="str">
            <v>E12000005</v>
          </cell>
          <cell r="E262" t="str">
            <v>West Midlands</v>
          </cell>
          <cell r="F262" t="str">
            <v>E08000026</v>
          </cell>
          <cell r="G262" t="str">
            <v>Coventry</v>
          </cell>
          <cell r="H262" t="str">
            <v>E05001219</v>
          </cell>
          <cell r="I262" t="str">
            <v>Binley and Willenhall</v>
          </cell>
        </row>
        <row r="263">
          <cell r="A263" t="str">
            <v>MK40 4FW</v>
          </cell>
          <cell r="B263">
            <v>52.134645999999996</v>
          </cell>
          <cell r="C263">
            <v>-0.47969299999999998</v>
          </cell>
          <cell r="D263" t="str">
            <v>E12000006</v>
          </cell>
          <cell r="E263" t="str">
            <v>East of England</v>
          </cell>
          <cell r="F263" t="str">
            <v>E06000055</v>
          </cell>
          <cell r="G263" t="str">
            <v>Bedford</v>
          </cell>
          <cell r="H263" t="str">
            <v>E05014510</v>
          </cell>
          <cell r="I263" t="str">
            <v>Queens Park</v>
          </cell>
        </row>
        <row r="264">
          <cell r="A264" t="str">
            <v>BN3 7RJ</v>
          </cell>
          <cell r="B264">
            <v>50.836933000000002</v>
          </cell>
          <cell r="C264">
            <v>-0.17393</v>
          </cell>
          <cell r="D264" t="str">
            <v>E12000008</v>
          </cell>
          <cell r="E264" t="str">
            <v>South East</v>
          </cell>
          <cell r="F264" t="str">
            <v>E06000043</v>
          </cell>
          <cell r="G264" t="str">
            <v>Brighton and Hove</v>
          </cell>
          <cell r="H264" t="str">
            <v>E05015417</v>
          </cell>
          <cell r="I264" t="str">
            <v>Westdene &amp; Hove Park</v>
          </cell>
        </row>
        <row r="265">
          <cell r="A265" t="str">
            <v>MK19 7FS</v>
          </cell>
          <cell r="B265">
            <v>52.118779000000004</v>
          </cell>
          <cell r="C265">
            <v>-0.835318</v>
          </cell>
          <cell r="D265" t="str">
            <v>E12000008</v>
          </cell>
          <cell r="E265" t="str">
            <v>South East</v>
          </cell>
          <cell r="F265" t="str">
            <v>E06000042</v>
          </cell>
          <cell r="G265" t="str">
            <v>Milton Keynes</v>
          </cell>
          <cell r="H265" t="str">
            <v>E05009416</v>
          </cell>
          <cell r="I265" t="str">
            <v>Newport Pagnell North &amp; Hanslope</v>
          </cell>
        </row>
        <row r="266">
          <cell r="A266" t="str">
            <v>MK19 7FS</v>
          </cell>
          <cell r="B266">
            <v>52.118779000000004</v>
          </cell>
          <cell r="C266">
            <v>-0.835318</v>
          </cell>
          <cell r="D266" t="str">
            <v>E12000008</v>
          </cell>
          <cell r="E266" t="str">
            <v>South East</v>
          </cell>
          <cell r="F266" t="str">
            <v>E06000042</v>
          </cell>
          <cell r="G266" t="str">
            <v>Milton Keynes</v>
          </cell>
          <cell r="H266" t="str">
            <v>E05009416</v>
          </cell>
          <cell r="I266" t="str">
            <v>Newport Pagnell North &amp; Hanslope</v>
          </cell>
        </row>
        <row r="267">
          <cell r="A267" t="str">
            <v>LE9 9QP</v>
          </cell>
          <cell r="B267">
            <v>52.623291000000002</v>
          </cell>
          <cell r="C267">
            <v>-1.306495</v>
          </cell>
          <cell r="D267" t="str">
            <v>E12000004</v>
          </cell>
          <cell r="E267" t="str">
            <v>East Midlands</v>
          </cell>
          <cell r="F267" t="str">
            <v>E07000132</v>
          </cell>
          <cell r="G267" t="str">
            <v>Hinckley and Bosworth</v>
          </cell>
          <cell r="H267" t="str">
            <v>E05005492</v>
          </cell>
          <cell r="I267" t="str">
            <v>Newbold Verdon with Desford and Peckleton</v>
          </cell>
        </row>
        <row r="268">
          <cell r="A268" t="str">
            <v>SP2 7FH</v>
          </cell>
          <cell r="B268">
            <v>51.073363000000001</v>
          </cell>
          <cell r="C268">
            <v>-1.80568</v>
          </cell>
          <cell r="D268" t="str">
            <v>E12000009</v>
          </cell>
          <cell r="E268" t="str">
            <v>South West</v>
          </cell>
          <cell r="F268" t="str">
            <v>E06000054</v>
          </cell>
          <cell r="G268" t="str">
            <v>Wiltshire</v>
          </cell>
          <cell r="H268" t="str">
            <v>E05013469</v>
          </cell>
          <cell r="I268" t="str">
            <v>Salisbury St Paul's</v>
          </cell>
        </row>
        <row r="269">
          <cell r="A269" t="str">
            <v>LU1 1TL</v>
          </cell>
          <cell r="B269">
            <v>51.883502999999997</v>
          </cell>
          <cell r="C269">
            <v>-0.450123</v>
          </cell>
          <cell r="D269" t="str">
            <v>E12000006</v>
          </cell>
          <cell r="E269" t="str">
            <v>East of England</v>
          </cell>
          <cell r="F269" t="str">
            <v>E06000032</v>
          </cell>
          <cell r="G269" t="str">
            <v>Luton</v>
          </cell>
          <cell r="H269" t="str">
            <v>E05014741</v>
          </cell>
          <cell r="I269" t="str">
            <v>Dallow</v>
          </cell>
        </row>
        <row r="270">
          <cell r="A270" t="str">
            <v>B67 7AQ</v>
          </cell>
          <cell r="B270">
            <v>52.494368000000001</v>
          </cell>
          <cell r="C270">
            <v>-1.9744250000000001</v>
          </cell>
          <cell r="D270" t="str">
            <v>E12000005</v>
          </cell>
          <cell r="E270" t="str">
            <v>West Midlands</v>
          </cell>
          <cell r="F270" t="str">
            <v>E08000028</v>
          </cell>
          <cell r="G270" t="str">
            <v>Sandwell</v>
          </cell>
          <cell r="H270" t="str">
            <v>E05001277</v>
          </cell>
          <cell r="I270" t="str">
            <v>Smethwick</v>
          </cell>
        </row>
        <row r="271">
          <cell r="A271" t="str">
            <v>CV7 8RG</v>
          </cell>
          <cell r="B271">
            <v>52.458831000000004</v>
          </cell>
          <cell r="C271">
            <v>-1.5331950000000001</v>
          </cell>
          <cell r="D271" t="str">
            <v>E12000005</v>
          </cell>
          <cell r="E271" t="str">
            <v>West Midlands</v>
          </cell>
          <cell r="F271" t="str">
            <v>E07000219</v>
          </cell>
          <cell r="G271" t="str">
            <v>Nuneaton and Bedworth</v>
          </cell>
          <cell r="H271" t="str">
            <v>E05015834</v>
          </cell>
          <cell r="I271" t="str">
            <v>Exhall</v>
          </cell>
        </row>
        <row r="272">
          <cell r="A272" t="str">
            <v>DY8 4HS</v>
          </cell>
          <cell r="B272">
            <v>52.461713000000003</v>
          </cell>
          <cell r="C272">
            <v>-2.1418759999999999</v>
          </cell>
          <cell r="D272" t="str">
            <v>E12000005</v>
          </cell>
          <cell r="E272" t="str">
            <v>West Midlands</v>
          </cell>
          <cell r="F272" t="str">
            <v>E08000027</v>
          </cell>
          <cell r="G272" t="str">
            <v>Dudley</v>
          </cell>
          <cell r="H272" t="str">
            <v>E05015903</v>
          </cell>
          <cell r="I272" t="str">
            <v>Amblecote</v>
          </cell>
        </row>
        <row r="273">
          <cell r="A273" t="str">
            <v>CV34 5QN</v>
          </cell>
          <cell r="B273">
            <v>52.287914999999998</v>
          </cell>
          <cell r="C273">
            <v>-1.563226</v>
          </cell>
          <cell r="D273" t="str">
            <v>E12000005</v>
          </cell>
          <cell r="E273" t="str">
            <v>West Midlands</v>
          </cell>
          <cell r="F273" t="str">
            <v>E07000222</v>
          </cell>
          <cell r="G273" t="str">
            <v>Warwick</v>
          </cell>
          <cell r="H273" t="str">
            <v>E05012627</v>
          </cell>
          <cell r="I273" t="str">
            <v>Warwick All Saints &amp; Woodloes</v>
          </cell>
        </row>
        <row r="274">
          <cell r="A274" t="str">
            <v>SG18 0BP</v>
          </cell>
          <cell r="B274">
            <v>52.091786999999997</v>
          </cell>
          <cell r="C274">
            <v>-0.266872</v>
          </cell>
          <cell r="D274" t="str">
            <v>E12000006</v>
          </cell>
          <cell r="E274" t="str">
            <v>East of England</v>
          </cell>
          <cell r="F274" t="str">
            <v>E06000056</v>
          </cell>
          <cell r="G274" t="str">
            <v>Central Bedfordshire</v>
          </cell>
          <cell r="H274" t="str">
            <v>E05014399</v>
          </cell>
          <cell r="I274" t="str">
            <v>Biggleswade West</v>
          </cell>
        </row>
        <row r="275">
          <cell r="A275" t="str">
            <v>RH10 6FU</v>
          </cell>
          <cell r="B275">
            <v>51.112037000000001</v>
          </cell>
          <cell r="C275">
            <v>-0.19131000000000001</v>
          </cell>
          <cell r="D275" t="str">
            <v>E12000008</v>
          </cell>
          <cell r="E275" t="str">
            <v>South East</v>
          </cell>
          <cell r="F275" t="str">
            <v>E07000226</v>
          </cell>
          <cell r="G275" t="str">
            <v>Crawley</v>
          </cell>
          <cell r="H275" t="str">
            <v>E05012924</v>
          </cell>
          <cell r="I275" t="str">
            <v>Southgate</v>
          </cell>
        </row>
        <row r="276">
          <cell r="A276" t="str">
            <v>SY3 8JE</v>
          </cell>
          <cell r="B276">
            <v>52.709102999999999</v>
          </cell>
          <cell r="C276">
            <v>-2.7649270000000001</v>
          </cell>
          <cell r="D276" t="str">
            <v>E12000005</v>
          </cell>
          <cell r="E276" t="str">
            <v>West Midlands</v>
          </cell>
          <cell r="F276" t="str">
            <v>E06000051</v>
          </cell>
          <cell r="G276" t="str">
            <v>Shropshire</v>
          </cell>
          <cell r="H276" t="str">
            <v>E05008178</v>
          </cell>
          <cell r="I276" t="str">
            <v>Porthill</v>
          </cell>
        </row>
        <row r="277">
          <cell r="A277" t="str">
            <v>OX16 9YP</v>
          </cell>
          <cell r="B277">
            <v>52.055742000000002</v>
          </cell>
          <cell r="C277">
            <v>-1.3283609999999999</v>
          </cell>
          <cell r="D277" t="str">
            <v>E12000008</v>
          </cell>
          <cell r="E277" t="str">
            <v>South East</v>
          </cell>
          <cell r="F277" t="str">
            <v>E07000177</v>
          </cell>
          <cell r="G277" t="str">
            <v>Cherwell</v>
          </cell>
          <cell r="H277" t="str">
            <v>E05010922</v>
          </cell>
          <cell r="I277" t="str">
            <v>Banbury Grimsbury and Hightown</v>
          </cell>
        </row>
        <row r="278">
          <cell r="A278" t="str">
            <v>BH15 2QA</v>
          </cell>
          <cell r="B278">
            <v>50.722200000000001</v>
          </cell>
          <cell r="C278">
            <v>-1.9644109999999999</v>
          </cell>
          <cell r="D278" t="str">
            <v>E12000009</v>
          </cell>
          <cell r="E278" t="str">
            <v>South West</v>
          </cell>
          <cell r="F278" t="str">
            <v>E06000058</v>
          </cell>
          <cell r="G278" t="str">
            <v>Bournemouth, Christchurch and Poole</v>
          </cell>
          <cell r="H278" t="str">
            <v>E05012674</v>
          </cell>
          <cell r="I278" t="str">
            <v>Poole Town</v>
          </cell>
        </row>
        <row r="279">
          <cell r="A279" t="str">
            <v>DT9 5AE</v>
          </cell>
          <cell r="B279">
            <v>50.970205999999997</v>
          </cell>
          <cell r="C279">
            <v>-2.46427</v>
          </cell>
          <cell r="D279" t="str">
            <v>E12000009</v>
          </cell>
          <cell r="E279" t="str">
            <v>South West</v>
          </cell>
          <cell r="F279" t="str">
            <v>E06000066</v>
          </cell>
          <cell r="G279" t="str">
            <v>Somerset</v>
          </cell>
          <cell r="H279" t="str">
            <v>E05014341</v>
          </cell>
          <cell r="I279" t="str">
            <v>Blackmoor Vale</v>
          </cell>
        </row>
        <row r="280">
          <cell r="A280" t="str">
            <v>KT22 8UN</v>
          </cell>
          <cell r="B280">
            <v>51.300834000000002</v>
          </cell>
          <cell r="C280">
            <v>-0.32097100000000001</v>
          </cell>
          <cell r="D280" t="str">
            <v>E12000008</v>
          </cell>
          <cell r="E280" t="str">
            <v>South East</v>
          </cell>
          <cell r="F280" t="str">
            <v>E07000210</v>
          </cell>
          <cell r="G280" t="str">
            <v>Mole Valley</v>
          </cell>
          <cell r="H280" t="str">
            <v>E05015351</v>
          </cell>
          <cell r="I280" t="str">
            <v>Leatherhead North</v>
          </cell>
        </row>
        <row r="281">
          <cell r="A281" t="str">
            <v>SN1 3PA</v>
          </cell>
          <cell r="B281">
            <v>51.554026999999998</v>
          </cell>
          <cell r="C281">
            <v>-1.7814859999999999</v>
          </cell>
          <cell r="D281" t="str">
            <v>E12000009</v>
          </cell>
          <cell r="E281" t="str">
            <v>South West</v>
          </cell>
          <cell r="F281" t="str">
            <v>E06000030</v>
          </cell>
          <cell r="G281" t="str">
            <v>Swindon</v>
          </cell>
          <cell r="H281" t="str">
            <v>E05008957</v>
          </cell>
          <cell r="I281" t="str">
            <v>Eastcott</v>
          </cell>
        </row>
        <row r="282">
          <cell r="A282" t="str">
            <v>MK41 9JQ</v>
          </cell>
          <cell r="B282">
            <v>52.147379000000001</v>
          </cell>
          <cell r="C282">
            <v>-0.43583699999999997</v>
          </cell>
          <cell r="D282" t="str">
            <v>E12000006</v>
          </cell>
          <cell r="E282" t="str">
            <v>East of England</v>
          </cell>
          <cell r="F282" t="str">
            <v>E06000055</v>
          </cell>
          <cell r="G282" t="str">
            <v>Bedford</v>
          </cell>
          <cell r="H282" t="str">
            <v>E05014498</v>
          </cell>
          <cell r="I282" t="str">
            <v>Goldington</v>
          </cell>
        </row>
        <row r="283">
          <cell r="A283" t="str">
            <v>BD23 1JF</v>
          </cell>
          <cell r="B283">
            <v>53.960912</v>
          </cell>
          <cell r="C283">
            <v>-2.0178609999999999</v>
          </cell>
          <cell r="D283" t="str">
            <v>E12000003</v>
          </cell>
          <cell r="E283" t="str">
            <v>Yorkshire and The Humber</v>
          </cell>
          <cell r="F283" t="str">
            <v>E06000065</v>
          </cell>
          <cell r="G283" t="str">
            <v>North Yorkshire</v>
          </cell>
          <cell r="H283" t="str">
            <v>E05014320</v>
          </cell>
          <cell r="I283" t="str">
            <v>Skipton North &amp; Embsay-with-Eastby</v>
          </cell>
        </row>
        <row r="284">
          <cell r="A284" t="str">
            <v>TA18 7EE</v>
          </cell>
          <cell r="B284">
            <v>50.888570000000001</v>
          </cell>
          <cell r="C284">
            <v>-2.7972450000000002</v>
          </cell>
          <cell r="D284" t="str">
            <v>E12000009</v>
          </cell>
          <cell r="E284" t="str">
            <v>South West</v>
          </cell>
          <cell r="F284" t="str">
            <v>E06000066</v>
          </cell>
          <cell r="G284" t="str">
            <v>Somerset</v>
          </cell>
          <cell r="H284" t="str">
            <v>E05014356</v>
          </cell>
          <cell r="I284" t="str">
            <v>Crewkerne</v>
          </cell>
        </row>
        <row r="285">
          <cell r="A285" t="str">
            <v>LS29 7BX</v>
          </cell>
          <cell r="B285">
            <v>53.908028999999999</v>
          </cell>
          <cell r="C285">
            <v>-1.7578210000000001</v>
          </cell>
          <cell r="D285" t="str">
            <v>E12000003</v>
          </cell>
          <cell r="E285" t="str">
            <v>Yorkshire and The Humber</v>
          </cell>
          <cell r="F285" t="str">
            <v>E08000032</v>
          </cell>
          <cell r="G285" t="str">
            <v>Bradford</v>
          </cell>
          <cell r="H285" t="str">
            <v>E05001366</v>
          </cell>
          <cell r="I285" t="str">
            <v>Wharfedale</v>
          </cell>
        </row>
        <row r="286">
          <cell r="A286" t="str">
            <v>SP4 7FL</v>
          </cell>
          <cell r="B286">
            <v>51.170737000000003</v>
          </cell>
          <cell r="C286">
            <v>-1.7610300000000001</v>
          </cell>
          <cell r="D286" t="str">
            <v>E12000009</v>
          </cell>
          <cell r="E286" t="str">
            <v>South West</v>
          </cell>
          <cell r="F286" t="str">
            <v>E06000054</v>
          </cell>
          <cell r="G286" t="str">
            <v>Wiltshire</v>
          </cell>
          <cell r="H286" t="str">
            <v>E05013402</v>
          </cell>
          <cell r="I286" t="str">
            <v>Amesbury West</v>
          </cell>
        </row>
        <row r="287">
          <cell r="A287" t="str">
            <v>SP4 7FL</v>
          </cell>
          <cell r="B287">
            <v>51.170737000000003</v>
          </cell>
          <cell r="C287">
            <v>-1.7610300000000001</v>
          </cell>
          <cell r="D287" t="str">
            <v>E12000009</v>
          </cell>
          <cell r="E287" t="str">
            <v>South West</v>
          </cell>
          <cell r="F287" t="str">
            <v>E06000054</v>
          </cell>
          <cell r="G287" t="str">
            <v>Wiltshire</v>
          </cell>
          <cell r="H287" t="str">
            <v>E05013402</v>
          </cell>
          <cell r="I287" t="str">
            <v>Amesbury West</v>
          </cell>
        </row>
        <row r="288">
          <cell r="A288" t="str">
            <v>MK41 0TW</v>
          </cell>
          <cell r="B288">
            <v>52.153097000000002</v>
          </cell>
          <cell r="C288">
            <v>-0.41821199999999997</v>
          </cell>
          <cell r="D288" t="str">
            <v>E12000006</v>
          </cell>
          <cell r="E288" t="str">
            <v>East of England</v>
          </cell>
          <cell r="F288" t="str">
            <v>E06000055</v>
          </cell>
          <cell r="G288" t="str">
            <v>Bedford</v>
          </cell>
          <cell r="H288" t="str">
            <v>E05014498</v>
          </cell>
          <cell r="I288" t="str">
            <v>Goldington</v>
          </cell>
        </row>
        <row r="289">
          <cell r="A289" t="str">
            <v>NG6 0HD</v>
          </cell>
          <cell r="B289">
            <v>52.978884999999998</v>
          </cell>
          <cell r="C289">
            <v>-1.1803939999999999</v>
          </cell>
          <cell r="D289" t="str">
            <v>E12000004</v>
          </cell>
          <cell r="E289" t="str">
            <v>East Midlands</v>
          </cell>
          <cell r="F289" t="str">
            <v>E06000018</v>
          </cell>
          <cell r="G289" t="str">
            <v>Nottingham</v>
          </cell>
          <cell r="H289" t="str">
            <v>E05012271</v>
          </cell>
          <cell r="I289" t="str">
            <v>Basford</v>
          </cell>
        </row>
        <row r="290">
          <cell r="A290" t="str">
            <v>SG18 0BP</v>
          </cell>
          <cell r="B290">
            <v>52.091786999999997</v>
          </cell>
          <cell r="C290">
            <v>-0.266872</v>
          </cell>
          <cell r="D290" t="str">
            <v>E12000006</v>
          </cell>
          <cell r="E290" t="str">
            <v>East of England</v>
          </cell>
          <cell r="F290" t="str">
            <v>E06000056</v>
          </cell>
          <cell r="G290" t="str">
            <v>Central Bedfordshire</v>
          </cell>
          <cell r="H290" t="str">
            <v>E05014399</v>
          </cell>
          <cell r="I290" t="str">
            <v>Biggleswade West</v>
          </cell>
        </row>
        <row r="291">
          <cell r="A291" t="str">
            <v>HD3 3ZQ</v>
          </cell>
          <cell r="B291">
            <v>53.663170000000001</v>
          </cell>
          <cell r="C291">
            <v>-1.8319989999999999</v>
          </cell>
          <cell r="D291" t="str">
            <v>E12000003</v>
          </cell>
          <cell r="E291" t="str">
            <v>Yorkshire and The Humber</v>
          </cell>
          <cell r="F291" t="str">
            <v>E08000034</v>
          </cell>
          <cell r="G291" t="str">
            <v>Kirklees</v>
          </cell>
          <cell r="H291" t="str">
            <v>E05001407</v>
          </cell>
          <cell r="I291" t="str">
            <v>Lindley</v>
          </cell>
        </row>
        <row r="292">
          <cell r="A292" t="str">
            <v>SG15 6GH</v>
          </cell>
          <cell r="B292">
            <v>52.025579</v>
          </cell>
          <cell r="C292">
            <v>-0.26247900000000002</v>
          </cell>
          <cell r="D292" t="str">
            <v>E12000006</v>
          </cell>
          <cell r="E292" t="str">
            <v>East of England</v>
          </cell>
          <cell r="F292" t="str">
            <v>E06000056</v>
          </cell>
          <cell r="G292" t="str">
            <v>Central Bedfordshire</v>
          </cell>
          <cell r="H292" t="str">
            <v>E05014395</v>
          </cell>
          <cell r="I292" t="str">
            <v>Arlesey &amp; Fairfield</v>
          </cell>
        </row>
        <row r="293">
          <cell r="A293" t="str">
            <v>SG15 6TN</v>
          </cell>
          <cell r="B293">
            <v>52.022041000000002</v>
          </cell>
          <cell r="C293">
            <v>-0.26588000000000001</v>
          </cell>
          <cell r="D293" t="str">
            <v>E12000006</v>
          </cell>
          <cell r="E293" t="str">
            <v>East of England</v>
          </cell>
          <cell r="F293" t="str">
            <v>E06000056</v>
          </cell>
          <cell r="G293" t="str">
            <v>Central Bedfordshire</v>
          </cell>
          <cell r="H293" t="str">
            <v>E05014395</v>
          </cell>
          <cell r="I293" t="str">
            <v>Arlesey &amp; Fairfield</v>
          </cell>
        </row>
        <row r="294">
          <cell r="A294" t="str">
            <v>RG1 6SR</v>
          </cell>
          <cell r="B294">
            <v>51.447628999999999</v>
          </cell>
          <cell r="C294">
            <v>-0.97721599999999997</v>
          </cell>
          <cell r="D294" t="str">
            <v>E12000008</v>
          </cell>
          <cell r="E294" t="str">
            <v>South East</v>
          </cell>
          <cell r="F294" t="str">
            <v>E06000038</v>
          </cell>
          <cell r="G294" t="str">
            <v>Reading</v>
          </cell>
          <cell r="H294" t="str">
            <v>E05013869</v>
          </cell>
          <cell r="I294" t="str">
            <v>Coley</v>
          </cell>
        </row>
        <row r="295">
          <cell r="A295" t="str">
            <v>SO15 5BA</v>
          </cell>
          <cell r="B295">
            <v>50.913017000000004</v>
          </cell>
          <cell r="C295">
            <v>-1.4159919999999999</v>
          </cell>
          <cell r="D295" t="str">
            <v>E12000008</v>
          </cell>
          <cell r="E295" t="str">
            <v>South East</v>
          </cell>
          <cell r="F295" t="str">
            <v>E06000045</v>
          </cell>
          <cell r="G295" t="str">
            <v>Southampton</v>
          </cell>
          <cell r="H295" t="str">
            <v>E05015490</v>
          </cell>
          <cell r="I295" t="str">
            <v>Banister &amp; Polygon</v>
          </cell>
        </row>
        <row r="296">
          <cell r="A296" t="str">
            <v>BH2 6PP</v>
          </cell>
          <cell r="B296">
            <v>50.728121000000002</v>
          </cell>
          <cell r="C296">
            <v>-1.8788579999999999</v>
          </cell>
          <cell r="D296" t="str">
            <v>E12000009</v>
          </cell>
          <cell r="E296" t="str">
            <v>South West</v>
          </cell>
          <cell r="F296" t="str">
            <v>E06000058</v>
          </cell>
          <cell r="G296" t="str">
            <v>Bournemouth, Christchurch and Poole</v>
          </cell>
          <cell r="H296" t="str">
            <v>E05012653</v>
          </cell>
          <cell r="I296" t="str">
            <v>Bournemouth Central</v>
          </cell>
        </row>
        <row r="297">
          <cell r="A297" t="str">
            <v>GL11 5PX</v>
          </cell>
          <cell r="B297">
            <v>51.691042000000003</v>
          </cell>
          <cell r="C297">
            <v>-2.3621690000000002</v>
          </cell>
          <cell r="D297" t="str">
            <v>E12000009</v>
          </cell>
          <cell r="E297" t="str">
            <v>South West</v>
          </cell>
          <cell r="F297" t="str">
            <v>E07000082</v>
          </cell>
          <cell r="G297" t="str">
            <v>Stroud</v>
          </cell>
          <cell r="H297" t="str">
            <v>E05010976</v>
          </cell>
          <cell r="I297" t="str">
            <v>Dursley</v>
          </cell>
        </row>
        <row r="298">
          <cell r="A298" t="str">
            <v>BS30 6UN</v>
          </cell>
          <cell r="B298">
            <v>51.431660999999998</v>
          </cell>
          <cell r="C298">
            <v>-2.4776379999999998</v>
          </cell>
          <cell r="D298" t="str">
            <v>E12000009</v>
          </cell>
          <cell r="E298" t="str">
            <v>South West</v>
          </cell>
          <cell r="F298" t="str">
            <v>E06000025</v>
          </cell>
          <cell r="G298" t="str">
            <v>South Gloucestershire</v>
          </cell>
          <cell r="H298" t="str">
            <v>E05012118</v>
          </cell>
          <cell r="I298" t="str">
            <v>Longwell Green</v>
          </cell>
        </row>
        <row r="299">
          <cell r="A299" t="str">
            <v>BH8 8UB</v>
          </cell>
          <cell r="B299">
            <v>50.736611000000003</v>
          </cell>
          <cell r="C299">
            <v>-1.862951</v>
          </cell>
          <cell r="D299" t="str">
            <v>E12000009</v>
          </cell>
          <cell r="E299" t="str">
            <v>South West</v>
          </cell>
          <cell r="F299" t="str">
            <v>E06000058</v>
          </cell>
          <cell r="G299" t="str">
            <v>Bournemouth, Christchurch and Poole</v>
          </cell>
          <cell r="H299" t="str">
            <v>E05012675</v>
          </cell>
          <cell r="I299" t="str">
            <v>Queen's Park</v>
          </cell>
        </row>
        <row r="300">
          <cell r="A300" t="str">
            <v>BN22 9EJ</v>
          </cell>
          <cell r="B300">
            <v>50.798713999999997</v>
          </cell>
          <cell r="C300">
            <v>0.28842299999999998</v>
          </cell>
          <cell r="D300" t="str">
            <v>E12000008</v>
          </cell>
          <cell r="E300" t="str">
            <v>South East</v>
          </cell>
          <cell r="F300" t="str">
            <v>E07000061</v>
          </cell>
          <cell r="G300" t="str">
            <v>Eastbourne</v>
          </cell>
          <cell r="H300" t="str">
            <v>E05011575</v>
          </cell>
          <cell r="I300" t="str">
            <v>Hampden Park</v>
          </cell>
        </row>
        <row r="301">
          <cell r="A301" t="str">
            <v>SP2 9PS</v>
          </cell>
          <cell r="B301">
            <v>51.089229000000003</v>
          </cell>
          <cell r="C301">
            <v>-1.8318000000000001</v>
          </cell>
          <cell r="D301" t="str">
            <v>E12000009</v>
          </cell>
          <cell r="E301" t="str">
            <v>South West</v>
          </cell>
          <cell r="F301" t="str">
            <v>E06000054</v>
          </cell>
          <cell r="G301" t="str">
            <v>Wiltshire</v>
          </cell>
          <cell r="H301" t="str">
            <v>E05013462</v>
          </cell>
          <cell r="I301" t="str">
            <v>Salisbury Bemerton Heath</v>
          </cell>
        </row>
        <row r="302">
          <cell r="A302" t="str">
            <v>MK12 6DA</v>
          </cell>
          <cell r="B302">
            <v>52.050320999999997</v>
          </cell>
          <cell r="C302">
            <v>-0.81650400000000001</v>
          </cell>
          <cell r="D302" t="str">
            <v>E12000008</v>
          </cell>
          <cell r="E302" t="str">
            <v>South East</v>
          </cell>
          <cell r="F302" t="str">
            <v>E06000042</v>
          </cell>
          <cell r="G302" t="str">
            <v>Milton Keynes</v>
          </cell>
          <cell r="H302" t="str">
            <v>E05009409</v>
          </cell>
          <cell r="I302" t="str">
            <v>Bradwell</v>
          </cell>
        </row>
        <row r="303">
          <cell r="A303" t="str">
            <v>BH15 4GA</v>
          </cell>
          <cell r="B303">
            <v>50.711449999999999</v>
          </cell>
          <cell r="C303">
            <v>-1.9969110000000001</v>
          </cell>
          <cell r="D303" t="str">
            <v>E12000009</v>
          </cell>
          <cell r="E303" t="str">
            <v>South West</v>
          </cell>
          <cell r="F303" t="str">
            <v>E06000058</v>
          </cell>
          <cell r="G303" t="str">
            <v>Bournemouth, Christchurch and Poole</v>
          </cell>
          <cell r="H303" t="str">
            <v>E05012663</v>
          </cell>
          <cell r="I303" t="str">
            <v>Hamworthy</v>
          </cell>
        </row>
        <row r="304">
          <cell r="A304" t="str">
            <v>BD23 3RE</v>
          </cell>
          <cell r="B304">
            <v>53.983863999999997</v>
          </cell>
          <cell r="C304">
            <v>-2.1080399999999999</v>
          </cell>
          <cell r="D304" t="str">
            <v>E12000003</v>
          </cell>
          <cell r="E304" t="str">
            <v>Yorkshire and The Humber</v>
          </cell>
          <cell r="F304" t="str">
            <v>E06000065</v>
          </cell>
          <cell r="G304" t="str">
            <v>North Yorkshire</v>
          </cell>
          <cell r="H304" t="str">
            <v>E05014294</v>
          </cell>
          <cell r="I304" t="str">
            <v>Mid Craven</v>
          </cell>
        </row>
        <row r="305">
          <cell r="A305" t="str">
            <v>LU5 5TJ</v>
          </cell>
          <cell r="B305">
            <v>51.903761000000003</v>
          </cell>
          <cell r="C305">
            <v>-0.50222100000000003</v>
          </cell>
          <cell r="D305" t="str">
            <v>E12000006</v>
          </cell>
          <cell r="E305" t="str">
            <v>East of England</v>
          </cell>
          <cell r="F305" t="str">
            <v>E06000056</v>
          </cell>
          <cell r="G305" t="str">
            <v>Central Bedfordshire</v>
          </cell>
          <cell r="H305" t="str">
            <v>E05014413</v>
          </cell>
          <cell r="I305" t="str">
            <v>Houghton Regis West</v>
          </cell>
        </row>
        <row r="306">
          <cell r="A306" t="str">
            <v>LU3 3EX</v>
          </cell>
          <cell r="B306">
            <v>51.912675999999998</v>
          </cell>
          <cell r="C306">
            <v>-0.46967599999999998</v>
          </cell>
          <cell r="D306" t="str">
            <v>E12000006</v>
          </cell>
          <cell r="E306" t="str">
            <v>East of England</v>
          </cell>
          <cell r="F306" t="str">
            <v>E06000032</v>
          </cell>
          <cell r="G306" t="str">
            <v>Luton</v>
          </cell>
          <cell r="H306" t="str">
            <v>E05014752</v>
          </cell>
          <cell r="I306" t="str">
            <v>Sundon Park</v>
          </cell>
        </row>
        <row r="307">
          <cell r="A307" t="str">
            <v>CV31 3NH</v>
          </cell>
          <cell r="B307">
            <v>52.285493000000002</v>
          </cell>
          <cell r="C307">
            <v>-1.536203</v>
          </cell>
          <cell r="D307" t="str">
            <v>E12000005</v>
          </cell>
          <cell r="E307" t="str">
            <v>West Midlands</v>
          </cell>
          <cell r="F307" t="str">
            <v>E07000222</v>
          </cell>
          <cell r="G307" t="str">
            <v>Warwick</v>
          </cell>
          <cell r="H307" t="str">
            <v>E05012622</v>
          </cell>
          <cell r="I307" t="str">
            <v>Leamington Clarendon</v>
          </cell>
        </row>
        <row r="308">
          <cell r="A308" t="str">
            <v>LE16 9FY</v>
          </cell>
          <cell r="B308">
            <v>52.470427000000001</v>
          </cell>
          <cell r="C308">
            <v>-0.94042099999999995</v>
          </cell>
          <cell r="D308" t="str">
            <v>E12000004</v>
          </cell>
          <cell r="E308" t="str">
            <v>East Midlands</v>
          </cell>
          <cell r="F308" t="str">
            <v>E07000131</v>
          </cell>
          <cell r="G308" t="str">
            <v>Harborough</v>
          </cell>
          <cell r="H308" t="str">
            <v>E05011978</v>
          </cell>
          <cell r="I308" t="str">
            <v>Market Harborough-Welland</v>
          </cell>
        </row>
        <row r="309">
          <cell r="A309" t="str">
            <v>HR2 6RX</v>
          </cell>
          <cell r="B309">
            <v>52.041240999999999</v>
          </cell>
          <cell r="C309">
            <v>-2.7178840000000002</v>
          </cell>
          <cell r="D309" t="str">
            <v>E12000005</v>
          </cell>
          <cell r="E309" t="str">
            <v>West Midlands</v>
          </cell>
          <cell r="F309" t="str">
            <v>E06000019</v>
          </cell>
          <cell r="G309" t="str">
            <v>Herefordshire, County of</v>
          </cell>
          <cell r="H309" t="str">
            <v>E05009482</v>
          </cell>
          <cell r="I309" t="str">
            <v>Saxon Gate</v>
          </cell>
        </row>
        <row r="310">
          <cell r="A310" t="str">
            <v>TA6 5QG</v>
          </cell>
          <cell r="B310">
            <v>51.128107</v>
          </cell>
          <cell r="C310">
            <v>-2.995063</v>
          </cell>
          <cell r="D310" t="str">
            <v>E12000009</v>
          </cell>
          <cell r="E310" t="str">
            <v>South West</v>
          </cell>
          <cell r="F310" t="str">
            <v>E06000066</v>
          </cell>
          <cell r="G310" t="str">
            <v>Somerset</v>
          </cell>
          <cell r="H310" t="str">
            <v>E05014344</v>
          </cell>
          <cell r="I310" t="str">
            <v>Bridgwater North &amp; Central</v>
          </cell>
        </row>
        <row r="311">
          <cell r="A311" t="str">
            <v>OX7 5RZ</v>
          </cell>
          <cell r="B311">
            <v>51.933230000000002</v>
          </cell>
          <cell r="C311">
            <v>-1.5463830000000001</v>
          </cell>
          <cell r="D311" t="str">
            <v>E12000008</v>
          </cell>
          <cell r="E311" t="str">
            <v>South East</v>
          </cell>
          <cell r="F311" t="str">
            <v>E07000181</v>
          </cell>
          <cell r="G311" t="str">
            <v>West Oxfordshire</v>
          </cell>
          <cell r="H311" t="str">
            <v>E05006637</v>
          </cell>
          <cell r="I311" t="str">
            <v>Chipping Norton</v>
          </cell>
        </row>
        <row r="312">
          <cell r="A312" t="str">
            <v>CV35 8TR</v>
          </cell>
          <cell r="B312">
            <v>52.283413000000003</v>
          </cell>
          <cell r="C312">
            <v>-1.6213200000000001</v>
          </cell>
          <cell r="D312" t="str">
            <v>E12000005</v>
          </cell>
          <cell r="E312" t="str">
            <v>West Midlands</v>
          </cell>
          <cell r="F312" t="str">
            <v>E07000222</v>
          </cell>
          <cell r="G312" t="str">
            <v>Warwick</v>
          </cell>
          <cell r="H312" t="str">
            <v>E05012616</v>
          </cell>
          <cell r="I312" t="str">
            <v>Budbrooke</v>
          </cell>
        </row>
        <row r="313">
          <cell r="A313" t="str">
            <v>HR8 2ST</v>
          </cell>
          <cell r="B313">
            <v>52.026567999999997</v>
          </cell>
          <cell r="C313">
            <v>-2.4279989999999998</v>
          </cell>
          <cell r="D313" t="str">
            <v>E12000005</v>
          </cell>
          <cell r="E313" t="str">
            <v>West Midlands</v>
          </cell>
          <cell r="F313" t="str">
            <v>E06000019</v>
          </cell>
          <cell r="G313" t="str">
            <v>Herefordshire, County of</v>
          </cell>
          <cell r="H313" t="str">
            <v>E05009466</v>
          </cell>
          <cell r="I313" t="str">
            <v>Ledbury South</v>
          </cell>
        </row>
        <row r="314">
          <cell r="A314" t="str">
            <v>BD23 3RE</v>
          </cell>
          <cell r="B314">
            <v>53.983863999999997</v>
          </cell>
          <cell r="C314">
            <v>-2.1080399999999999</v>
          </cell>
          <cell r="D314" t="str">
            <v>E12000003</v>
          </cell>
          <cell r="E314" t="str">
            <v>Yorkshire and The Humber</v>
          </cell>
          <cell r="F314" t="str">
            <v>E06000065</v>
          </cell>
          <cell r="G314" t="str">
            <v>North Yorkshire</v>
          </cell>
          <cell r="H314" t="str">
            <v>E05014294</v>
          </cell>
          <cell r="I314" t="str">
            <v>Mid Craven</v>
          </cell>
        </row>
        <row r="315">
          <cell r="A315" t="str">
            <v>CV8 1LA</v>
          </cell>
          <cell r="B315">
            <v>52.345039</v>
          </cell>
          <cell r="C315">
            <v>-1.577871</v>
          </cell>
          <cell r="D315" t="str">
            <v>E12000005</v>
          </cell>
          <cell r="E315" t="str">
            <v>West Midlands</v>
          </cell>
          <cell r="F315" t="str">
            <v>E07000222</v>
          </cell>
          <cell r="G315" t="str">
            <v>Warwick</v>
          </cell>
          <cell r="H315" t="str">
            <v>E05012620</v>
          </cell>
          <cell r="I315" t="str">
            <v>Kenilworth St John's</v>
          </cell>
        </row>
        <row r="316">
          <cell r="A316" t="str">
            <v>SN7 7NH</v>
          </cell>
          <cell r="B316">
            <v>51.648564</v>
          </cell>
          <cell r="C316">
            <v>-1.5975459999999999</v>
          </cell>
          <cell r="D316" t="str">
            <v>E12000008</v>
          </cell>
          <cell r="E316" t="str">
            <v>South East</v>
          </cell>
          <cell r="F316" t="str">
            <v>E07000180</v>
          </cell>
          <cell r="G316" t="str">
            <v>Vale of White Horse</v>
          </cell>
          <cell r="H316" t="str">
            <v>E05012973</v>
          </cell>
          <cell r="I316" t="str">
            <v>Faringdon</v>
          </cell>
        </row>
        <row r="317">
          <cell r="A317" t="str">
            <v>BS23 3SA</v>
          </cell>
          <cell r="B317">
            <v>51.344462</v>
          </cell>
          <cell r="C317">
            <v>-2.9603570000000001</v>
          </cell>
          <cell r="D317" t="str">
            <v>E12000009</v>
          </cell>
          <cell r="E317" t="str">
            <v>South West</v>
          </cell>
          <cell r="F317" t="str">
            <v>E06000024</v>
          </cell>
          <cell r="G317" t="str">
            <v>North Somerset</v>
          </cell>
          <cell r="H317" t="str">
            <v>E05010297</v>
          </cell>
          <cell r="I317" t="str">
            <v>Weston-super-Mare South</v>
          </cell>
        </row>
        <row r="318">
          <cell r="A318" t="str">
            <v>OX12 8FA</v>
          </cell>
          <cell r="B318">
            <v>51.587038</v>
          </cell>
          <cell r="C318">
            <v>-1.425546</v>
          </cell>
          <cell r="D318" t="str">
            <v>E12000008</v>
          </cell>
          <cell r="E318" t="str">
            <v>South East</v>
          </cell>
          <cell r="F318" t="str">
            <v>E07000180</v>
          </cell>
          <cell r="G318" t="str">
            <v>Vale of White Horse</v>
          </cell>
          <cell r="H318" t="str">
            <v>E05012979</v>
          </cell>
          <cell r="I318" t="str">
            <v>Wantage Charlton</v>
          </cell>
        </row>
        <row r="319">
          <cell r="A319" t="str">
            <v>NG11 6RS</v>
          </cell>
          <cell r="B319">
            <v>52.888542999999999</v>
          </cell>
          <cell r="C319">
            <v>-1.1562669999999999</v>
          </cell>
          <cell r="D319" t="str">
            <v>E12000004</v>
          </cell>
          <cell r="E319" t="str">
            <v>East Midlands</v>
          </cell>
          <cell r="F319" t="str">
            <v>E07000176</v>
          </cell>
          <cell r="G319" t="str">
            <v>Rushcliffe</v>
          </cell>
          <cell r="H319" t="str">
            <v>E05014985</v>
          </cell>
          <cell r="I319" t="str">
            <v>Ruddington</v>
          </cell>
        </row>
        <row r="320">
          <cell r="A320" t="str">
            <v>B69 4DX</v>
          </cell>
          <cell r="B320">
            <v>52.50273</v>
          </cell>
          <cell r="C320">
            <v>-2.0152269999999999</v>
          </cell>
          <cell r="D320" t="str">
            <v>E12000005</v>
          </cell>
          <cell r="E320" t="str">
            <v>West Midlands</v>
          </cell>
          <cell r="F320" t="str">
            <v>E08000028</v>
          </cell>
          <cell r="G320" t="str">
            <v>Sandwell</v>
          </cell>
          <cell r="H320" t="str">
            <v>E05001273</v>
          </cell>
          <cell r="I320" t="str">
            <v>Oldbury</v>
          </cell>
        </row>
        <row r="321">
          <cell r="A321" t="str">
            <v>RG22 4NJ</v>
          </cell>
          <cell r="B321">
            <v>51.242682000000002</v>
          </cell>
          <cell r="C321">
            <v>-1.1236839999999999</v>
          </cell>
          <cell r="D321" t="str">
            <v>E12000008</v>
          </cell>
          <cell r="E321" t="str">
            <v>South East</v>
          </cell>
          <cell r="F321" t="str">
            <v>E07000084</v>
          </cell>
          <cell r="G321" t="str">
            <v>Basingstoke and Deane</v>
          </cell>
          <cell r="H321" t="str">
            <v>E05013080</v>
          </cell>
          <cell r="I321" t="str">
            <v>Brighton Hill</v>
          </cell>
        </row>
        <row r="322">
          <cell r="A322" t="str">
            <v>CV8 1LA</v>
          </cell>
          <cell r="B322">
            <v>52.345039</v>
          </cell>
          <cell r="C322">
            <v>-1.577871</v>
          </cell>
          <cell r="D322" t="str">
            <v>E12000005</v>
          </cell>
          <cell r="E322" t="str">
            <v>West Midlands</v>
          </cell>
          <cell r="F322" t="str">
            <v>E07000222</v>
          </cell>
          <cell r="G322" t="str">
            <v>Warwick</v>
          </cell>
          <cell r="H322" t="str">
            <v>E05012620</v>
          </cell>
          <cell r="I322" t="str">
            <v>Kenilworth St John's</v>
          </cell>
        </row>
        <row r="323">
          <cell r="A323" t="str">
            <v>TA9 3FY</v>
          </cell>
          <cell r="B323">
            <v>51.224429000000001</v>
          </cell>
          <cell r="C323">
            <v>-2.9719370000000001</v>
          </cell>
          <cell r="D323" t="str">
            <v>E12000009</v>
          </cell>
          <cell r="E323" t="str">
            <v>South West</v>
          </cell>
          <cell r="F323" t="str">
            <v>E06000066</v>
          </cell>
          <cell r="G323" t="str">
            <v>Somerset</v>
          </cell>
          <cell r="H323" t="str">
            <v>E05014364</v>
          </cell>
          <cell r="I323" t="str">
            <v>Highbridge &amp; Burnham South</v>
          </cell>
        </row>
        <row r="324">
          <cell r="A324" t="str">
            <v>LS14 6FY</v>
          </cell>
          <cell r="B324">
            <v>53.816304000000002</v>
          </cell>
          <cell r="C324">
            <v>-1.4648779999999999</v>
          </cell>
          <cell r="D324" t="str">
            <v>E12000003</v>
          </cell>
          <cell r="E324" t="str">
            <v>Yorkshire and The Humber</v>
          </cell>
          <cell r="F324" t="str">
            <v>E08000035</v>
          </cell>
          <cell r="G324" t="str">
            <v>Leeds</v>
          </cell>
          <cell r="H324" t="str">
            <v>E05011400</v>
          </cell>
          <cell r="I324" t="str">
            <v>Killingbeck &amp; Seacroft</v>
          </cell>
        </row>
        <row r="325">
          <cell r="A325" t="str">
            <v>MK40 2DD</v>
          </cell>
          <cell r="B325">
            <v>52.143104000000001</v>
          </cell>
          <cell r="C325">
            <v>-0.480209</v>
          </cell>
          <cell r="D325" t="str">
            <v>E12000006</v>
          </cell>
          <cell r="E325" t="str">
            <v>East of England</v>
          </cell>
          <cell r="F325" t="str">
            <v>E06000055</v>
          </cell>
          <cell r="G325" t="str">
            <v>Bedford</v>
          </cell>
          <cell r="H325" t="str">
            <v>E05014502</v>
          </cell>
          <cell r="I325" t="str">
            <v>Harpur</v>
          </cell>
        </row>
        <row r="326">
          <cell r="A326" t="str">
            <v>TA9 3FY</v>
          </cell>
          <cell r="B326">
            <v>51.224429000000001</v>
          </cell>
          <cell r="C326">
            <v>-2.9719370000000001</v>
          </cell>
          <cell r="D326" t="str">
            <v>E12000009</v>
          </cell>
          <cell r="E326" t="str">
            <v>South West</v>
          </cell>
          <cell r="F326" t="str">
            <v>E06000066</v>
          </cell>
          <cell r="G326" t="str">
            <v>Somerset</v>
          </cell>
          <cell r="H326" t="str">
            <v>E05014364</v>
          </cell>
          <cell r="I326" t="str">
            <v>Highbridge &amp; Burnham South</v>
          </cell>
        </row>
        <row r="327">
          <cell r="A327" t="str">
            <v>MK12 6DA</v>
          </cell>
          <cell r="B327">
            <v>52.050320999999997</v>
          </cell>
          <cell r="C327">
            <v>-0.81650400000000001</v>
          </cell>
          <cell r="D327" t="str">
            <v>E12000008</v>
          </cell>
          <cell r="E327" t="str">
            <v>South East</v>
          </cell>
          <cell r="F327" t="str">
            <v>E06000042</v>
          </cell>
          <cell r="G327" t="str">
            <v>Milton Keynes</v>
          </cell>
          <cell r="H327" t="str">
            <v>E05009409</v>
          </cell>
          <cell r="I327" t="str">
            <v>Bradwell</v>
          </cell>
        </row>
        <row r="328">
          <cell r="A328" t="str">
            <v>BS23 3SA</v>
          </cell>
          <cell r="B328">
            <v>51.344462</v>
          </cell>
          <cell r="C328">
            <v>-2.9603570000000001</v>
          </cell>
          <cell r="D328" t="str">
            <v>E12000009</v>
          </cell>
          <cell r="E328" t="str">
            <v>South West</v>
          </cell>
          <cell r="F328" t="str">
            <v>E06000024</v>
          </cell>
          <cell r="G328" t="str">
            <v>North Somerset</v>
          </cell>
          <cell r="H328" t="str">
            <v>E05010297</v>
          </cell>
          <cell r="I328" t="str">
            <v>Weston-super-Mare South</v>
          </cell>
        </row>
        <row r="329">
          <cell r="A329" t="str">
            <v>RG24 9SB</v>
          </cell>
          <cell r="B329">
            <v>51.281762000000001</v>
          </cell>
          <cell r="C329">
            <v>-1.123686</v>
          </cell>
          <cell r="D329" t="str">
            <v>E12000008</v>
          </cell>
          <cell r="E329" t="str">
            <v>South East</v>
          </cell>
          <cell r="F329" t="str">
            <v>E07000084</v>
          </cell>
          <cell r="G329" t="str">
            <v>Basingstoke and Deane</v>
          </cell>
          <cell r="H329" t="str">
            <v>E05013090</v>
          </cell>
          <cell r="I329" t="str">
            <v>Sherborne St John &amp; Rooksdown</v>
          </cell>
        </row>
        <row r="330">
          <cell r="A330" t="str">
            <v>CV3 2QZ</v>
          </cell>
          <cell r="B330">
            <v>52.393763</v>
          </cell>
          <cell r="C330">
            <v>-1.4595070000000001</v>
          </cell>
          <cell r="D330" t="str">
            <v>E12000005</v>
          </cell>
          <cell r="E330" t="str">
            <v>West Midlands</v>
          </cell>
          <cell r="F330" t="str">
            <v>E08000026</v>
          </cell>
          <cell r="G330" t="str">
            <v>Coventry</v>
          </cell>
          <cell r="H330" t="str">
            <v>E05001219</v>
          </cell>
          <cell r="I330" t="str">
            <v>Binley and Willenhall</v>
          </cell>
        </row>
        <row r="331">
          <cell r="A331" t="str">
            <v>GL15 6AP</v>
          </cell>
          <cell r="B331">
            <v>51.746119999999998</v>
          </cell>
          <cell r="C331">
            <v>-2.571072</v>
          </cell>
          <cell r="D331" t="str">
            <v>E12000009</v>
          </cell>
          <cell r="E331" t="str">
            <v>South West</v>
          </cell>
          <cell r="F331" t="str">
            <v>E07000080</v>
          </cell>
          <cell r="G331" t="str">
            <v>Forest of Dean</v>
          </cell>
          <cell r="H331" t="str">
            <v>E05012157</v>
          </cell>
          <cell r="I331" t="str">
            <v>Bream</v>
          </cell>
        </row>
        <row r="332">
          <cell r="A332" t="str">
            <v>RG1 6SR</v>
          </cell>
          <cell r="B332">
            <v>51.447628999999999</v>
          </cell>
          <cell r="C332">
            <v>-0.97721599999999997</v>
          </cell>
          <cell r="D332" t="str">
            <v>E12000008</v>
          </cell>
          <cell r="E332" t="str">
            <v>South East</v>
          </cell>
          <cell r="F332" t="str">
            <v>E06000038</v>
          </cell>
          <cell r="G332" t="str">
            <v>Reading</v>
          </cell>
          <cell r="H332" t="str">
            <v>E05013869</v>
          </cell>
          <cell r="I332" t="str">
            <v>Coley</v>
          </cell>
        </row>
        <row r="333">
          <cell r="A333" t="str">
            <v>SO14 3AZ</v>
          </cell>
          <cell r="B333">
            <v>50.898805000000003</v>
          </cell>
          <cell r="C333">
            <v>-1.4011530000000001</v>
          </cell>
          <cell r="D333" t="str">
            <v>E12000008</v>
          </cell>
          <cell r="E333" t="str">
            <v>South East</v>
          </cell>
          <cell r="F333" t="str">
            <v>E06000045</v>
          </cell>
          <cell r="G333" t="str">
            <v>Southampton</v>
          </cell>
          <cell r="H333" t="str">
            <v>E05015491</v>
          </cell>
          <cell r="I333" t="str">
            <v>Bargate</v>
          </cell>
        </row>
        <row r="334">
          <cell r="A334" t="str">
            <v>SO14 3AZ</v>
          </cell>
          <cell r="B334">
            <v>50.898805000000003</v>
          </cell>
          <cell r="C334">
            <v>-1.4011530000000001</v>
          </cell>
          <cell r="D334" t="str">
            <v>E12000008</v>
          </cell>
          <cell r="E334" t="str">
            <v>South East</v>
          </cell>
          <cell r="F334" t="str">
            <v>E06000045</v>
          </cell>
          <cell r="G334" t="str">
            <v>Southampton</v>
          </cell>
          <cell r="H334" t="str">
            <v>E05015491</v>
          </cell>
          <cell r="I334" t="str">
            <v>Bargate</v>
          </cell>
        </row>
        <row r="335">
          <cell r="A335" t="str">
            <v>DE55 7AH</v>
          </cell>
          <cell r="B335">
            <v>53.098143999999998</v>
          </cell>
          <cell r="C335">
            <v>-1.3914569999999999</v>
          </cell>
          <cell r="D335" t="str">
            <v>E12000004</v>
          </cell>
          <cell r="E335" t="str">
            <v>East Midlands</v>
          </cell>
          <cell r="F335" t="str">
            <v>E07000032</v>
          </cell>
          <cell r="G335" t="str">
            <v>Amber Valley</v>
          </cell>
          <cell r="H335" t="str">
            <v>E05014690</v>
          </cell>
          <cell r="I335" t="str">
            <v>Alfreton</v>
          </cell>
        </row>
        <row r="336">
          <cell r="A336" t="str">
            <v>SN4 0QT</v>
          </cell>
          <cell r="B336">
            <v>51.510899000000002</v>
          </cell>
          <cell r="C336">
            <v>-1.7885819999999999</v>
          </cell>
          <cell r="D336" t="str">
            <v>E12000009</v>
          </cell>
          <cell r="E336" t="str">
            <v>South West</v>
          </cell>
          <cell r="F336" t="str">
            <v>E06000030</v>
          </cell>
          <cell r="G336" t="str">
            <v>Swindon</v>
          </cell>
          <cell r="H336" t="str">
            <v>E05008972</v>
          </cell>
          <cell r="I336" t="str">
            <v>Wroughton and Wichelstowe</v>
          </cell>
        </row>
        <row r="337">
          <cell r="A337" t="str">
            <v>SN10 1NF</v>
          </cell>
          <cell r="B337">
            <v>51.349614000000003</v>
          </cell>
          <cell r="C337">
            <v>-1.9918739999999999</v>
          </cell>
          <cell r="D337" t="str">
            <v>E12000009</v>
          </cell>
          <cell r="E337" t="str">
            <v>South West</v>
          </cell>
          <cell r="F337" t="str">
            <v>E06000054</v>
          </cell>
          <cell r="G337" t="str">
            <v>Wiltshire</v>
          </cell>
          <cell r="H337" t="str">
            <v>E05013431</v>
          </cell>
          <cell r="I337" t="str">
            <v>Devizes South</v>
          </cell>
        </row>
        <row r="338">
          <cell r="A338" t="str">
            <v>MK6 5LU</v>
          </cell>
          <cell r="B338">
            <v>52.026110000000003</v>
          </cell>
          <cell r="C338">
            <v>-0.75561999999999996</v>
          </cell>
          <cell r="D338" t="str">
            <v>E12000008</v>
          </cell>
          <cell r="E338" t="str">
            <v>South East</v>
          </cell>
          <cell r="F338" t="str">
            <v>E06000042</v>
          </cell>
          <cell r="G338" t="str">
            <v>Milton Keynes</v>
          </cell>
          <cell r="H338" t="str">
            <v>E05009424</v>
          </cell>
          <cell r="I338" t="str">
            <v>Woughton &amp; Fishermead</v>
          </cell>
        </row>
        <row r="339">
          <cell r="A339" t="str">
            <v>DT9 3TB</v>
          </cell>
          <cell r="B339">
            <v>50.950212999999998</v>
          </cell>
          <cell r="C339">
            <v>-2.5082450000000001</v>
          </cell>
          <cell r="D339" t="str">
            <v>E12000009</v>
          </cell>
          <cell r="E339" t="str">
            <v>South West</v>
          </cell>
          <cell r="F339" t="str">
            <v>E06000059</v>
          </cell>
          <cell r="G339" t="str">
            <v>Dorset</v>
          </cell>
          <cell r="H339" t="str">
            <v>E05012715</v>
          </cell>
          <cell r="I339" t="str">
            <v>Sherborne East</v>
          </cell>
        </row>
        <row r="340">
          <cell r="A340" t="str">
            <v>DY14 9JJ</v>
          </cell>
          <cell r="B340">
            <v>52.341039000000002</v>
          </cell>
          <cell r="C340">
            <v>-2.4547189999999999</v>
          </cell>
          <cell r="D340" t="str">
            <v>E12000005</v>
          </cell>
          <cell r="E340" t="str">
            <v>West Midlands</v>
          </cell>
          <cell r="F340" t="str">
            <v>E07000235</v>
          </cell>
          <cell r="G340" t="str">
            <v>Malvern Hills</v>
          </cell>
          <cell r="H340" t="str">
            <v>E05015388</v>
          </cell>
          <cell r="I340" t="str">
            <v>Lindridge</v>
          </cell>
        </row>
        <row r="341">
          <cell r="A341" t="str">
            <v>SG18 0BP</v>
          </cell>
          <cell r="B341">
            <v>52.091786999999997</v>
          </cell>
          <cell r="C341">
            <v>-0.266872</v>
          </cell>
          <cell r="D341" t="str">
            <v>E12000006</v>
          </cell>
          <cell r="E341" t="str">
            <v>East of England</v>
          </cell>
          <cell r="F341" t="str">
            <v>E06000056</v>
          </cell>
          <cell r="G341" t="str">
            <v>Central Bedfordshire</v>
          </cell>
          <cell r="H341" t="str">
            <v>E05014399</v>
          </cell>
          <cell r="I341" t="str">
            <v>Biggleswade West</v>
          </cell>
        </row>
        <row r="342">
          <cell r="A342" t="str">
            <v>TA14 6AE</v>
          </cell>
          <cell r="B342">
            <v>50.952613999999997</v>
          </cell>
          <cell r="C342">
            <v>-2.729978</v>
          </cell>
          <cell r="D342" t="str">
            <v>E12000009</v>
          </cell>
          <cell r="E342" t="str">
            <v>South West</v>
          </cell>
          <cell r="F342" t="str">
            <v>E06000066</v>
          </cell>
          <cell r="G342" t="str">
            <v>Somerset</v>
          </cell>
          <cell r="H342" t="str">
            <v>E05014354</v>
          </cell>
          <cell r="I342" t="str">
            <v>Coker</v>
          </cell>
        </row>
        <row r="343">
          <cell r="A343" t="str">
            <v>LE12 6BT</v>
          </cell>
          <cell r="B343">
            <v>52.805847</v>
          </cell>
          <cell r="C343">
            <v>-1.0999669999999999</v>
          </cell>
          <cell r="D343" t="str">
            <v>E12000004</v>
          </cell>
          <cell r="E343" t="str">
            <v>East Midlands</v>
          </cell>
          <cell r="F343" t="str">
            <v>E07000130</v>
          </cell>
          <cell r="G343" t="str">
            <v>Charnwood</v>
          </cell>
          <cell r="H343" t="str">
            <v>E05014687</v>
          </cell>
          <cell r="I343" t="str">
            <v>The Wolds</v>
          </cell>
        </row>
        <row r="344">
          <cell r="A344" t="str">
            <v>CV32 5HS</v>
          </cell>
          <cell r="B344">
            <v>52.290958000000003</v>
          </cell>
          <cell r="C344">
            <v>-1.538287</v>
          </cell>
          <cell r="D344" t="str">
            <v>E12000005</v>
          </cell>
          <cell r="E344" t="str">
            <v>West Midlands</v>
          </cell>
          <cell r="F344" t="str">
            <v>E07000222</v>
          </cell>
          <cell r="G344" t="str">
            <v>Warwick</v>
          </cell>
          <cell r="H344" t="str">
            <v>E05012622</v>
          </cell>
          <cell r="I344" t="str">
            <v>Leamington Clarendon</v>
          </cell>
        </row>
        <row r="345">
          <cell r="A345" t="str">
            <v>LU1 1LH</v>
          </cell>
          <cell r="B345">
            <v>51.880639000000002</v>
          </cell>
          <cell r="C345">
            <v>-0.43142200000000003</v>
          </cell>
          <cell r="D345" t="str">
            <v>E12000006</v>
          </cell>
          <cell r="E345" t="str">
            <v>East of England</v>
          </cell>
          <cell r="F345" t="str">
            <v>E06000032</v>
          </cell>
          <cell r="G345" t="str">
            <v>Luton</v>
          </cell>
          <cell r="H345" t="str">
            <v>E05014741</v>
          </cell>
          <cell r="I345" t="str">
            <v>Dallow</v>
          </cell>
        </row>
        <row r="346">
          <cell r="A346" t="str">
            <v>RG24 9SB</v>
          </cell>
          <cell r="B346">
            <v>51.281762000000001</v>
          </cell>
          <cell r="C346">
            <v>-1.123686</v>
          </cell>
          <cell r="D346" t="str">
            <v>E12000008</v>
          </cell>
          <cell r="E346" t="str">
            <v>South East</v>
          </cell>
          <cell r="F346" t="str">
            <v>E07000084</v>
          </cell>
          <cell r="G346" t="str">
            <v>Basingstoke and Deane</v>
          </cell>
          <cell r="H346" t="str">
            <v>E05013090</v>
          </cell>
          <cell r="I346" t="str">
            <v>Sherborne St John &amp; Rooksdown</v>
          </cell>
        </row>
        <row r="347">
          <cell r="A347" t="str">
            <v>CV8 1LA</v>
          </cell>
          <cell r="B347">
            <v>52.345039</v>
          </cell>
          <cell r="C347">
            <v>-1.577871</v>
          </cell>
          <cell r="D347" t="str">
            <v>E12000005</v>
          </cell>
          <cell r="E347" t="str">
            <v>West Midlands</v>
          </cell>
          <cell r="F347" t="str">
            <v>E07000222</v>
          </cell>
          <cell r="G347" t="str">
            <v>Warwick</v>
          </cell>
          <cell r="H347" t="str">
            <v>E05012620</v>
          </cell>
          <cell r="I347" t="str">
            <v>Kenilworth St John's</v>
          </cell>
        </row>
        <row r="348">
          <cell r="A348" t="str">
            <v>SO50 7GG</v>
          </cell>
          <cell r="B348">
            <v>50.971888999999997</v>
          </cell>
          <cell r="C348">
            <v>-1.30691</v>
          </cell>
          <cell r="D348" t="str">
            <v>E12000008</v>
          </cell>
          <cell r="E348" t="str">
            <v>South East</v>
          </cell>
          <cell r="F348" t="str">
            <v>E07000086</v>
          </cell>
          <cell r="G348" t="str">
            <v>Eastleigh</v>
          </cell>
          <cell r="H348" t="str">
            <v>E05011194</v>
          </cell>
          <cell r="I348" t="str">
            <v>Fair Oak &amp; Horton Heath</v>
          </cell>
        </row>
        <row r="349">
          <cell r="A349" t="str">
            <v>LS18 4TB</v>
          </cell>
          <cell r="B349">
            <v>53.832864000000001</v>
          </cell>
          <cell r="C349">
            <v>-1.6366989999999999</v>
          </cell>
          <cell r="D349" t="str">
            <v>E12000003</v>
          </cell>
          <cell r="E349" t="str">
            <v>Yorkshire and The Humber</v>
          </cell>
          <cell r="F349" t="str">
            <v>E08000035</v>
          </cell>
          <cell r="G349" t="str">
            <v>Leeds</v>
          </cell>
          <cell r="H349" t="str">
            <v>E05011547</v>
          </cell>
          <cell r="I349" t="str">
            <v>Horsforth</v>
          </cell>
        </row>
        <row r="350">
          <cell r="A350" t="str">
            <v>SO14 3AR</v>
          </cell>
          <cell r="B350">
            <v>50.898741000000001</v>
          </cell>
          <cell r="C350">
            <v>-1.4009689999999999</v>
          </cell>
          <cell r="D350" t="str">
            <v>E12000008</v>
          </cell>
          <cell r="E350" t="str">
            <v>South East</v>
          </cell>
          <cell r="F350" t="str">
            <v>E06000045</v>
          </cell>
          <cell r="G350" t="str">
            <v>Southampton</v>
          </cell>
          <cell r="H350" t="str">
            <v>E05015491</v>
          </cell>
          <cell r="I350" t="str">
            <v>Bargate</v>
          </cell>
        </row>
        <row r="351">
          <cell r="A351" t="str">
            <v>SO14 3AR</v>
          </cell>
          <cell r="B351">
            <v>50.898741000000001</v>
          </cell>
          <cell r="C351">
            <v>-1.4009689999999999</v>
          </cell>
          <cell r="D351" t="str">
            <v>E12000008</v>
          </cell>
          <cell r="E351" t="str">
            <v>South East</v>
          </cell>
          <cell r="F351" t="str">
            <v>E06000045</v>
          </cell>
          <cell r="G351" t="str">
            <v>Southampton</v>
          </cell>
          <cell r="H351" t="str">
            <v>E05015491</v>
          </cell>
          <cell r="I351" t="str">
            <v>Bargate</v>
          </cell>
        </row>
        <row r="352">
          <cell r="A352" t="str">
            <v>OX26 1BB</v>
          </cell>
          <cell r="B352">
            <v>51.885714</v>
          </cell>
          <cell r="C352">
            <v>-1.188723</v>
          </cell>
          <cell r="D352" t="str">
            <v>E12000008</v>
          </cell>
          <cell r="E352" t="str">
            <v>South East</v>
          </cell>
          <cell r="F352" t="str">
            <v>E07000177</v>
          </cell>
          <cell r="G352" t="str">
            <v>Cherwell</v>
          </cell>
          <cell r="H352" t="str">
            <v>E05012969</v>
          </cell>
          <cell r="I352" t="str">
            <v>Fringford and Heyfords</v>
          </cell>
        </row>
        <row r="353">
          <cell r="A353" t="str">
            <v>TA14 6AE</v>
          </cell>
          <cell r="B353">
            <v>50.952613999999997</v>
          </cell>
          <cell r="C353">
            <v>-2.729978</v>
          </cell>
          <cell r="D353" t="str">
            <v>E12000009</v>
          </cell>
          <cell r="E353" t="str">
            <v>South West</v>
          </cell>
          <cell r="F353" t="str">
            <v>E06000066</v>
          </cell>
          <cell r="G353" t="str">
            <v>Somerset</v>
          </cell>
          <cell r="H353" t="str">
            <v>E05014354</v>
          </cell>
          <cell r="I353" t="str">
            <v>Coker</v>
          </cell>
        </row>
        <row r="354">
          <cell r="A354" t="str">
            <v>NG17 4AZ</v>
          </cell>
          <cell r="B354">
            <v>53.125881</v>
          </cell>
          <cell r="C354">
            <v>-1.2576890000000001</v>
          </cell>
          <cell r="D354" t="str">
            <v>E12000004</v>
          </cell>
          <cell r="E354" t="str">
            <v>East Midlands</v>
          </cell>
          <cell r="F354" t="str">
            <v>E07000170</v>
          </cell>
          <cell r="G354" t="str">
            <v>Ashfield</v>
          </cell>
          <cell r="H354" t="str">
            <v>E05010677</v>
          </cell>
          <cell r="I354" t="str">
            <v>Sutton Central &amp; New Cross</v>
          </cell>
        </row>
        <row r="355">
          <cell r="A355" t="str">
            <v>NG17 4AZ</v>
          </cell>
          <cell r="B355">
            <v>53.125881</v>
          </cell>
          <cell r="C355">
            <v>-1.2576890000000001</v>
          </cell>
          <cell r="D355" t="str">
            <v>E12000004</v>
          </cell>
          <cell r="E355" t="str">
            <v>East Midlands</v>
          </cell>
          <cell r="F355" t="str">
            <v>E07000170</v>
          </cell>
          <cell r="G355" t="str">
            <v>Ashfield</v>
          </cell>
          <cell r="H355" t="str">
            <v>E05010677</v>
          </cell>
          <cell r="I355" t="str">
            <v>Sutton Central &amp; New Cross</v>
          </cell>
        </row>
        <row r="356">
          <cell r="A356" t="str">
            <v>CV34 8BE</v>
          </cell>
          <cell r="B356">
            <v>52.280141999999998</v>
          </cell>
          <cell r="C356">
            <v>-1.5546990000000001</v>
          </cell>
          <cell r="D356" t="str">
            <v>E12000005</v>
          </cell>
          <cell r="E356" t="str">
            <v>West Midlands</v>
          </cell>
          <cell r="F356" t="str">
            <v>E07000222</v>
          </cell>
          <cell r="G356" t="str">
            <v>Warwick</v>
          </cell>
          <cell r="H356" t="str">
            <v>E05012629</v>
          </cell>
          <cell r="I356" t="str">
            <v>Warwick Myton &amp; Heathcote</v>
          </cell>
        </row>
        <row r="357">
          <cell r="A357" t="str">
            <v>TA8 1DP</v>
          </cell>
          <cell r="B357">
            <v>51.232714000000001</v>
          </cell>
          <cell r="C357">
            <v>-2.9929230000000002</v>
          </cell>
          <cell r="D357" t="str">
            <v>E12000009</v>
          </cell>
          <cell r="E357" t="str">
            <v>South West</v>
          </cell>
          <cell r="F357" t="str">
            <v>E06000066</v>
          </cell>
          <cell r="G357" t="str">
            <v>Somerset</v>
          </cell>
          <cell r="H357" t="str">
            <v>E05014364</v>
          </cell>
          <cell r="I357" t="str">
            <v>Highbridge &amp; Burnham South</v>
          </cell>
        </row>
        <row r="358">
          <cell r="A358" t="str">
            <v>YO8 9TQ</v>
          </cell>
          <cell r="B358">
            <v>53.773812999999997</v>
          </cell>
          <cell r="C358">
            <v>-1.1219079999999999</v>
          </cell>
          <cell r="D358" t="str">
            <v>E12000003</v>
          </cell>
          <cell r="E358" t="str">
            <v>Yorkshire and The Humber</v>
          </cell>
          <cell r="F358" t="str">
            <v>E06000065</v>
          </cell>
          <cell r="G358" t="str">
            <v>North Yorkshire</v>
          </cell>
          <cell r="H358" t="str">
            <v>E05014329</v>
          </cell>
          <cell r="I358" t="str">
            <v>Thorpe Willoughby &amp; Hambleton</v>
          </cell>
        </row>
        <row r="359">
          <cell r="A359" t="str">
            <v>BN8 5GQ</v>
          </cell>
          <cell r="B359">
            <v>50.896625</v>
          </cell>
          <cell r="C359" t="str">
            <v>–0.061412</v>
          </cell>
          <cell r="D359" t="str">
            <v>E12000008 </v>
          </cell>
          <cell r="E359" t="str">
            <v> South East England </v>
          </cell>
          <cell r="F359" t="str">
            <v>E07000063</v>
          </cell>
          <cell r="G359" t="str">
            <v>Lewes District</v>
          </cell>
          <cell r="H359" t="str">
            <v>E05011593</v>
          </cell>
          <cell r="I359" t="str">
            <v>Ouse Valley &amp; Ringmer</v>
          </cell>
        </row>
        <row r="360">
          <cell r="A360" t="str">
            <v>B64 6EH</v>
          </cell>
          <cell r="B360">
            <v>52.472693</v>
          </cell>
          <cell r="C360">
            <v>-2.06901</v>
          </cell>
          <cell r="D360" t="str">
            <v>E12000005</v>
          </cell>
          <cell r="E360" t="str">
            <v>West Midlands</v>
          </cell>
          <cell r="F360" t="str">
            <v>E08000028</v>
          </cell>
          <cell r="G360" t="str">
            <v>Sandwell</v>
          </cell>
          <cell r="H360" t="str">
            <v>E05001264</v>
          </cell>
          <cell r="I360" t="str">
            <v>Cradley Heath and Old Hill</v>
          </cell>
        </row>
        <row r="361">
          <cell r="A361" t="str">
            <v>WR15 8BU</v>
          </cell>
          <cell r="B361">
            <v>52.305877000000002</v>
          </cell>
          <cell r="C361">
            <v>-2.594643</v>
          </cell>
          <cell r="D361" t="str">
            <v>E12000005</v>
          </cell>
          <cell r="E361" t="str">
            <v>West Midlands</v>
          </cell>
          <cell r="F361" t="str">
            <v>E07000235</v>
          </cell>
          <cell r="G361" t="str">
            <v>Malvern Hills</v>
          </cell>
          <cell r="H361" t="str">
            <v>E05015394</v>
          </cell>
          <cell r="I361" t="str">
            <v>Tenbury</v>
          </cell>
        </row>
        <row r="362">
          <cell r="A362" t="str">
            <v>B67 7QJ</v>
          </cell>
          <cell r="B362">
            <v>52.494404000000003</v>
          </cell>
          <cell r="C362">
            <v>-1.9763550000000001</v>
          </cell>
          <cell r="D362" t="str">
            <v>E12000005</v>
          </cell>
          <cell r="E362" t="str">
            <v>West Midlands</v>
          </cell>
          <cell r="F362" t="str">
            <v>E08000028</v>
          </cell>
          <cell r="G362" t="str">
            <v>Sandwell</v>
          </cell>
          <cell r="H362" t="str">
            <v>E05001277</v>
          </cell>
          <cell r="I362" t="str">
            <v>Smethwick</v>
          </cell>
        </row>
        <row r="363">
          <cell r="A363" t="str">
            <v>SO15 3SE</v>
          </cell>
          <cell r="B363">
            <v>50.911845999999997</v>
          </cell>
          <cell r="C363">
            <v>-1.4320379999999999</v>
          </cell>
          <cell r="D363" t="str">
            <v>E12000008</v>
          </cell>
          <cell r="E363" t="str">
            <v>South East</v>
          </cell>
          <cell r="F363" t="str">
            <v>E06000045</v>
          </cell>
          <cell r="G363" t="str">
            <v>Southampton</v>
          </cell>
          <cell r="H363" t="str">
            <v>E05015496</v>
          </cell>
          <cell r="I363" t="str">
            <v>Freemantle</v>
          </cell>
        </row>
        <row r="364">
          <cell r="A364" t="str">
            <v>LS18 4TB</v>
          </cell>
          <cell r="B364">
            <v>53.832864000000001</v>
          </cell>
          <cell r="C364">
            <v>-1.6366989999999999</v>
          </cell>
          <cell r="D364" t="str">
            <v>E12000003</v>
          </cell>
          <cell r="E364" t="str">
            <v>Yorkshire and The Humber</v>
          </cell>
          <cell r="F364" t="str">
            <v>E08000035</v>
          </cell>
          <cell r="G364" t="str">
            <v>Leeds</v>
          </cell>
          <cell r="H364" t="str">
            <v>E05011547</v>
          </cell>
          <cell r="I364" t="str">
            <v>Horsforth</v>
          </cell>
        </row>
        <row r="365">
          <cell r="A365" t="str">
            <v>BN26 6FN</v>
          </cell>
          <cell r="B365">
            <v>50.822617999999999</v>
          </cell>
          <cell r="C365">
            <v>0.26410499999999998</v>
          </cell>
          <cell r="D365" t="str">
            <v>E12000008</v>
          </cell>
          <cell r="E365" t="str">
            <v>South East</v>
          </cell>
          <cell r="F365" t="str">
            <v>E07000065</v>
          </cell>
          <cell r="G365" t="str">
            <v>Wealden</v>
          </cell>
          <cell r="H365" t="str">
            <v>E05011655</v>
          </cell>
          <cell r="I365" t="str">
            <v>Polegate Central</v>
          </cell>
        </row>
        <row r="366">
          <cell r="A366" t="str">
            <v>WF12 8NF</v>
          </cell>
          <cell r="B366">
            <v>53.686712999999997</v>
          </cell>
          <cell r="C366">
            <v>-1.6038429999999999</v>
          </cell>
          <cell r="D366" t="str">
            <v>E12000003</v>
          </cell>
          <cell r="E366" t="str">
            <v>Yorkshire and The Humber</v>
          </cell>
          <cell r="F366" t="str">
            <v>E08000034</v>
          </cell>
          <cell r="G366" t="str">
            <v>Kirklees</v>
          </cell>
          <cell r="H366" t="str">
            <v>E05001398</v>
          </cell>
          <cell r="I366" t="str">
            <v>Dewsbury East</v>
          </cell>
        </row>
        <row r="367">
          <cell r="A367" t="str">
            <v>WR2 5UT</v>
          </cell>
          <cell r="B367">
            <v>52.188529000000003</v>
          </cell>
          <cell r="C367">
            <v>-2.261069</v>
          </cell>
          <cell r="D367" t="str">
            <v>E12000005</v>
          </cell>
          <cell r="E367" t="str">
            <v>West Midlands</v>
          </cell>
          <cell r="F367" t="str">
            <v>E07000237</v>
          </cell>
          <cell r="G367" t="str">
            <v>Worcester</v>
          </cell>
          <cell r="H367" t="str">
            <v>E05015853</v>
          </cell>
          <cell r="I367" t="str">
            <v>Dines Green &amp; Grove Farm</v>
          </cell>
        </row>
        <row r="368">
          <cell r="A368" t="str">
            <v>CV10 9TT</v>
          </cell>
          <cell r="B368">
            <v>52.52852</v>
          </cell>
          <cell r="C368">
            <v>-1.523658</v>
          </cell>
          <cell r="D368" t="str">
            <v>E12000005</v>
          </cell>
          <cell r="E368" t="str">
            <v>West Midlands</v>
          </cell>
          <cell r="F368" t="str">
            <v>E07000219</v>
          </cell>
          <cell r="G368" t="str">
            <v>Nuneaton and Bedworth</v>
          </cell>
          <cell r="H368" t="str">
            <v>E05015835</v>
          </cell>
          <cell r="I368" t="str">
            <v>Galley Common</v>
          </cell>
        </row>
        <row r="369">
          <cell r="A369" t="str">
            <v>SO15 5RT</v>
          </cell>
          <cell r="B369">
            <v>50.914307000000001</v>
          </cell>
          <cell r="C369">
            <v>-1.4150370000000001</v>
          </cell>
          <cell r="D369" t="str">
            <v>E12000008</v>
          </cell>
          <cell r="E369" t="str">
            <v>South East</v>
          </cell>
          <cell r="F369" t="str">
            <v>E06000045</v>
          </cell>
          <cell r="G369" t="str">
            <v>Southampton</v>
          </cell>
          <cell r="H369" t="str">
            <v>E05015490</v>
          </cell>
          <cell r="I369" t="str">
            <v>Banister &amp; Polygon</v>
          </cell>
        </row>
        <row r="370">
          <cell r="A370" t="str">
            <v>SO50 4RR</v>
          </cell>
          <cell r="B370">
            <v>50.982239999999997</v>
          </cell>
          <cell r="C370">
            <v>-1.354195</v>
          </cell>
          <cell r="D370" t="str">
            <v>E12000008</v>
          </cell>
          <cell r="E370" t="str">
            <v>South East</v>
          </cell>
          <cell r="F370" t="str">
            <v>E07000086</v>
          </cell>
          <cell r="G370" t="str">
            <v>Eastleigh</v>
          </cell>
          <cell r="H370" t="str">
            <v>E05011192</v>
          </cell>
          <cell r="I370" t="str">
            <v>Eastleigh North</v>
          </cell>
        </row>
        <row r="371">
          <cell r="A371" t="str">
            <v>BN8 5GS</v>
          </cell>
          <cell r="B371">
            <v>50.898690999999999</v>
          </cell>
          <cell r="C371">
            <v>8.0276E-2</v>
          </cell>
          <cell r="D371" t="str">
            <v>E12000008</v>
          </cell>
          <cell r="E371" t="str">
            <v>South East</v>
          </cell>
          <cell r="F371" t="str">
            <v>E07000063</v>
          </cell>
          <cell r="G371" t="str">
            <v> Lewes</v>
          </cell>
          <cell r="H371" t="str">
            <v>E05011593</v>
          </cell>
          <cell r="I371" t="str">
            <v> Ouse Valley &amp; Ringmer</v>
          </cell>
        </row>
        <row r="372">
          <cell r="A372" t="str">
            <v>SG18 0BP</v>
          </cell>
          <cell r="B372">
            <v>52.091786999999997</v>
          </cell>
          <cell r="C372">
            <v>-0.266872</v>
          </cell>
          <cell r="D372" t="str">
            <v>E12000006</v>
          </cell>
          <cell r="E372" t="str">
            <v>East of England</v>
          </cell>
          <cell r="F372" t="str">
            <v>E06000056</v>
          </cell>
          <cell r="G372" t="str">
            <v>Central Bedfordshire</v>
          </cell>
          <cell r="H372" t="str">
            <v>E05014399</v>
          </cell>
          <cell r="I372" t="str">
            <v>Biggleswade West</v>
          </cell>
        </row>
        <row r="373">
          <cell r="A373"/>
          <cell r="B373"/>
          <cell r="C373"/>
          <cell r="D373"/>
          <cell r="E373"/>
          <cell r="F373"/>
          <cell r="G373"/>
          <cell r="H373"/>
          <cell r="I373"/>
        </row>
        <row r="374">
          <cell r="A374"/>
          <cell r="B374"/>
          <cell r="C374"/>
          <cell r="D374"/>
          <cell r="E374"/>
          <cell r="F374"/>
          <cell r="G374"/>
          <cell r="H374"/>
          <cell r="I374"/>
        </row>
        <row r="375">
          <cell r="A375"/>
          <cell r="B375"/>
          <cell r="C375"/>
          <cell r="D375"/>
          <cell r="E375"/>
          <cell r="F375"/>
          <cell r="G375"/>
          <cell r="H375"/>
          <cell r="I375"/>
        </row>
        <row r="376">
          <cell r="A376"/>
          <cell r="B376"/>
          <cell r="C376"/>
          <cell r="D376"/>
          <cell r="E376"/>
          <cell r="F376"/>
          <cell r="G376"/>
          <cell r="H376"/>
          <cell r="I376"/>
        </row>
        <row r="377">
          <cell r="A377"/>
          <cell r="B377"/>
          <cell r="C377"/>
          <cell r="D377"/>
          <cell r="E377"/>
          <cell r="F377"/>
          <cell r="G377"/>
          <cell r="H377"/>
          <cell r="I377"/>
        </row>
        <row r="378">
          <cell r="A378"/>
          <cell r="B378"/>
          <cell r="C378"/>
          <cell r="D378"/>
          <cell r="E378"/>
          <cell r="F378"/>
          <cell r="G378"/>
          <cell r="H378"/>
          <cell r="I378"/>
        </row>
        <row r="379">
          <cell r="A379"/>
          <cell r="B379"/>
          <cell r="C379"/>
          <cell r="D379"/>
          <cell r="E379"/>
          <cell r="F379"/>
          <cell r="G379"/>
          <cell r="H379"/>
          <cell r="I379"/>
        </row>
        <row r="380">
          <cell r="A380"/>
          <cell r="B380"/>
          <cell r="C380"/>
          <cell r="D380"/>
          <cell r="E380"/>
          <cell r="F380"/>
          <cell r="G380"/>
          <cell r="H380"/>
          <cell r="I380"/>
        </row>
        <row r="381">
          <cell r="A381"/>
          <cell r="B381"/>
          <cell r="C381"/>
          <cell r="D381"/>
          <cell r="E381"/>
          <cell r="F381"/>
          <cell r="G381"/>
          <cell r="H381"/>
          <cell r="I381"/>
        </row>
        <row r="382">
          <cell r="A382"/>
          <cell r="B382"/>
          <cell r="C382"/>
          <cell r="D382"/>
          <cell r="E382"/>
          <cell r="F382"/>
          <cell r="G382"/>
          <cell r="H382"/>
          <cell r="I382"/>
        </row>
        <row r="383">
          <cell r="A383"/>
          <cell r="B383"/>
          <cell r="C383"/>
          <cell r="D383"/>
          <cell r="E383"/>
          <cell r="F383"/>
          <cell r="G383"/>
          <cell r="H383"/>
          <cell r="I383"/>
        </row>
        <row r="384">
          <cell r="A384"/>
          <cell r="B384"/>
          <cell r="C384"/>
          <cell r="D384"/>
          <cell r="E384"/>
          <cell r="F384"/>
          <cell r="G384"/>
          <cell r="H384"/>
          <cell r="I384"/>
        </row>
        <row r="385">
          <cell r="A385"/>
          <cell r="B385"/>
          <cell r="C385"/>
          <cell r="D385"/>
          <cell r="E385"/>
          <cell r="F385"/>
          <cell r="G385"/>
          <cell r="H385"/>
          <cell r="I385"/>
        </row>
        <row r="386">
          <cell r="A386"/>
          <cell r="B386"/>
          <cell r="C386"/>
          <cell r="D386"/>
          <cell r="E386"/>
          <cell r="F386"/>
          <cell r="G386"/>
          <cell r="H386"/>
          <cell r="I386"/>
        </row>
        <row r="387">
          <cell r="A387"/>
          <cell r="B387"/>
          <cell r="C387"/>
          <cell r="D387"/>
          <cell r="E387"/>
          <cell r="F387"/>
          <cell r="G387"/>
          <cell r="H387"/>
          <cell r="I387"/>
        </row>
        <row r="388">
          <cell r="A388"/>
          <cell r="B388"/>
          <cell r="C388"/>
          <cell r="D388"/>
          <cell r="E388"/>
          <cell r="F388"/>
          <cell r="G388"/>
          <cell r="H388"/>
          <cell r="I388"/>
        </row>
        <row r="389">
          <cell r="A389"/>
          <cell r="B389"/>
          <cell r="C389"/>
          <cell r="D389"/>
          <cell r="E389"/>
          <cell r="F389"/>
          <cell r="G389"/>
          <cell r="H389"/>
          <cell r="I389"/>
        </row>
        <row r="390">
          <cell r="A390"/>
          <cell r="B390"/>
          <cell r="C390"/>
          <cell r="D390"/>
          <cell r="E390"/>
          <cell r="F390"/>
          <cell r="G390"/>
          <cell r="H390"/>
          <cell r="I390"/>
        </row>
        <row r="391">
          <cell r="A391"/>
          <cell r="B391"/>
          <cell r="C391"/>
          <cell r="D391"/>
          <cell r="E391"/>
          <cell r="F391"/>
          <cell r="G391"/>
          <cell r="H391"/>
          <cell r="I391"/>
        </row>
        <row r="392">
          <cell r="A392"/>
          <cell r="B392"/>
          <cell r="C392"/>
          <cell r="D392"/>
          <cell r="E392"/>
          <cell r="F392"/>
          <cell r="G392"/>
          <cell r="H392"/>
          <cell r="I392"/>
        </row>
        <row r="393">
          <cell r="A393"/>
          <cell r="B393"/>
          <cell r="C393"/>
          <cell r="D393"/>
          <cell r="E393"/>
          <cell r="F393"/>
          <cell r="G393"/>
          <cell r="H393"/>
          <cell r="I393"/>
        </row>
        <row r="394">
          <cell r="A394"/>
          <cell r="B394"/>
          <cell r="C394"/>
          <cell r="D394"/>
          <cell r="E394"/>
          <cell r="F394"/>
          <cell r="G394"/>
          <cell r="H394"/>
          <cell r="I394"/>
        </row>
        <row r="395">
          <cell r="A395"/>
          <cell r="B395"/>
          <cell r="C395"/>
          <cell r="D395"/>
          <cell r="E395"/>
          <cell r="F395"/>
          <cell r="G395"/>
          <cell r="H395"/>
          <cell r="I395"/>
        </row>
        <row r="396">
          <cell r="A396"/>
          <cell r="B396"/>
          <cell r="C396"/>
          <cell r="D396"/>
          <cell r="E396"/>
          <cell r="F396"/>
          <cell r="G396"/>
          <cell r="H396"/>
          <cell r="I396"/>
        </row>
        <row r="397">
          <cell r="A397"/>
          <cell r="B397"/>
          <cell r="C397"/>
          <cell r="D397"/>
          <cell r="E397"/>
          <cell r="F397"/>
          <cell r="G397"/>
          <cell r="H397"/>
          <cell r="I397"/>
        </row>
        <row r="398">
          <cell r="A398"/>
          <cell r="B398"/>
          <cell r="C398"/>
          <cell r="D398"/>
          <cell r="E398"/>
          <cell r="F398"/>
          <cell r="G398"/>
          <cell r="H398"/>
          <cell r="I398"/>
        </row>
        <row r="399">
          <cell r="A399"/>
          <cell r="B399"/>
          <cell r="C399"/>
          <cell r="D399"/>
          <cell r="E399"/>
          <cell r="F399"/>
          <cell r="G399"/>
          <cell r="H399"/>
          <cell r="I399"/>
        </row>
        <row r="400">
          <cell r="A400"/>
          <cell r="B400"/>
          <cell r="C400"/>
          <cell r="D400"/>
          <cell r="E400"/>
          <cell r="F400"/>
          <cell r="G400"/>
          <cell r="H400"/>
          <cell r="I400"/>
        </row>
        <row r="401">
          <cell r="A401"/>
          <cell r="B401"/>
          <cell r="C401"/>
          <cell r="D401"/>
          <cell r="E401"/>
          <cell r="F401"/>
          <cell r="G401"/>
          <cell r="H401"/>
          <cell r="I401"/>
        </row>
        <row r="402">
          <cell r="A402"/>
          <cell r="B402"/>
          <cell r="C402"/>
          <cell r="D402"/>
          <cell r="E402"/>
          <cell r="F402"/>
          <cell r="G402"/>
          <cell r="H402"/>
          <cell r="I402"/>
        </row>
        <row r="403">
          <cell r="A403"/>
          <cell r="B403"/>
          <cell r="C403"/>
          <cell r="D403"/>
          <cell r="E403"/>
          <cell r="F403"/>
          <cell r="G403"/>
          <cell r="H403"/>
          <cell r="I403"/>
        </row>
        <row r="404">
          <cell r="A404"/>
          <cell r="B404"/>
          <cell r="C404"/>
          <cell r="D404"/>
          <cell r="E404"/>
          <cell r="F404"/>
          <cell r="G404"/>
          <cell r="H404"/>
          <cell r="I404"/>
        </row>
        <row r="405">
          <cell r="A405"/>
          <cell r="B405"/>
          <cell r="C405"/>
          <cell r="D405"/>
          <cell r="E405"/>
          <cell r="F405"/>
          <cell r="G405"/>
          <cell r="H405"/>
          <cell r="I405"/>
        </row>
        <row r="406">
          <cell r="A406"/>
          <cell r="B406"/>
          <cell r="C406"/>
          <cell r="D406"/>
          <cell r="E406"/>
          <cell r="F406"/>
          <cell r="G406"/>
          <cell r="H406"/>
          <cell r="I406"/>
        </row>
        <row r="407">
          <cell r="A407"/>
          <cell r="B407"/>
          <cell r="C407"/>
          <cell r="D407"/>
          <cell r="E407"/>
          <cell r="F407"/>
          <cell r="G407"/>
          <cell r="H407"/>
          <cell r="I407"/>
        </row>
        <row r="408">
          <cell r="A408"/>
          <cell r="B408"/>
          <cell r="C408"/>
          <cell r="D408"/>
          <cell r="E408"/>
          <cell r="F408"/>
          <cell r="G408"/>
          <cell r="H408"/>
          <cell r="I408"/>
        </row>
        <row r="409">
          <cell r="A409"/>
          <cell r="B409"/>
          <cell r="C409"/>
          <cell r="D409"/>
          <cell r="E409"/>
          <cell r="F409"/>
          <cell r="G409"/>
          <cell r="H409"/>
          <cell r="I409"/>
        </row>
        <row r="410">
          <cell r="A410"/>
          <cell r="B410"/>
          <cell r="C410"/>
          <cell r="D410"/>
          <cell r="E410"/>
          <cell r="F410"/>
          <cell r="G410"/>
          <cell r="H410"/>
          <cell r="I410"/>
        </row>
        <row r="411">
          <cell r="A411"/>
          <cell r="B411"/>
          <cell r="C411"/>
          <cell r="D411"/>
          <cell r="E411"/>
          <cell r="F411"/>
          <cell r="G411"/>
          <cell r="H411"/>
          <cell r="I411"/>
        </row>
        <row r="412">
          <cell r="A412"/>
          <cell r="B412"/>
          <cell r="C412"/>
          <cell r="D412"/>
          <cell r="E412"/>
          <cell r="F412"/>
          <cell r="G412"/>
          <cell r="H412"/>
          <cell r="I412"/>
        </row>
        <row r="413">
          <cell r="A413"/>
          <cell r="B413"/>
          <cell r="C413"/>
          <cell r="D413"/>
          <cell r="E413"/>
          <cell r="F413"/>
          <cell r="G413"/>
          <cell r="H413"/>
          <cell r="I413"/>
        </row>
        <row r="414">
          <cell r="A414"/>
          <cell r="B414"/>
          <cell r="C414"/>
          <cell r="D414"/>
          <cell r="E414"/>
          <cell r="F414"/>
          <cell r="G414"/>
          <cell r="H414"/>
          <cell r="I414"/>
        </row>
        <row r="415">
          <cell r="A415"/>
          <cell r="B415"/>
          <cell r="C415"/>
          <cell r="D415"/>
          <cell r="E415"/>
          <cell r="F415"/>
          <cell r="G415"/>
          <cell r="H415"/>
          <cell r="I415"/>
        </row>
        <row r="416">
          <cell r="A416"/>
          <cell r="B416"/>
          <cell r="C416"/>
          <cell r="D416"/>
          <cell r="E416"/>
          <cell r="F416"/>
          <cell r="G416"/>
          <cell r="H416"/>
          <cell r="I416"/>
        </row>
        <row r="417">
          <cell r="A417"/>
          <cell r="B417"/>
          <cell r="C417"/>
          <cell r="D417"/>
          <cell r="E417"/>
          <cell r="F417"/>
          <cell r="G417"/>
          <cell r="H417"/>
          <cell r="I417"/>
        </row>
        <row r="418">
          <cell r="A418"/>
          <cell r="B418"/>
          <cell r="C418"/>
          <cell r="D418"/>
          <cell r="E418"/>
          <cell r="F418"/>
          <cell r="G418"/>
          <cell r="H418"/>
          <cell r="I418"/>
        </row>
        <row r="419">
          <cell r="A419"/>
          <cell r="B419"/>
          <cell r="C419"/>
          <cell r="D419"/>
          <cell r="E419"/>
          <cell r="F419"/>
          <cell r="G419"/>
          <cell r="H419"/>
          <cell r="I419"/>
        </row>
        <row r="420">
          <cell r="A420"/>
          <cell r="B420"/>
          <cell r="C420"/>
          <cell r="D420"/>
          <cell r="E420"/>
          <cell r="F420"/>
          <cell r="G420"/>
          <cell r="H420"/>
          <cell r="I420"/>
        </row>
        <row r="421">
          <cell r="A421"/>
          <cell r="B421"/>
          <cell r="C421"/>
          <cell r="D421"/>
          <cell r="E421"/>
          <cell r="F421"/>
          <cell r="G421"/>
          <cell r="H421"/>
          <cell r="I421"/>
        </row>
        <row r="422">
          <cell r="A422"/>
          <cell r="B422"/>
          <cell r="C422"/>
          <cell r="D422"/>
          <cell r="E422"/>
          <cell r="F422"/>
          <cell r="G422"/>
          <cell r="H422"/>
          <cell r="I422"/>
        </row>
        <row r="423">
          <cell r="A423"/>
          <cell r="B423"/>
          <cell r="C423"/>
          <cell r="D423"/>
          <cell r="E423"/>
          <cell r="F423"/>
          <cell r="G423"/>
          <cell r="H423"/>
          <cell r="I423"/>
        </row>
        <row r="424">
          <cell r="A424"/>
          <cell r="B424"/>
          <cell r="C424"/>
          <cell r="D424"/>
          <cell r="E424"/>
          <cell r="F424"/>
          <cell r="G424"/>
          <cell r="H424"/>
          <cell r="I424"/>
        </row>
        <row r="425">
          <cell r="A425"/>
          <cell r="B425"/>
          <cell r="C425"/>
          <cell r="D425"/>
          <cell r="E425"/>
          <cell r="F425"/>
          <cell r="G425"/>
          <cell r="H425"/>
          <cell r="I425"/>
        </row>
        <row r="426">
          <cell r="A426"/>
          <cell r="B426"/>
          <cell r="C426"/>
          <cell r="D426"/>
          <cell r="E426"/>
          <cell r="F426"/>
          <cell r="G426"/>
          <cell r="H426"/>
          <cell r="I426"/>
        </row>
        <row r="427">
          <cell r="A427"/>
          <cell r="B427"/>
          <cell r="C427"/>
          <cell r="D427"/>
          <cell r="E427"/>
          <cell r="F427"/>
          <cell r="G427"/>
          <cell r="H427"/>
          <cell r="I427"/>
        </row>
        <row r="428">
          <cell r="A428"/>
          <cell r="B428"/>
          <cell r="C428"/>
          <cell r="D428"/>
          <cell r="E428"/>
          <cell r="F428"/>
          <cell r="G428"/>
          <cell r="H428"/>
          <cell r="I428"/>
        </row>
        <row r="429">
          <cell r="A429"/>
          <cell r="B429"/>
          <cell r="C429"/>
          <cell r="D429"/>
          <cell r="E429"/>
          <cell r="F429"/>
          <cell r="G429"/>
          <cell r="H429"/>
          <cell r="I429"/>
        </row>
        <row r="430">
          <cell r="A430"/>
          <cell r="B430"/>
          <cell r="C430"/>
          <cell r="D430"/>
          <cell r="E430"/>
          <cell r="F430"/>
          <cell r="G430"/>
          <cell r="H430"/>
          <cell r="I430"/>
        </row>
        <row r="431">
          <cell r="A431"/>
          <cell r="B431"/>
          <cell r="C431"/>
          <cell r="D431"/>
          <cell r="E431"/>
          <cell r="F431"/>
          <cell r="G431"/>
          <cell r="H431"/>
          <cell r="I431"/>
        </row>
        <row r="432">
          <cell r="A432"/>
          <cell r="B432"/>
          <cell r="C432"/>
          <cell r="D432"/>
          <cell r="E432"/>
          <cell r="F432"/>
          <cell r="G432"/>
          <cell r="H432"/>
          <cell r="I432"/>
        </row>
        <row r="433">
          <cell r="A433"/>
          <cell r="B433"/>
          <cell r="C433"/>
          <cell r="D433"/>
          <cell r="E433"/>
          <cell r="F433"/>
          <cell r="G433"/>
          <cell r="H433"/>
          <cell r="I433"/>
        </row>
        <row r="434">
          <cell r="A434"/>
          <cell r="B434"/>
          <cell r="C434"/>
          <cell r="D434"/>
          <cell r="E434"/>
          <cell r="F434"/>
          <cell r="G434"/>
          <cell r="H434"/>
          <cell r="I434"/>
        </row>
        <row r="435">
          <cell r="A435"/>
          <cell r="B435"/>
          <cell r="C435"/>
          <cell r="D435"/>
          <cell r="E435"/>
          <cell r="F435"/>
          <cell r="G435"/>
          <cell r="H435"/>
          <cell r="I435"/>
        </row>
        <row r="436">
          <cell r="A436"/>
          <cell r="B436"/>
          <cell r="C436"/>
          <cell r="D436"/>
          <cell r="E436"/>
          <cell r="F436"/>
          <cell r="G436"/>
          <cell r="H436"/>
          <cell r="I436"/>
        </row>
        <row r="437">
          <cell r="A437"/>
          <cell r="B437"/>
          <cell r="C437"/>
          <cell r="D437"/>
          <cell r="E437"/>
          <cell r="F437"/>
          <cell r="G437"/>
          <cell r="H437"/>
          <cell r="I437"/>
        </row>
        <row r="438">
          <cell r="A438"/>
          <cell r="B438"/>
          <cell r="C438"/>
          <cell r="D438"/>
          <cell r="E438"/>
          <cell r="F438"/>
          <cell r="G438"/>
          <cell r="H438"/>
          <cell r="I438"/>
        </row>
        <row r="439">
          <cell r="A439"/>
          <cell r="B439"/>
          <cell r="C439"/>
          <cell r="D439"/>
          <cell r="E439"/>
          <cell r="F439"/>
          <cell r="G439"/>
          <cell r="H439"/>
          <cell r="I439"/>
        </row>
        <row r="440">
          <cell r="A440"/>
          <cell r="B440"/>
          <cell r="C440"/>
          <cell r="D440"/>
          <cell r="E440"/>
          <cell r="F440"/>
          <cell r="G440"/>
          <cell r="H440"/>
          <cell r="I440"/>
        </row>
        <row r="441">
          <cell r="A441"/>
          <cell r="B441"/>
          <cell r="C441"/>
          <cell r="D441"/>
          <cell r="E441"/>
          <cell r="F441"/>
          <cell r="G441"/>
          <cell r="H441"/>
          <cell r="I441"/>
        </row>
        <row r="442">
          <cell r="A442"/>
          <cell r="B442"/>
          <cell r="C442"/>
          <cell r="D442"/>
          <cell r="E442"/>
          <cell r="F442"/>
          <cell r="G442"/>
          <cell r="H442"/>
          <cell r="I442"/>
        </row>
        <row r="443">
          <cell r="A443"/>
          <cell r="B443"/>
          <cell r="C443"/>
          <cell r="D443"/>
          <cell r="E443"/>
          <cell r="F443"/>
          <cell r="G443"/>
          <cell r="H443"/>
          <cell r="I443"/>
        </row>
        <row r="444">
          <cell r="A444"/>
          <cell r="B444"/>
          <cell r="C444"/>
          <cell r="D444"/>
          <cell r="E444"/>
          <cell r="F444"/>
          <cell r="G444"/>
          <cell r="H444"/>
          <cell r="I444"/>
        </row>
        <row r="445">
          <cell r="A445"/>
          <cell r="B445"/>
          <cell r="C445"/>
          <cell r="D445"/>
          <cell r="E445"/>
          <cell r="F445"/>
          <cell r="G445"/>
          <cell r="H445"/>
          <cell r="I445"/>
        </row>
        <row r="446">
          <cell r="A446"/>
          <cell r="B446"/>
          <cell r="C446"/>
          <cell r="D446"/>
          <cell r="E446"/>
          <cell r="F446"/>
          <cell r="G446"/>
          <cell r="H446"/>
          <cell r="I446"/>
        </row>
        <row r="447">
          <cell r="A447"/>
          <cell r="B447"/>
          <cell r="C447"/>
          <cell r="D447"/>
          <cell r="E447"/>
          <cell r="F447"/>
          <cell r="G447"/>
          <cell r="H447"/>
          <cell r="I447"/>
        </row>
        <row r="448">
          <cell r="A448"/>
          <cell r="B448"/>
          <cell r="C448"/>
          <cell r="D448"/>
          <cell r="E448"/>
          <cell r="F448"/>
          <cell r="G448"/>
          <cell r="H448"/>
          <cell r="I448"/>
        </row>
        <row r="449">
          <cell r="A449"/>
          <cell r="B449"/>
          <cell r="C449"/>
          <cell r="D449"/>
          <cell r="E449"/>
          <cell r="F449"/>
          <cell r="G449"/>
          <cell r="H449"/>
          <cell r="I449"/>
        </row>
        <row r="450">
          <cell r="A450"/>
          <cell r="B450"/>
          <cell r="C450"/>
          <cell r="D450"/>
          <cell r="E450"/>
          <cell r="F450"/>
          <cell r="G450"/>
          <cell r="H450"/>
          <cell r="I450"/>
        </row>
        <row r="451">
          <cell r="A451"/>
          <cell r="B451"/>
          <cell r="C451"/>
          <cell r="D451"/>
          <cell r="E451"/>
          <cell r="F451"/>
          <cell r="G451"/>
          <cell r="H451"/>
          <cell r="I451"/>
        </row>
        <row r="452">
          <cell r="A452"/>
          <cell r="B452"/>
          <cell r="C452"/>
          <cell r="D452"/>
          <cell r="E452"/>
          <cell r="F452"/>
          <cell r="G452"/>
          <cell r="H452"/>
          <cell r="I452"/>
        </row>
        <row r="453">
          <cell r="A453"/>
          <cell r="B453"/>
          <cell r="C453"/>
          <cell r="D453"/>
          <cell r="E453"/>
          <cell r="F453"/>
          <cell r="G453"/>
          <cell r="H453"/>
          <cell r="I453"/>
        </row>
        <row r="454">
          <cell r="A454"/>
          <cell r="B454"/>
          <cell r="C454"/>
          <cell r="D454"/>
          <cell r="E454"/>
          <cell r="F454"/>
          <cell r="G454"/>
          <cell r="H454"/>
          <cell r="I454"/>
        </row>
        <row r="455">
          <cell r="A455"/>
          <cell r="B455"/>
          <cell r="C455"/>
          <cell r="D455"/>
          <cell r="E455"/>
          <cell r="F455"/>
          <cell r="G455"/>
          <cell r="H455"/>
          <cell r="I455"/>
        </row>
        <row r="456">
          <cell r="A456"/>
          <cell r="B456"/>
          <cell r="C456"/>
          <cell r="D456"/>
          <cell r="E456"/>
          <cell r="F456"/>
          <cell r="G456"/>
          <cell r="H456"/>
          <cell r="I456"/>
        </row>
        <row r="457">
          <cell r="A457"/>
          <cell r="B457"/>
          <cell r="C457"/>
          <cell r="D457"/>
          <cell r="E457"/>
          <cell r="F457"/>
          <cell r="G457"/>
          <cell r="H457"/>
          <cell r="I457"/>
        </row>
        <row r="458">
          <cell r="A458"/>
          <cell r="B458"/>
          <cell r="C458"/>
          <cell r="D458"/>
          <cell r="E458"/>
          <cell r="F458"/>
          <cell r="G458"/>
          <cell r="H458"/>
          <cell r="I458"/>
        </row>
        <row r="459">
          <cell r="A459"/>
          <cell r="B459"/>
          <cell r="C459"/>
          <cell r="D459"/>
          <cell r="E459"/>
          <cell r="F459"/>
          <cell r="G459"/>
          <cell r="H459"/>
          <cell r="I459"/>
        </row>
        <row r="460">
          <cell r="A460"/>
          <cell r="B460"/>
          <cell r="C460"/>
          <cell r="D460"/>
          <cell r="E460"/>
          <cell r="F460"/>
          <cell r="G460"/>
          <cell r="H460"/>
          <cell r="I460"/>
        </row>
        <row r="461">
          <cell r="A461"/>
          <cell r="B461"/>
          <cell r="C461"/>
          <cell r="D461"/>
          <cell r="E461"/>
          <cell r="F461"/>
          <cell r="G461"/>
          <cell r="H461"/>
          <cell r="I461"/>
        </row>
        <row r="462">
          <cell r="A462"/>
          <cell r="B462"/>
          <cell r="C462"/>
          <cell r="D462"/>
          <cell r="E462"/>
          <cell r="F462"/>
          <cell r="G462"/>
          <cell r="H462"/>
          <cell r="I462"/>
        </row>
        <row r="463">
          <cell r="A463"/>
          <cell r="B463"/>
          <cell r="C463"/>
          <cell r="D463"/>
          <cell r="E463"/>
          <cell r="F463"/>
          <cell r="G463"/>
          <cell r="H463"/>
          <cell r="I463"/>
        </row>
        <row r="464">
          <cell r="A464"/>
          <cell r="B464"/>
          <cell r="C464"/>
          <cell r="D464"/>
          <cell r="E464"/>
          <cell r="F464"/>
          <cell r="G464"/>
          <cell r="H464"/>
          <cell r="I464"/>
        </row>
        <row r="465">
          <cell r="A465"/>
          <cell r="B465"/>
          <cell r="C465"/>
          <cell r="D465"/>
          <cell r="E465"/>
          <cell r="F465"/>
          <cell r="G465"/>
          <cell r="H465"/>
          <cell r="I465"/>
        </row>
        <row r="466">
          <cell r="A466"/>
          <cell r="B466"/>
          <cell r="C466"/>
          <cell r="D466"/>
          <cell r="E466"/>
          <cell r="F466"/>
          <cell r="G466"/>
          <cell r="H466"/>
          <cell r="I466"/>
        </row>
        <row r="467">
          <cell r="A467"/>
          <cell r="B467"/>
          <cell r="C467"/>
          <cell r="D467"/>
          <cell r="E467"/>
          <cell r="F467"/>
          <cell r="G467"/>
          <cell r="H467"/>
          <cell r="I467"/>
        </row>
        <row r="468">
          <cell r="A468"/>
          <cell r="B468"/>
          <cell r="C468"/>
          <cell r="D468"/>
          <cell r="E468"/>
          <cell r="F468"/>
          <cell r="G468"/>
          <cell r="H468"/>
          <cell r="I468"/>
        </row>
        <row r="469">
          <cell r="A469"/>
          <cell r="B469"/>
          <cell r="C469"/>
          <cell r="D469"/>
          <cell r="E469"/>
          <cell r="F469"/>
          <cell r="G469"/>
          <cell r="H469"/>
          <cell r="I469"/>
        </row>
        <row r="470">
          <cell r="A470"/>
          <cell r="B470"/>
          <cell r="C470"/>
          <cell r="D470"/>
          <cell r="E470"/>
          <cell r="F470"/>
          <cell r="G470"/>
          <cell r="H470"/>
          <cell r="I470"/>
        </row>
        <row r="471">
          <cell r="A471"/>
          <cell r="B471"/>
          <cell r="C471"/>
          <cell r="D471"/>
          <cell r="E471"/>
          <cell r="F471"/>
          <cell r="G471"/>
          <cell r="H471"/>
          <cell r="I471"/>
        </row>
        <row r="472">
          <cell r="A472"/>
          <cell r="B472"/>
          <cell r="C472"/>
          <cell r="D472"/>
          <cell r="E472"/>
          <cell r="F472"/>
          <cell r="G472"/>
          <cell r="H472"/>
          <cell r="I472"/>
        </row>
        <row r="473">
          <cell r="A473"/>
          <cell r="B473"/>
          <cell r="C473"/>
          <cell r="D473"/>
          <cell r="E473"/>
          <cell r="F473"/>
          <cell r="G473"/>
          <cell r="H473"/>
          <cell r="I473"/>
        </row>
        <row r="474">
          <cell r="A474"/>
          <cell r="B474"/>
          <cell r="C474"/>
          <cell r="D474"/>
          <cell r="E474"/>
          <cell r="F474"/>
          <cell r="G474"/>
          <cell r="H474"/>
          <cell r="I474"/>
        </row>
        <row r="475">
          <cell r="A475"/>
          <cell r="B475"/>
          <cell r="C475"/>
          <cell r="D475"/>
          <cell r="E475"/>
          <cell r="F475"/>
          <cell r="G475"/>
          <cell r="H475"/>
          <cell r="I475"/>
        </row>
        <row r="476">
          <cell r="A476"/>
          <cell r="B476"/>
          <cell r="C476"/>
          <cell r="D476"/>
          <cell r="E476"/>
          <cell r="F476"/>
          <cell r="G476"/>
          <cell r="H476"/>
          <cell r="I476"/>
        </row>
        <row r="477">
          <cell r="A477"/>
          <cell r="B477"/>
          <cell r="C477"/>
          <cell r="D477"/>
          <cell r="E477"/>
          <cell r="F477"/>
          <cell r="G477"/>
          <cell r="H477"/>
          <cell r="I477"/>
        </row>
        <row r="478">
          <cell r="A478"/>
          <cell r="B478"/>
          <cell r="C478"/>
          <cell r="D478"/>
          <cell r="E478"/>
          <cell r="F478"/>
          <cell r="G478"/>
          <cell r="H478"/>
          <cell r="I478"/>
        </row>
        <row r="479">
          <cell r="A479"/>
          <cell r="B479"/>
          <cell r="C479"/>
          <cell r="D479"/>
          <cell r="E479"/>
          <cell r="F479"/>
          <cell r="G479"/>
          <cell r="H479"/>
          <cell r="I479"/>
        </row>
        <row r="480">
          <cell r="A480"/>
          <cell r="B480"/>
          <cell r="C480"/>
          <cell r="D480"/>
          <cell r="E480"/>
          <cell r="F480"/>
          <cell r="G480"/>
          <cell r="H480"/>
          <cell r="I480"/>
        </row>
        <row r="481">
          <cell r="A481"/>
          <cell r="B481"/>
          <cell r="C481"/>
          <cell r="D481"/>
          <cell r="E481"/>
          <cell r="F481"/>
          <cell r="G481"/>
          <cell r="H481"/>
          <cell r="I481"/>
        </row>
        <row r="482">
          <cell r="A482"/>
          <cell r="B482"/>
          <cell r="C482"/>
          <cell r="D482"/>
          <cell r="E482"/>
          <cell r="F482"/>
          <cell r="G482"/>
          <cell r="H482"/>
          <cell r="I482"/>
        </row>
        <row r="483">
          <cell r="A483"/>
          <cell r="B483"/>
          <cell r="C483"/>
          <cell r="D483"/>
          <cell r="E483"/>
          <cell r="F483"/>
          <cell r="G483"/>
          <cell r="H483"/>
          <cell r="I483"/>
        </row>
        <row r="484">
          <cell r="A484"/>
          <cell r="B484"/>
          <cell r="C484"/>
          <cell r="D484"/>
          <cell r="E484"/>
          <cell r="F484"/>
          <cell r="G484"/>
          <cell r="H484"/>
          <cell r="I484"/>
        </row>
        <row r="485">
          <cell r="A485"/>
          <cell r="B485"/>
          <cell r="C485"/>
          <cell r="D485"/>
          <cell r="E485"/>
          <cell r="F485"/>
          <cell r="G485"/>
          <cell r="H485"/>
          <cell r="I485"/>
        </row>
        <row r="486">
          <cell r="A486"/>
          <cell r="B486"/>
          <cell r="C486"/>
          <cell r="D486"/>
          <cell r="E486"/>
          <cell r="F486"/>
          <cell r="G486"/>
          <cell r="H486"/>
          <cell r="I486"/>
        </row>
        <row r="487">
          <cell r="A487"/>
          <cell r="B487"/>
          <cell r="C487"/>
          <cell r="D487"/>
          <cell r="E487"/>
          <cell r="F487"/>
          <cell r="G487"/>
          <cell r="H487"/>
          <cell r="I487"/>
        </row>
        <row r="488">
          <cell r="A488"/>
          <cell r="B488"/>
          <cell r="C488"/>
          <cell r="D488"/>
          <cell r="E488"/>
          <cell r="F488"/>
          <cell r="G488"/>
          <cell r="H488"/>
          <cell r="I488"/>
        </row>
        <row r="489">
          <cell r="A489"/>
          <cell r="B489"/>
          <cell r="C489"/>
          <cell r="D489"/>
          <cell r="E489"/>
          <cell r="F489"/>
          <cell r="G489"/>
          <cell r="H489"/>
          <cell r="I489"/>
        </row>
        <row r="490">
          <cell r="A490"/>
          <cell r="B490"/>
          <cell r="C490"/>
          <cell r="D490"/>
          <cell r="E490"/>
          <cell r="F490"/>
          <cell r="G490"/>
          <cell r="H490"/>
          <cell r="I490"/>
        </row>
        <row r="491">
          <cell r="A491"/>
          <cell r="B491"/>
          <cell r="C491"/>
          <cell r="D491"/>
          <cell r="E491"/>
          <cell r="F491"/>
          <cell r="G491"/>
          <cell r="H491"/>
          <cell r="I491"/>
        </row>
        <row r="492">
          <cell r="A492"/>
          <cell r="B492"/>
          <cell r="C492"/>
          <cell r="D492"/>
          <cell r="E492"/>
          <cell r="F492"/>
          <cell r="G492"/>
          <cell r="H492"/>
          <cell r="I492"/>
        </row>
        <row r="493">
          <cell r="A493"/>
          <cell r="B493"/>
          <cell r="C493"/>
          <cell r="D493"/>
          <cell r="E493"/>
          <cell r="F493"/>
          <cell r="G493"/>
          <cell r="H493"/>
          <cell r="I493"/>
        </row>
        <row r="494">
          <cell r="A494"/>
          <cell r="B494"/>
          <cell r="C494"/>
          <cell r="D494"/>
          <cell r="E494"/>
          <cell r="F494"/>
          <cell r="G494"/>
          <cell r="H494"/>
          <cell r="I494"/>
        </row>
        <row r="495">
          <cell r="A495"/>
          <cell r="B495"/>
          <cell r="C495"/>
          <cell r="D495"/>
          <cell r="E495"/>
          <cell r="F495"/>
          <cell r="G495"/>
          <cell r="H495"/>
          <cell r="I495"/>
        </row>
        <row r="496">
          <cell r="A496"/>
          <cell r="B496"/>
          <cell r="C496"/>
          <cell r="D496"/>
          <cell r="E496"/>
          <cell r="F496"/>
          <cell r="G496"/>
          <cell r="H496"/>
          <cell r="I496"/>
        </row>
        <row r="497">
          <cell r="A497"/>
          <cell r="B497"/>
          <cell r="C497"/>
          <cell r="D497"/>
          <cell r="E497"/>
          <cell r="F497"/>
          <cell r="G497"/>
          <cell r="H497"/>
          <cell r="I497"/>
        </row>
        <row r="498">
          <cell r="A498"/>
          <cell r="B498"/>
          <cell r="C498"/>
          <cell r="D498"/>
          <cell r="E498"/>
          <cell r="F498"/>
          <cell r="G498"/>
          <cell r="H498"/>
          <cell r="I498"/>
        </row>
        <row r="499">
          <cell r="A499"/>
          <cell r="B499"/>
          <cell r="C499"/>
          <cell r="D499"/>
          <cell r="E499"/>
          <cell r="F499"/>
          <cell r="G499"/>
          <cell r="H499"/>
          <cell r="I499"/>
        </row>
        <row r="500">
          <cell r="A500"/>
          <cell r="B500"/>
          <cell r="C500"/>
          <cell r="D500"/>
          <cell r="E500"/>
          <cell r="F500"/>
          <cell r="G500"/>
          <cell r="H500"/>
          <cell r="I500"/>
        </row>
        <row r="501">
          <cell r="A501"/>
          <cell r="B501"/>
          <cell r="C501"/>
          <cell r="D501"/>
          <cell r="E501"/>
          <cell r="F501"/>
          <cell r="G501"/>
          <cell r="H501"/>
          <cell r="I501"/>
        </row>
        <row r="502">
          <cell r="A502"/>
          <cell r="B502"/>
          <cell r="C502"/>
          <cell r="D502"/>
          <cell r="E502"/>
          <cell r="F502"/>
          <cell r="G502"/>
          <cell r="H502"/>
          <cell r="I502"/>
        </row>
        <row r="503">
          <cell r="A503"/>
          <cell r="B503"/>
          <cell r="C503"/>
          <cell r="D503"/>
          <cell r="E503"/>
          <cell r="F503"/>
          <cell r="G503"/>
          <cell r="H503"/>
          <cell r="I503"/>
        </row>
        <row r="504">
          <cell r="A504"/>
          <cell r="B504"/>
          <cell r="C504"/>
          <cell r="D504"/>
          <cell r="E504"/>
          <cell r="F504"/>
          <cell r="G504"/>
          <cell r="H504"/>
          <cell r="I504"/>
        </row>
        <row r="505">
          <cell r="A505"/>
          <cell r="B505"/>
          <cell r="C505"/>
          <cell r="D505"/>
          <cell r="E505"/>
          <cell r="F505"/>
          <cell r="G505"/>
          <cell r="H505"/>
          <cell r="I505"/>
        </row>
        <row r="506">
          <cell r="A506"/>
          <cell r="B506"/>
          <cell r="C506"/>
          <cell r="D506"/>
          <cell r="E506"/>
          <cell r="F506"/>
          <cell r="G506"/>
          <cell r="H506"/>
          <cell r="I506"/>
        </row>
        <row r="507">
          <cell r="A507"/>
          <cell r="B507"/>
          <cell r="C507"/>
          <cell r="D507"/>
          <cell r="E507"/>
          <cell r="F507"/>
          <cell r="G507"/>
          <cell r="H507"/>
          <cell r="I507"/>
        </row>
        <row r="508">
          <cell r="A508"/>
          <cell r="B508"/>
          <cell r="C508"/>
          <cell r="D508"/>
          <cell r="E508"/>
          <cell r="F508"/>
          <cell r="G508"/>
          <cell r="H508"/>
          <cell r="I508"/>
        </row>
        <row r="509">
          <cell r="A509"/>
          <cell r="B509"/>
          <cell r="C509"/>
          <cell r="D509"/>
          <cell r="E509"/>
          <cell r="F509"/>
          <cell r="G509"/>
          <cell r="H509"/>
          <cell r="I509"/>
        </row>
        <row r="510">
          <cell r="A510"/>
          <cell r="B510"/>
          <cell r="C510"/>
          <cell r="D510"/>
          <cell r="E510"/>
          <cell r="F510"/>
          <cell r="G510"/>
          <cell r="H510"/>
          <cell r="I510"/>
        </row>
        <row r="511">
          <cell r="A511"/>
          <cell r="B511"/>
          <cell r="C511"/>
          <cell r="D511"/>
          <cell r="E511"/>
          <cell r="F511"/>
          <cell r="G511"/>
          <cell r="H511"/>
          <cell r="I511"/>
        </row>
        <row r="512">
          <cell r="A512"/>
          <cell r="B512"/>
          <cell r="C512"/>
          <cell r="D512"/>
          <cell r="E512"/>
          <cell r="F512"/>
          <cell r="G512"/>
          <cell r="H512"/>
          <cell r="I512"/>
        </row>
        <row r="513">
          <cell r="A513"/>
          <cell r="B513"/>
          <cell r="C513"/>
          <cell r="D513"/>
          <cell r="E513"/>
          <cell r="F513"/>
          <cell r="G513"/>
          <cell r="H513"/>
          <cell r="I513"/>
        </row>
        <row r="514">
          <cell r="A514"/>
          <cell r="B514"/>
          <cell r="C514"/>
          <cell r="D514"/>
          <cell r="E514"/>
          <cell r="F514"/>
          <cell r="G514"/>
          <cell r="H514"/>
          <cell r="I514"/>
        </row>
        <row r="515">
          <cell r="A515"/>
          <cell r="B515"/>
          <cell r="C515"/>
          <cell r="D515"/>
          <cell r="E515"/>
          <cell r="F515"/>
          <cell r="G515"/>
          <cell r="H515"/>
          <cell r="I515"/>
        </row>
        <row r="516">
          <cell r="A516"/>
          <cell r="B516"/>
          <cell r="C516"/>
          <cell r="D516"/>
          <cell r="E516"/>
          <cell r="F516"/>
          <cell r="G516"/>
          <cell r="H516"/>
          <cell r="I516"/>
        </row>
        <row r="517">
          <cell r="A517"/>
          <cell r="B517"/>
          <cell r="C517"/>
          <cell r="D517"/>
          <cell r="E517"/>
          <cell r="F517"/>
          <cell r="G517"/>
          <cell r="H517"/>
          <cell r="I517"/>
        </row>
        <row r="518">
          <cell r="A518"/>
          <cell r="B518"/>
          <cell r="C518"/>
          <cell r="D518"/>
          <cell r="E518"/>
          <cell r="F518"/>
          <cell r="G518"/>
          <cell r="H518"/>
          <cell r="I518"/>
        </row>
        <row r="519">
          <cell r="A519"/>
          <cell r="B519"/>
          <cell r="C519"/>
          <cell r="D519"/>
          <cell r="E519"/>
          <cell r="F519"/>
          <cell r="G519"/>
          <cell r="H519"/>
          <cell r="I519"/>
        </row>
        <row r="520">
          <cell r="A520"/>
          <cell r="B520"/>
          <cell r="C520"/>
          <cell r="D520"/>
          <cell r="E520"/>
          <cell r="F520"/>
          <cell r="G520"/>
          <cell r="H520"/>
          <cell r="I520"/>
        </row>
        <row r="521">
          <cell r="A521"/>
          <cell r="B521"/>
          <cell r="C521"/>
          <cell r="D521"/>
          <cell r="E521"/>
          <cell r="F521"/>
          <cell r="G521"/>
          <cell r="H521"/>
          <cell r="I521"/>
        </row>
        <row r="522">
          <cell r="A522"/>
          <cell r="B522"/>
          <cell r="C522"/>
          <cell r="D522"/>
          <cell r="E522"/>
          <cell r="F522"/>
          <cell r="G522"/>
          <cell r="H522"/>
          <cell r="I522"/>
        </row>
        <row r="523">
          <cell r="A523"/>
          <cell r="B523"/>
          <cell r="C523"/>
          <cell r="D523"/>
          <cell r="E523"/>
          <cell r="F523"/>
          <cell r="G523"/>
          <cell r="H523"/>
          <cell r="I523"/>
        </row>
        <row r="524">
          <cell r="A524"/>
          <cell r="B524"/>
          <cell r="C524"/>
          <cell r="D524"/>
          <cell r="E524"/>
          <cell r="F524"/>
          <cell r="G524"/>
          <cell r="H524"/>
          <cell r="I524"/>
        </row>
        <row r="525">
          <cell r="A525"/>
          <cell r="B525"/>
          <cell r="C525"/>
          <cell r="D525"/>
          <cell r="E525"/>
          <cell r="F525"/>
          <cell r="G525"/>
          <cell r="H525"/>
          <cell r="I525"/>
        </row>
        <row r="526">
          <cell r="A526"/>
          <cell r="B526"/>
          <cell r="C526"/>
          <cell r="D526"/>
          <cell r="E526"/>
          <cell r="F526"/>
          <cell r="G526"/>
          <cell r="H526"/>
          <cell r="I526"/>
        </row>
        <row r="527">
          <cell r="A527"/>
          <cell r="B527"/>
          <cell r="C527"/>
          <cell r="D527"/>
          <cell r="E527"/>
          <cell r="F527"/>
          <cell r="G527"/>
          <cell r="H527"/>
          <cell r="I527"/>
        </row>
        <row r="528">
          <cell r="A528"/>
          <cell r="B528"/>
          <cell r="C528"/>
          <cell r="D528"/>
          <cell r="E528"/>
          <cell r="F528"/>
          <cell r="G528"/>
          <cell r="H528"/>
          <cell r="I528"/>
        </row>
        <row r="529">
          <cell r="A529"/>
          <cell r="B529"/>
          <cell r="C529"/>
          <cell r="D529"/>
          <cell r="E529"/>
          <cell r="F529"/>
          <cell r="G529"/>
          <cell r="H529"/>
          <cell r="I529"/>
        </row>
        <row r="530">
          <cell r="A530"/>
          <cell r="B530"/>
          <cell r="C530"/>
          <cell r="D530"/>
          <cell r="E530"/>
          <cell r="F530"/>
          <cell r="G530"/>
          <cell r="H530"/>
          <cell r="I530"/>
        </row>
        <row r="531">
          <cell r="A531"/>
          <cell r="B531"/>
          <cell r="C531"/>
          <cell r="D531"/>
          <cell r="E531"/>
          <cell r="F531"/>
          <cell r="G531"/>
          <cell r="H531"/>
          <cell r="I531"/>
        </row>
        <row r="532">
          <cell r="A532"/>
          <cell r="B532"/>
          <cell r="C532"/>
          <cell r="D532"/>
          <cell r="E532"/>
          <cell r="F532"/>
          <cell r="G532"/>
          <cell r="H532"/>
          <cell r="I532"/>
        </row>
        <row r="533">
          <cell r="A533"/>
          <cell r="B533"/>
          <cell r="C533"/>
          <cell r="D533"/>
          <cell r="E533"/>
          <cell r="F533"/>
          <cell r="G533"/>
          <cell r="H533"/>
          <cell r="I533"/>
        </row>
        <row r="534">
          <cell r="A534"/>
          <cell r="B534"/>
          <cell r="C534"/>
          <cell r="D534"/>
          <cell r="E534"/>
          <cell r="F534"/>
          <cell r="G534"/>
          <cell r="H534"/>
          <cell r="I534"/>
        </row>
        <row r="535">
          <cell r="A535"/>
          <cell r="B535"/>
          <cell r="C535"/>
          <cell r="D535"/>
          <cell r="E535"/>
          <cell r="F535"/>
          <cell r="G535"/>
          <cell r="H535"/>
          <cell r="I535"/>
        </row>
        <row r="536">
          <cell r="A536"/>
          <cell r="B536"/>
          <cell r="C536"/>
          <cell r="D536"/>
          <cell r="E536"/>
          <cell r="F536"/>
          <cell r="G536"/>
          <cell r="H536"/>
          <cell r="I536"/>
        </row>
        <row r="537">
          <cell r="A537"/>
          <cell r="B537"/>
          <cell r="C537"/>
          <cell r="D537"/>
          <cell r="E537"/>
          <cell r="F537"/>
          <cell r="G537"/>
          <cell r="H537"/>
          <cell r="I537"/>
        </row>
        <row r="538">
          <cell r="A538"/>
          <cell r="B538"/>
          <cell r="C538"/>
          <cell r="D538"/>
          <cell r="E538"/>
          <cell r="F538"/>
          <cell r="G538"/>
          <cell r="H538"/>
          <cell r="I538"/>
        </row>
        <row r="539">
          <cell r="A539"/>
          <cell r="B539"/>
          <cell r="C539"/>
          <cell r="D539"/>
          <cell r="E539"/>
          <cell r="F539"/>
          <cell r="G539"/>
          <cell r="H539"/>
          <cell r="I539"/>
        </row>
        <row r="540">
          <cell r="A540"/>
          <cell r="B540"/>
          <cell r="C540"/>
          <cell r="D540"/>
          <cell r="E540"/>
          <cell r="F540"/>
          <cell r="G540"/>
          <cell r="H540"/>
          <cell r="I540"/>
        </row>
        <row r="541">
          <cell r="A541"/>
          <cell r="B541"/>
          <cell r="C541"/>
          <cell r="D541"/>
          <cell r="E541"/>
          <cell r="F541"/>
          <cell r="G541"/>
          <cell r="H541"/>
          <cell r="I541"/>
        </row>
        <row r="542">
          <cell r="A542"/>
          <cell r="B542"/>
          <cell r="C542"/>
          <cell r="D542"/>
          <cell r="E542"/>
          <cell r="F542"/>
          <cell r="G542"/>
          <cell r="H542"/>
          <cell r="I542"/>
        </row>
        <row r="543">
          <cell r="A543"/>
          <cell r="B543"/>
          <cell r="C543"/>
          <cell r="D543"/>
          <cell r="E543"/>
          <cell r="F543"/>
          <cell r="G543"/>
          <cell r="H543"/>
          <cell r="I543"/>
        </row>
        <row r="544">
          <cell r="A544"/>
          <cell r="B544"/>
          <cell r="C544"/>
          <cell r="D544"/>
          <cell r="E544"/>
          <cell r="F544"/>
          <cell r="G544"/>
          <cell r="H544"/>
          <cell r="I544"/>
        </row>
        <row r="545">
          <cell r="A545"/>
          <cell r="B545"/>
          <cell r="C545"/>
          <cell r="D545"/>
          <cell r="E545"/>
          <cell r="F545"/>
          <cell r="G545"/>
          <cell r="H545"/>
          <cell r="I545"/>
        </row>
        <row r="546">
          <cell r="A546"/>
          <cell r="B546"/>
          <cell r="C546"/>
          <cell r="D546"/>
          <cell r="E546"/>
          <cell r="F546"/>
          <cell r="G546"/>
          <cell r="H546"/>
          <cell r="I546"/>
        </row>
        <row r="547">
          <cell r="A547"/>
          <cell r="B547"/>
          <cell r="C547"/>
          <cell r="D547"/>
          <cell r="E547"/>
          <cell r="F547"/>
          <cell r="G547"/>
          <cell r="H547"/>
          <cell r="I547"/>
        </row>
        <row r="548">
          <cell r="A548"/>
          <cell r="B548"/>
          <cell r="C548"/>
          <cell r="D548"/>
          <cell r="E548"/>
          <cell r="F548"/>
          <cell r="G548"/>
          <cell r="H548"/>
          <cell r="I548"/>
        </row>
        <row r="549">
          <cell r="A549"/>
          <cell r="B549"/>
          <cell r="C549"/>
          <cell r="D549"/>
          <cell r="E549"/>
          <cell r="F549"/>
          <cell r="G549"/>
          <cell r="H549"/>
          <cell r="I549"/>
        </row>
        <row r="550">
          <cell r="A550"/>
          <cell r="B550"/>
          <cell r="C550"/>
          <cell r="D550"/>
          <cell r="E550"/>
          <cell r="F550"/>
          <cell r="G550"/>
          <cell r="H550"/>
          <cell r="I550"/>
        </row>
        <row r="551">
          <cell r="A551"/>
          <cell r="B551"/>
          <cell r="C551"/>
          <cell r="D551"/>
          <cell r="E551"/>
          <cell r="F551"/>
          <cell r="G551"/>
          <cell r="H551"/>
          <cell r="I551"/>
        </row>
        <row r="552">
          <cell r="A552"/>
          <cell r="B552"/>
          <cell r="C552"/>
          <cell r="D552"/>
          <cell r="E552"/>
          <cell r="F552"/>
          <cell r="G552"/>
          <cell r="H552"/>
          <cell r="I552"/>
        </row>
        <row r="553">
          <cell r="A553"/>
          <cell r="B553"/>
          <cell r="C553"/>
          <cell r="D553"/>
          <cell r="E553"/>
          <cell r="F553"/>
          <cell r="G553"/>
          <cell r="H553"/>
          <cell r="I553"/>
        </row>
        <row r="554">
          <cell r="A554"/>
          <cell r="B554"/>
          <cell r="C554"/>
          <cell r="D554"/>
          <cell r="E554"/>
          <cell r="F554"/>
          <cell r="G554"/>
          <cell r="H554"/>
          <cell r="I554"/>
        </row>
        <row r="555">
          <cell r="A555"/>
          <cell r="B555"/>
          <cell r="C555"/>
          <cell r="D555"/>
          <cell r="E555"/>
          <cell r="F555"/>
          <cell r="G555"/>
          <cell r="H555"/>
          <cell r="I555"/>
        </row>
        <row r="556">
          <cell r="A556"/>
          <cell r="B556"/>
          <cell r="C556"/>
          <cell r="D556"/>
          <cell r="E556"/>
          <cell r="F556"/>
          <cell r="G556"/>
          <cell r="H556"/>
          <cell r="I556"/>
        </row>
        <row r="557">
          <cell r="A557"/>
          <cell r="B557"/>
          <cell r="C557"/>
          <cell r="D557"/>
          <cell r="E557"/>
          <cell r="F557"/>
          <cell r="G557"/>
          <cell r="H557"/>
          <cell r="I557"/>
        </row>
        <row r="558">
          <cell r="A558"/>
          <cell r="B558"/>
          <cell r="C558"/>
          <cell r="D558"/>
          <cell r="E558"/>
          <cell r="F558"/>
          <cell r="G558"/>
          <cell r="H558"/>
          <cell r="I558"/>
        </row>
        <row r="559">
          <cell r="A559"/>
          <cell r="B559"/>
          <cell r="C559"/>
          <cell r="D559"/>
          <cell r="E559"/>
          <cell r="F559"/>
          <cell r="G559"/>
          <cell r="H559"/>
          <cell r="I559"/>
        </row>
        <row r="560">
          <cell r="A560"/>
          <cell r="B560"/>
          <cell r="C560"/>
          <cell r="D560"/>
          <cell r="E560"/>
          <cell r="F560"/>
          <cell r="G560"/>
          <cell r="H560"/>
          <cell r="I560"/>
        </row>
        <row r="561">
          <cell r="A561"/>
          <cell r="B561"/>
          <cell r="C561"/>
          <cell r="D561"/>
          <cell r="E561"/>
          <cell r="F561"/>
          <cell r="G561"/>
          <cell r="H561"/>
          <cell r="I561"/>
        </row>
        <row r="562">
          <cell r="A562"/>
          <cell r="B562"/>
          <cell r="C562"/>
          <cell r="D562"/>
          <cell r="E562"/>
          <cell r="F562"/>
          <cell r="G562"/>
          <cell r="H562"/>
          <cell r="I562"/>
        </row>
        <row r="563">
          <cell r="A563"/>
          <cell r="B563"/>
          <cell r="C563"/>
          <cell r="D563"/>
          <cell r="E563"/>
          <cell r="F563"/>
          <cell r="G563"/>
          <cell r="H563"/>
          <cell r="I563"/>
        </row>
        <row r="564">
          <cell r="A564"/>
          <cell r="B564"/>
          <cell r="C564"/>
          <cell r="D564"/>
          <cell r="E564"/>
          <cell r="F564"/>
          <cell r="G564"/>
          <cell r="H564"/>
          <cell r="I564"/>
        </row>
        <row r="565">
          <cell r="A565"/>
          <cell r="B565"/>
          <cell r="C565"/>
          <cell r="D565"/>
          <cell r="E565"/>
          <cell r="F565"/>
          <cell r="G565"/>
          <cell r="H565"/>
          <cell r="I565"/>
        </row>
        <row r="566">
          <cell r="A566"/>
          <cell r="B566"/>
          <cell r="C566"/>
          <cell r="D566"/>
          <cell r="E566"/>
          <cell r="F566"/>
          <cell r="G566"/>
          <cell r="H566"/>
          <cell r="I566"/>
        </row>
        <row r="567">
          <cell r="A567"/>
          <cell r="B567"/>
          <cell r="C567"/>
          <cell r="D567"/>
          <cell r="E567"/>
          <cell r="F567"/>
          <cell r="G567"/>
          <cell r="H567"/>
          <cell r="I567"/>
        </row>
        <row r="568">
          <cell r="A568"/>
          <cell r="B568"/>
          <cell r="C568"/>
          <cell r="D568"/>
          <cell r="E568"/>
          <cell r="F568"/>
          <cell r="G568"/>
          <cell r="H568"/>
          <cell r="I568"/>
        </row>
        <row r="569">
          <cell r="A569"/>
          <cell r="B569"/>
          <cell r="C569"/>
          <cell r="D569"/>
          <cell r="E569"/>
          <cell r="F569"/>
          <cell r="G569"/>
          <cell r="H569"/>
          <cell r="I569"/>
        </row>
        <row r="570">
          <cell r="A570"/>
          <cell r="B570"/>
          <cell r="C570"/>
          <cell r="D570"/>
          <cell r="E570"/>
          <cell r="F570"/>
          <cell r="G570"/>
          <cell r="H570"/>
          <cell r="I570"/>
        </row>
        <row r="571">
          <cell r="A571"/>
          <cell r="B571"/>
          <cell r="C571"/>
          <cell r="D571"/>
          <cell r="E571"/>
          <cell r="F571"/>
          <cell r="G571"/>
          <cell r="H571"/>
          <cell r="I571"/>
        </row>
        <row r="572">
          <cell r="A572"/>
          <cell r="B572"/>
          <cell r="C572"/>
          <cell r="D572"/>
          <cell r="E572"/>
          <cell r="F572"/>
          <cell r="G572"/>
          <cell r="H572"/>
          <cell r="I572"/>
        </row>
        <row r="573">
          <cell r="A573"/>
          <cell r="B573"/>
          <cell r="C573"/>
          <cell r="D573"/>
          <cell r="E573"/>
          <cell r="F573"/>
          <cell r="G573"/>
          <cell r="H573"/>
          <cell r="I573"/>
        </row>
        <row r="574">
          <cell r="A574"/>
          <cell r="B574"/>
          <cell r="C574"/>
          <cell r="D574"/>
          <cell r="E574"/>
          <cell r="F574"/>
          <cell r="G574"/>
          <cell r="H574"/>
          <cell r="I574"/>
        </row>
        <row r="575">
          <cell r="A575"/>
          <cell r="B575"/>
          <cell r="C575"/>
          <cell r="D575"/>
          <cell r="E575"/>
          <cell r="F575"/>
          <cell r="G575"/>
          <cell r="H575"/>
          <cell r="I575"/>
        </row>
        <row r="576">
          <cell r="A576"/>
          <cell r="B576"/>
          <cell r="C576"/>
          <cell r="D576"/>
          <cell r="E576"/>
          <cell r="F576"/>
          <cell r="G576"/>
          <cell r="H576"/>
          <cell r="I576"/>
        </row>
        <row r="577">
          <cell r="A577"/>
          <cell r="B577"/>
          <cell r="C577"/>
          <cell r="D577"/>
          <cell r="E577"/>
          <cell r="F577"/>
          <cell r="G577"/>
          <cell r="H577"/>
          <cell r="I577"/>
        </row>
        <row r="578">
          <cell r="A578"/>
          <cell r="B578"/>
          <cell r="C578"/>
          <cell r="D578"/>
          <cell r="E578"/>
          <cell r="F578"/>
          <cell r="G578"/>
          <cell r="H578"/>
          <cell r="I578"/>
        </row>
        <row r="579">
          <cell r="A579"/>
          <cell r="B579"/>
          <cell r="C579"/>
          <cell r="D579"/>
          <cell r="E579"/>
          <cell r="F579"/>
          <cell r="G579"/>
          <cell r="H579"/>
          <cell r="I579"/>
        </row>
        <row r="580">
          <cell r="A580"/>
          <cell r="B580"/>
          <cell r="C580"/>
          <cell r="D580"/>
          <cell r="E580"/>
          <cell r="F580"/>
          <cell r="G580"/>
          <cell r="H580"/>
          <cell r="I580"/>
        </row>
        <row r="581">
          <cell r="A581"/>
          <cell r="B581"/>
          <cell r="C581"/>
          <cell r="D581"/>
          <cell r="E581"/>
          <cell r="F581"/>
          <cell r="G581"/>
          <cell r="H581"/>
          <cell r="I581"/>
        </row>
        <row r="582">
          <cell r="A582"/>
          <cell r="B582"/>
          <cell r="C582"/>
          <cell r="D582"/>
          <cell r="E582"/>
          <cell r="F582"/>
          <cell r="G582"/>
          <cell r="H582"/>
          <cell r="I582"/>
        </row>
        <row r="583">
          <cell r="A583"/>
          <cell r="B583"/>
          <cell r="C583"/>
          <cell r="D583"/>
          <cell r="E583"/>
          <cell r="F583"/>
          <cell r="G583"/>
          <cell r="H583"/>
          <cell r="I583"/>
        </row>
        <row r="584">
          <cell r="A584"/>
          <cell r="B584"/>
          <cell r="C584"/>
          <cell r="D584"/>
          <cell r="E584"/>
          <cell r="F584"/>
          <cell r="G584"/>
          <cell r="H584"/>
          <cell r="I584"/>
        </row>
        <row r="585">
          <cell r="A585"/>
          <cell r="B585"/>
          <cell r="C585"/>
          <cell r="D585"/>
          <cell r="E585"/>
          <cell r="F585"/>
          <cell r="G585"/>
          <cell r="H585"/>
          <cell r="I585"/>
        </row>
        <row r="586">
          <cell r="A586"/>
          <cell r="B586"/>
          <cell r="C586"/>
          <cell r="D586"/>
          <cell r="E586"/>
          <cell r="F586"/>
          <cell r="G586"/>
          <cell r="H586"/>
          <cell r="I586"/>
        </row>
        <row r="587">
          <cell r="A587"/>
          <cell r="B587"/>
          <cell r="C587"/>
          <cell r="D587"/>
          <cell r="E587"/>
          <cell r="F587"/>
          <cell r="G587"/>
          <cell r="H587"/>
          <cell r="I587"/>
        </row>
        <row r="588">
          <cell r="A588"/>
          <cell r="B588"/>
          <cell r="C588"/>
          <cell r="D588"/>
          <cell r="E588"/>
          <cell r="F588"/>
          <cell r="G588"/>
          <cell r="H588"/>
          <cell r="I588"/>
        </row>
        <row r="589">
          <cell r="A589"/>
          <cell r="B589"/>
          <cell r="C589"/>
          <cell r="D589"/>
          <cell r="E589"/>
          <cell r="F589"/>
          <cell r="G589"/>
          <cell r="H589"/>
          <cell r="I589"/>
        </row>
        <row r="590">
          <cell r="A590"/>
          <cell r="B590"/>
          <cell r="C590"/>
          <cell r="D590"/>
          <cell r="E590"/>
          <cell r="F590"/>
          <cell r="G590"/>
          <cell r="H590"/>
          <cell r="I590"/>
        </row>
        <row r="591">
          <cell r="A591"/>
          <cell r="B591"/>
          <cell r="C591"/>
          <cell r="D591"/>
          <cell r="E591"/>
          <cell r="F591"/>
          <cell r="G591"/>
          <cell r="H591"/>
          <cell r="I591"/>
        </row>
        <row r="592">
          <cell r="A592"/>
          <cell r="B592"/>
          <cell r="C592"/>
          <cell r="D592"/>
          <cell r="E592"/>
          <cell r="F592"/>
          <cell r="G592"/>
          <cell r="H592"/>
          <cell r="I592"/>
        </row>
        <row r="593">
          <cell r="A593"/>
          <cell r="B593"/>
          <cell r="C593"/>
          <cell r="D593"/>
          <cell r="E593"/>
          <cell r="F593"/>
          <cell r="G593"/>
          <cell r="H593"/>
          <cell r="I593"/>
        </row>
        <row r="594">
          <cell r="A594"/>
          <cell r="B594"/>
          <cell r="C594"/>
          <cell r="D594"/>
          <cell r="E594"/>
          <cell r="F594"/>
          <cell r="G594"/>
          <cell r="H594"/>
          <cell r="I594"/>
        </row>
        <row r="595">
          <cell r="A595"/>
          <cell r="B595"/>
          <cell r="C595"/>
          <cell r="D595"/>
          <cell r="E595"/>
          <cell r="F595"/>
          <cell r="G595"/>
          <cell r="H595"/>
          <cell r="I595"/>
        </row>
        <row r="596">
          <cell r="A596"/>
          <cell r="B596"/>
          <cell r="C596"/>
          <cell r="D596"/>
          <cell r="E596"/>
          <cell r="F596"/>
          <cell r="G596"/>
          <cell r="H596"/>
          <cell r="I596"/>
        </row>
        <row r="597">
          <cell r="A597"/>
          <cell r="B597"/>
          <cell r="C597"/>
          <cell r="D597"/>
          <cell r="E597"/>
          <cell r="F597"/>
          <cell r="G597"/>
          <cell r="H597"/>
          <cell r="I597"/>
        </row>
        <row r="598">
          <cell r="A598"/>
          <cell r="B598"/>
          <cell r="C598"/>
          <cell r="D598"/>
          <cell r="E598"/>
          <cell r="F598"/>
          <cell r="G598"/>
          <cell r="H598"/>
          <cell r="I598"/>
        </row>
        <row r="599">
          <cell r="A599"/>
          <cell r="B599"/>
          <cell r="C599"/>
          <cell r="D599"/>
          <cell r="E599"/>
          <cell r="F599"/>
          <cell r="G599"/>
          <cell r="H599"/>
          <cell r="I599"/>
        </row>
        <row r="600">
          <cell r="A600"/>
          <cell r="B600"/>
          <cell r="C600"/>
          <cell r="D600"/>
          <cell r="E600"/>
          <cell r="F600"/>
          <cell r="G600"/>
          <cell r="H600"/>
          <cell r="I600"/>
        </row>
        <row r="601">
          <cell r="A601"/>
          <cell r="B601"/>
          <cell r="C601"/>
          <cell r="D601"/>
          <cell r="E601"/>
          <cell r="F601"/>
          <cell r="G601"/>
          <cell r="H601"/>
          <cell r="I601"/>
        </row>
        <row r="602">
          <cell r="A602"/>
          <cell r="B602"/>
          <cell r="C602"/>
          <cell r="D602"/>
          <cell r="E602"/>
          <cell r="F602"/>
          <cell r="G602"/>
          <cell r="H602"/>
          <cell r="I602"/>
        </row>
        <row r="603">
          <cell r="A603"/>
          <cell r="B603"/>
          <cell r="C603"/>
          <cell r="D603"/>
          <cell r="E603"/>
          <cell r="F603"/>
          <cell r="G603"/>
          <cell r="H603"/>
          <cell r="I603"/>
        </row>
        <row r="604">
          <cell r="A604"/>
          <cell r="B604"/>
          <cell r="C604"/>
          <cell r="D604"/>
          <cell r="E604"/>
          <cell r="F604"/>
          <cell r="G604"/>
          <cell r="H604"/>
          <cell r="I604"/>
        </row>
        <row r="605">
          <cell r="A605"/>
          <cell r="B605"/>
          <cell r="C605"/>
          <cell r="D605"/>
          <cell r="E605"/>
          <cell r="F605"/>
          <cell r="G605"/>
          <cell r="H605"/>
          <cell r="I605"/>
        </row>
        <row r="606">
          <cell r="A606"/>
          <cell r="B606"/>
          <cell r="C606"/>
          <cell r="D606"/>
          <cell r="E606"/>
          <cell r="F606"/>
          <cell r="G606"/>
          <cell r="H606"/>
          <cell r="I606"/>
        </row>
        <row r="607">
          <cell r="A607"/>
          <cell r="B607"/>
          <cell r="C607"/>
          <cell r="D607"/>
          <cell r="E607"/>
          <cell r="F607"/>
          <cell r="G607"/>
          <cell r="H607"/>
          <cell r="I607"/>
        </row>
        <row r="608">
          <cell r="A608"/>
          <cell r="B608"/>
          <cell r="C608"/>
          <cell r="D608"/>
          <cell r="E608"/>
          <cell r="F608"/>
          <cell r="G608"/>
          <cell r="H608"/>
          <cell r="I608"/>
        </row>
        <row r="609">
          <cell r="A609"/>
          <cell r="B609"/>
          <cell r="C609"/>
          <cell r="D609"/>
          <cell r="E609"/>
          <cell r="F609"/>
          <cell r="G609"/>
          <cell r="H609"/>
          <cell r="I609"/>
        </row>
        <row r="610">
          <cell r="A610"/>
          <cell r="B610"/>
          <cell r="C610"/>
          <cell r="D610"/>
          <cell r="E610"/>
          <cell r="F610"/>
          <cell r="G610"/>
          <cell r="H610"/>
          <cell r="I610"/>
        </row>
        <row r="611">
          <cell r="A611"/>
          <cell r="B611"/>
          <cell r="C611"/>
          <cell r="D611"/>
          <cell r="E611"/>
          <cell r="F611"/>
          <cell r="G611"/>
          <cell r="H611"/>
          <cell r="I611"/>
        </row>
        <row r="612">
          <cell r="A612"/>
          <cell r="B612"/>
          <cell r="C612"/>
          <cell r="D612"/>
          <cell r="E612"/>
          <cell r="F612"/>
          <cell r="G612"/>
          <cell r="H612"/>
          <cell r="I612"/>
        </row>
        <row r="613">
          <cell r="A613"/>
          <cell r="B613"/>
          <cell r="C613"/>
          <cell r="D613"/>
          <cell r="E613"/>
          <cell r="F613"/>
          <cell r="G613"/>
          <cell r="H613"/>
          <cell r="I613"/>
        </row>
        <row r="614">
          <cell r="A614"/>
          <cell r="B614"/>
          <cell r="C614"/>
          <cell r="D614"/>
          <cell r="E614"/>
          <cell r="F614"/>
          <cell r="G614"/>
          <cell r="H614"/>
          <cell r="I614"/>
        </row>
        <row r="615">
          <cell r="A615"/>
          <cell r="B615"/>
          <cell r="C615"/>
          <cell r="D615"/>
          <cell r="E615"/>
          <cell r="F615"/>
          <cell r="G615"/>
          <cell r="H615"/>
          <cell r="I615"/>
        </row>
        <row r="616">
          <cell r="A616"/>
          <cell r="B616"/>
          <cell r="C616"/>
          <cell r="D616"/>
          <cell r="E616"/>
          <cell r="F616"/>
          <cell r="G616"/>
          <cell r="H616"/>
          <cell r="I616"/>
        </row>
        <row r="617">
          <cell r="A617"/>
          <cell r="B617"/>
          <cell r="C617"/>
          <cell r="D617"/>
          <cell r="E617"/>
          <cell r="F617"/>
          <cell r="G617"/>
          <cell r="H617"/>
          <cell r="I617"/>
        </row>
        <row r="618">
          <cell r="A618"/>
          <cell r="B618"/>
          <cell r="C618"/>
          <cell r="D618"/>
          <cell r="E618"/>
          <cell r="F618"/>
          <cell r="G618"/>
          <cell r="H618"/>
          <cell r="I618"/>
        </row>
        <row r="619">
          <cell r="A619"/>
          <cell r="B619"/>
          <cell r="C619"/>
          <cell r="D619"/>
          <cell r="E619"/>
          <cell r="F619"/>
          <cell r="G619"/>
          <cell r="H619"/>
          <cell r="I619"/>
        </row>
        <row r="620">
          <cell r="A620"/>
          <cell r="B620"/>
          <cell r="C620"/>
          <cell r="D620"/>
          <cell r="E620"/>
          <cell r="F620"/>
          <cell r="G620"/>
          <cell r="H620"/>
          <cell r="I620"/>
        </row>
        <row r="621">
          <cell r="A621"/>
          <cell r="B621"/>
          <cell r="C621"/>
          <cell r="D621"/>
          <cell r="E621"/>
          <cell r="F621"/>
          <cell r="G621"/>
          <cell r="H621"/>
          <cell r="I621"/>
        </row>
        <row r="622">
          <cell r="A622"/>
          <cell r="B622"/>
          <cell r="C622"/>
          <cell r="D622"/>
          <cell r="E622"/>
          <cell r="F622"/>
          <cell r="G622"/>
          <cell r="H622"/>
          <cell r="I622"/>
        </row>
        <row r="623">
          <cell r="A623"/>
          <cell r="B623"/>
          <cell r="C623"/>
          <cell r="D623"/>
          <cell r="E623"/>
          <cell r="F623"/>
          <cell r="G623"/>
          <cell r="H623"/>
          <cell r="I623"/>
        </row>
        <row r="624">
          <cell r="A624"/>
          <cell r="B624"/>
          <cell r="C624"/>
          <cell r="D624"/>
          <cell r="E624"/>
          <cell r="F624"/>
          <cell r="G624"/>
          <cell r="H624"/>
          <cell r="I624"/>
        </row>
        <row r="625">
          <cell r="A625"/>
          <cell r="B625"/>
          <cell r="C625"/>
          <cell r="D625"/>
          <cell r="E625"/>
          <cell r="F625"/>
          <cell r="G625"/>
          <cell r="H625"/>
          <cell r="I625"/>
        </row>
        <row r="626">
          <cell r="A626"/>
          <cell r="B626"/>
          <cell r="C626"/>
          <cell r="D626"/>
          <cell r="E626"/>
          <cell r="F626"/>
          <cell r="G626"/>
          <cell r="H626"/>
          <cell r="I626"/>
        </row>
        <row r="627">
          <cell r="A627"/>
          <cell r="B627"/>
          <cell r="C627"/>
          <cell r="D627"/>
          <cell r="E627"/>
          <cell r="F627"/>
          <cell r="G627"/>
          <cell r="H627"/>
          <cell r="I627"/>
        </row>
        <row r="628">
          <cell r="A628"/>
          <cell r="B628"/>
          <cell r="C628"/>
          <cell r="D628"/>
          <cell r="E628"/>
          <cell r="F628"/>
          <cell r="G628"/>
          <cell r="H628"/>
          <cell r="I628"/>
        </row>
        <row r="629">
          <cell r="A629"/>
          <cell r="B629"/>
          <cell r="C629"/>
          <cell r="D629"/>
          <cell r="E629"/>
          <cell r="F629"/>
          <cell r="G629"/>
          <cell r="H629"/>
          <cell r="I629"/>
        </row>
        <row r="630">
          <cell r="A630"/>
          <cell r="B630"/>
          <cell r="C630"/>
          <cell r="D630"/>
          <cell r="E630"/>
          <cell r="F630"/>
          <cell r="G630"/>
          <cell r="H630"/>
          <cell r="I630"/>
        </row>
        <row r="631">
          <cell r="A631"/>
          <cell r="B631"/>
          <cell r="C631"/>
          <cell r="D631"/>
          <cell r="E631"/>
          <cell r="F631"/>
          <cell r="G631"/>
          <cell r="H631"/>
          <cell r="I631"/>
        </row>
        <row r="632">
          <cell r="A632"/>
          <cell r="B632"/>
          <cell r="C632"/>
          <cell r="D632"/>
          <cell r="E632"/>
          <cell r="F632"/>
          <cell r="G632"/>
          <cell r="H632"/>
          <cell r="I632"/>
        </row>
        <row r="633">
          <cell r="A633"/>
          <cell r="B633"/>
          <cell r="C633"/>
          <cell r="D633"/>
          <cell r="E633"/>
          <cell r="F633"/>
          <cell r="G633"/>
          <cell r="H633"/>
          <cell r="I633"/>
        </row>
        <row r="634">
          <cell r="A634"/>
          <cell r="B634"/>
          <cell r="C634"/>
          <cell r="D634"/>
          <cell r="E634"/>
          <cell r="F634"/>
          <cell r="G634"/>
          <cell r="H634"/>
          <cell r="I634"/>
        </row>
        <row r="635">
          <cell r="A635"/>
          <cell r="B635"/>
          <cell r="C635"/>
          <cell r="D635"/>
          <cell r="E635"/>
          <cell r="F635"/>
          <cell r="G635"/>
          <cell r="H635"/>
          <cell r="I635"/>
        </row>
        <row r="636">
          <cell r="A636"/>
          <cell r="B636"/>
          <cell r="C636"/>
          <cell r="D636"/>
          <cell r="E636"/>
          <cell r="F636"/>
          <cell r="G636"/>
          <cell r="H636"/>
          <cell r="I636"/>
        </row>
      </sheetData>
      <sheetData sheetId="5">
        <row r="4">
          <cell r="A4" t="str">
            <v>E25-00056W</v>
          </cell>
          <cell r="C4" t="str">
            <v>E25-00056W</v>
          </cell>
          <cell r="D4" t="str">
            <v>BA11 1FW</v>
          </cell>
          <cell r="F4"/>
          <cell r="G4">
            <v>871.2</v>
          </cell>
          <cell r="H4" t="str">
            <v>2025-08-04</v>
          </cell>
          <cell r="I4" t="str">
            <v>1. Customer/family with a diagnosed condition or disability</v>
          </cell>
          <cell r="J4" t="str">
            <v/>
          </cell>
          <cell r="K4" t="str">
            <v>Flooring</v>
          </cell>
          <cell r="L4" t="str">
            <v/>
          </cell>
          <cell r="M4" t="str">
            <v/>
          </cell>
          <cell r="N4" t="str">
            <v>Flooring Grant</v>
          </cell>
          <cell r="O4" t="str">
            <v>2025-08-04</v>
          </cell>
          <cell r="P4" t="str">
            <v>2025-09-04</v>
          </cell>
          <cell r="Q4">
            <v>1</v>
          </cell>
        </row>
        <row r="5">
          <cell r="A5" t="str">
            <v>E25-00057W</v>
          </cell>
          <cell r="C5" t="str">
            <v>E25-00057W</v>
          </cell>
          <cell r="D5" t="str">
            <v>MK40 2DD</v>
          </cell>
          <cell r="F5"/>
          <cell r="G5">
            <v>997.12</v>
          </cell>
          <cell r="H5" t="str">
            <v>2025-08-06</v>
          </cell>
          <cell r="I5" t="str">
            <v>8b. Financial Hardship where the customer/household is spending more than 55% of their monthly income on housing costs and council tax</v>
          </cell>
          <cell r="J5" t="str">
            <v/>
          </cell>
          <cell r="K5" t="str">
            <v xml:space="preserve">Furniture </v>
          </cell>
          <cell r="L5" t="str">
            <v>Appliances</v>
          </cell>
          <cell r="M5" t="str">
            <v>Utility vouchers</v>
          </cell>
          <cell r="N5" t="str">
            <v>Hardship Grant</v>
          </cell>
          <cell r="O5" t="str">
            <v>2025-08-06</v>
          </cell>
          <cell r="P5" t="str">
            <v>2025-09-15</v>
          </cell>
          <cell r="Q5">
            <v>1</v>
          </cell>
        </row>
        <row r="6">
          <cell r="A6" t="str">
            <v>E25-00058W</v>
          </cell>
          <cell r="C6" t="str">
            <v>E25-00058W</v>
          </cell>
          <cell r="D6" t="str">
            <v>CV4 9UF</v>
          </cell>
          <cell r="F6"/>
          <cell r="G6">
            <v>2400</v>
          </cell>
          <cell r="H6" t="str">
            <v>2025-08-04</v>
          </cell>
          <cell r="I6" t="str">
            <v>2. Customer/family receiving medication and/or therapy for a mental health condition or substance addiction.</v>
          </cell>
          <cell r="J6" t="str">
            <v/>
          </cell>
          <cell r="K6" t="str">
            <v>House Deep Clean</v>
          </cell>
          <cell r="L6" t="str">
            <v/>
          </cell>
          <cell r="M6" t="str">
            <v/>
          </cell>
          <cell r="N6" t="str">
            <v>Critical Incident Grant</v>
          </cell>
          <cell r="O6" t="str">
            <v>2025-08-04</v>
          </cell>
          <cell r="P6" t="str">
            <v>2025-08-26</v>
          </cell>
          <cell r="Q6">
            <v>0</v>
          </cell>
        </row>
        <row r="7">
          <cell r="A7" t="str">
            <v>E25-00059W</v>
          </cell>
          <cell r="C7" t="str">
            <v>E25-00059W</v>
          </cell>
          <cell r="D7" t="str">
            <v>RG2 7PT</v>
          </cell>
          <cell r="F7"/>
          <cell r="G7">
            <v>1000</v>
          </cell>
          <cell r="H7" t="str">
            <v>2025-08-04</v>
          </cell>
          <cell r="I7" t="str">
            <v>2. Customer/family receiving medication and/or therapy for a mental health condition or substance addiction.</v>
          </cell>
          <cell r="J7" t="str">
            <v/>
          </cell>
          <cell r="K7" t="str">
            <v>House Deep Clean</v>
          </cell>
          <cell r="L7" t="str">
            <v/>
          </cell>
          <cell r="M7" t="str">
            <v/>
          </cell>
          <cell r="N7" t="str">
            <v>Hardship Grant</v>
          </cell>
          <cell r="O7" t="str">
            <v>2025-08-04</v>
          </cell>
          <cell r="P7" t="str">
            <v>2025-08-29</v>
          </cell>
          <cell r="Q7">
            <v>0</v>
          </cell>
        </row>
        <row r="8">
          <cell r="A8" t="str">
            <v>E25-00060W</v>
          </cell>
          <cell r="C8" t="str">
            <v>E25-00060W</v>
          </cell>
          <cell r="D8" t="str">
            <v>GU3 2DL</v>
          </cell>
          <cell r="E8"/>
          <cell r="F8"/>
          <cell r="G8">
            <v>972.34</v>
          </cell>
          <cell r="H8" t="str">
            <v>2025-08-05</v>
          </cell>
          <cell r="I8" t="str">
            <v>7. Customer/family with a child/ren in receipt of means-tested free school meals.</v>
          </cell>
          <cell r="J8" t="str">
            <v/>
          </cell>
          <cell r="K8" t="str">
            <v xml:space="preserve">Furniture </v>
          </cell>
          <cell r="L8" t="str">
            <v>Appliances</v>
          </cell>
          <cell r="M8" t="str">
            <v>Laptops</v>
          </cell>
          <cell r="N8" t="str">
            <v>Hardship Grant</v>
          </cell>
          <cell r="O8" t="str">
            <v>2025-08-05</v>
          </cell>
          <cell r="P8" t="str">
            <v>2025-09-25</v>
          </cell>
          <cell r="Q8">
            <v>1</v>
          </cell>
        </row>
        <row r="9">
          <cell r="A9" t="str">
            <v>E25-00061W</v>
          </cell>
          <cell r="C9" t="str">
            <v>E25-00061W</v>
          </cell>
          <cell r="D9" t="str">
            <v>CB9 0JF</v>
          </cell>
          <cell r="E9"/>
          <cell r="F9"/>
          <cell r="G9">
            <v>975.41000000000008</v>
          </cell>
          <cell r="H9" t="str">
            <v>2025-08-04</v>
          </cell>
          <cell r="I9" t="str">
            <v>1. Customer/family with a diagnosed condition or disability</v>
          </cell>
          <cell r="J9" t="str">
            <v>3. Customer/family moving from homelessness/supported living into independent living.</v>
          </cell>
          <cell r="K9" t="str">
            <v xml:space="preserve">Furniture </v>
          </cell>
          <cell r="L9" t="str">
            <v>Appliances</v>
          </cell>
          <cell r="M9" t="str">
            <v/>
          </cell>
          <cell r="N9" t="str">
            <v>Hardship Grant</v>
          </cell>
          <cell r="O9" t="str">
            <v>2025-08-04</v>
          </cell>
          <cell r="P9" t="str">
            <v>2025-08-22</v>
          </cell>
          <cell r="Q9">
            <v>0</v>
          </cell>
        </row>
        <row r="10">
          <cell r="A10" t="str">
            <v>E25-00062W</v>
          </cell>
          <cell r="C10" t="str">
            <v>E25-00062W</v>
          </cell>
          <cell r="D10" t="str">
            <v>RH4 3DY</v>
          </cell>
          <cell r="E10"/>
          <cell r="F10"/>
          <cell r="G10">
            <v>958.97</v>
          </cell>
          <cell r="H10" t="str">
            <v>2025-08-04</v>
          </cell>
          <cell r="I10" t="str">
            <v>1. Customer/family with a diagnosed condition or disability</v>
          </cell>
          <cell r="J10" t="str">
            <v/>
          </cell>
          <cell r="K10" t="str">
            <v xml:space="preserve">Furniture </v>
          </cell>
          <cell r="L10" t="str">
            <v>Voucher for small household items</v>
          </cell>
          <cell r="M10" t="str">
            <v/>
          </cell>
          <cell r="N10" t="str">
            <v>Hardship Grant</v>
          </cell>
          <cell r="O10" t="str">
            <v>2025-08-04</v>
          </cell>
          <cell r="P10" t="str">
            <v>2025-08-22</v>
          </cell>
          <cell r="Q10">
            <v>0</v>
          </cell>
        </row>
        <row r="11">
          <cell r="A11" t="str">
            <v>E25-00063W</v>
          </cell>
          <cell r="C11" t="str">
            <v>E25-00063W</v>
          </cell>
          <cell r="D11" t="str">
            <v>BN26 6GA</v>
          </cell>
          <cell r="E11"/>
          <cell r="F11"/>
          <cell r="G11">
            <v>879.97</v>
          </cell>
          <cell r="H11" t="str">
            <v>2025-08-04</v>
          </cell>
          <cell r="I11" t="str">
            <v>3. Customer/family moving from homelessness/supported living into independent living.</v>
          </cell>
          <cell r="J11" t="str">
            <v/>
          </cell>
          <cell r="K11" t="str">
            <v>Appliances</v>
          </cell>
          <cell r="L11" t="str">
            <v/>
          </cell>
          <cell r="M11" t="str">
            <v/>
          </cell>
          <cell r="N11" t="str">
            <v>Hardship Grant</v>
          </cell>
          <cell r="O11" t="str">
            <v>2025-08-04</v>
          </cell>
          <cell r="P11" t="str">
            <v>2025-08-13</v>
          </cell>
          <cell r="Q11">
            <v>0</v>
          </cell>
        </row>
        <row r="12">
          <cell r="A12" t="str">
            <v>E25-00065W</v>
          </cell>
          <cell r="C12" t="str">
            <v>E25-00065W</v>
          </cell>
          <cell r="D12" t="str">
            <v>GL1 2JS</v>
          </cell>
          <cell r="E12"/>
          <cell r="F12"/>
          <cell r="G12">
            <v>2470</v>
          </cell>
          <cell r="H12" t="str">
            <v>2025-09-16</v>
          </cell>
          <cell r="I12" t="str">
            <v>8a. Financial Hardship where the customer/household is spending more than 50% of their monthly income on housing costs.</v>
          </cell>
          <cell r="J12" t="str">
            <v/>
          </cell>
          <cell r="K12" t="str">
            <v>House Deep Clean</v>
          </cell>
          <cell r="L12" t="str">
            <v/>
          </cell>
          <cell r="M12" t="str">
            <v/>
          </cell>
          <cell r="N12" t="str">
            <v>Critical Incident Grant</v>
          </cell>
          <cell r="O12" t="str">
            <v>2025-09-16</v>
          </cell>
          <cell r="P12" t="str">
            <v>2025-09-23</v>
          </cell>
          <cell r="Q12">
            <v>0</v>
          </cell>
        </row>
        <row r="13">
          <cell r="A13" t="str">
            <v>E25-00066W</v>
          </cell>
          <cell r="C13" t="str">
            <v>E25-00066W</v>
          </cell>
          <cell r="D13" t="str">
            <v>MK41 9RS</v>
          </cell>
          <cell r="E13"/>
          <cell r="F13"/>
          <cell r="G13">
            <v>366.35999999999996</v>
          </cell>
          <cell r="H13" t="str">
            <v>2025-08-04</v>
          </cell>
          <cell r="I13" t="str">
            <v>4. Customer/family fleeing from a violent or abusive relationship</v>
          </cell>
          <cell r="J13" t="str">
            <v/>
          </cell>
          <cell r="K13" t="str">
            <v>House Deep Clean</v>
          </cell>
          <cell r="L13" t="str">
            <v/>
          </cell>
          <cell r="M13" t="str">
            <v/>
          </cell>
          <cell r="N13" t="str">
            <v>Hardship Grant</v>
          </cell>
          <cell r="O13" t="str">
            <v>2025-08-04</v>
          </cell>
          <cell r="P13" t="str">
            <v>2025-11-05</v>
          </cell>
          <cell r="Q13">
            <v>3</v>
          </cell>
        </row>
        <row r="14">
          <cell r="A14" t="str">
            <v>E25-00067W</v>
          </cell>
          <cell r="C14" t="str">
            <v>E25-00067W</v>
          </cell>
          <cell r="D14" t="str">
            <v>GU21 4SL</v>
          </cell>
          <cell r="E14"/>
          <cell r="F14"/>
          <cell r="G14">
            <v>910.03</v>
          </cell>
          <cell r="H14" t="str">
            <v>2025-08-04</v>
          </cell>
          <cell r="I14" t="str">
            <v>1. Customer/family with a diagnosed condition or disability</v>
          </cell>
          <cell r="J14" t="str">
            <v/>
          </cell>
          <cell r="K14" t="str">
            <v xml:space="preserve">Furniture </v>
          </cell>
          <cell r="L14" t="str">
            <v>Appliances</v>
          </cell>
          <cell r="M14" t="str">
            <v/>
          </cell>
          <cell r="N14" t="str">
            <v>Hardship Grant</v>
          </cell>
          <cell r="O14" t="str">
            <v>2025-08-04</v>
          </cell>
          <cell r="P14" t="str">
            <v>2025-08-13</v>
          </cell>
          <cell r="Q14">
            <v>0</v>
          </cell>
        </row>
        <row r="15">
          <cell r="A15" t="str">
            <v>E25-00068W</v>
          </cell>
          <cell r="C15" t="str">
            <v>E25-00068W</v>
          </cell>
          <cell r="D15" t="str">
            <v>OX15 0AF</v>
          </cell>
          <cell r="E15"/>
          <cell r="F15"/>
          <cell r="G15">
            <v>350</v>
          </cell>
          <cell r="H15" t="str">
            <v>2025-08-04</v>
          </cell>
          <cell r="I15" t="str">
            <v>1. Customer/family with a diagnosed condition or disability</v>
          </cell>
          <cell r="J15" t="str">
            <v>2. Customer/family receiving medication and/or therapy for a mental health condition or substance addiction.</v>
          </cell>
          <cell r="K15" t="str">
            <v>Food vouchers</v>
          </cell>
          <cell r="L15" t="str">
            <v/>
          </cell>
          <cell r="M15" t="str">
            <v/>
          </cell>
          <cell r="N15" t="str">
            <v>Crisis Grant</v>
          </cell>
          <cell r="O15" t="str">
            <v>2025-08-04</v>
          </cell>
          <cell r="P15" t="str">
            <v>2025-08-26</v>
          </cell>
          <cell r="Q15">
            <v>0</v>
          </cell>
        </row>
        <row r="16">
          <cell r="A16" t="str">
            <v>E25-00069W</v>
          </cell>
          <cell r="C16" t="str">
            <v>E25-00069W</v>
          </cell>
          <cell r="D16" t="str">
            <v>OX15 0AF</v>
          </cell>
          <cell r="E16"/>
          <cell r="F16"/>
          <cell r="G16">
            <v>350</v>
          </cell>
          <cell r="H16" t="str">
            <v>2025-08-04</v>
          </cell>
          <cell r="I16" t="str">
            <v>1. Customer/family with a diagnosed condition or disability</v>
          </cell>
          <cell r="J16" t="str">
            <v>2. Customer/family receiving medication and/or therapy for a mental health condition or substance addiction.</v>
          </cell>
          <cell r="K16" t="str">
            <v>Food vouchers</v>
          </cell>
          <cell r="L16" t="str">
            <v/>
          </cell>
          <cell r="M16" t="str">
            <v/>
          </cell>
          <cell r="N16" t="str">
            <v>Crisis Grant</v>
          </cell>
          <cell r="O16" t="str">
            <v>2025-08-04</v>
          </cell>
          <cell r="P16" t="str">
            <v>2025-09-16</v>
          </cell>
          <cell r="Q16">
            <v>1</v>
          </cell>
        </row>
        <row r="17">
          <cell r="A17" t="str">
            <v>E25-00070W</v>
          </cell>
          <cell r="C17" t="str">
            <v>E25-00070W</v>
          </cell>
          <cell r="D17" t="str">
            <v>SG17 5BY</v>
          </cell>
          <cell r="E17"/>
          <cell r="F17"/>
          <cell r="G17">
            <v>350</v>
          </cell>
          <cell r="H17" t="str">
            <v>2025-08-04</v>
          </cell>
          <cell r="I17" t="str">
            <v>2. Customer/family receiving medication and/or therapy for a mental health condition or substance addiction.</v>
          </cell>
          <cell r="J17" t="str">
            <v/>
          </cell>
          <cell r="K17" t="str">
            <v>Food vouchers</v>
          </cell>
          <cell r="L17" t="str">
            <v/>
          </cell>
          <cell r="M17" t="str">
            <v/>
          </cell>
          <cell r="N17" t="str">
            <v>Crisis Grant</v>
          </cell>
          <cell r="O17" t="str">
            <v>2025-08-04</v>
          </cell>
          <cell r="P17" t="str">
            <v>2025-08-19</v>
          </cell>
          <cell r="Q17">
            <v>0</v>
          </cell>
        </row>
        <row r="18">
          <cell r="A18" t="str">
            <v>E25-00071W</v>
          </cell>
          <cell r="C18" t="str">
            <v>E25-00071W</v>
          </cell>
          <cell r="D18" t="str">
            <v>SO15 1GG</v>
          </cell>
          <cell r="E18"/>
          <cell r="F18"/>
          <cell r="G18">
            <v>350</v>
          </cell>
          <cell r="H18" t="str">
            <v>2025-08-04</v>
          </cell>
          <cell r="I18" t="str">
            <v>2. Customer/family receiving medication and/or therapy for a mental health condition or substance addiction.</v>
          </cell>
          <cell r="J18" t="str">
            <v/>
          </cell>
          <cell r="K18" t="str">
            <v>Food vouchers</v>
          </cell>
          <cell r="L18" t="str">
            <v>Utility vouchers</v>
          </cell>
          <cell r="M18" t="str">
            <v/>
          </cell>
          <cell r="N18" t="str">
            <v>Crisis Grant</v>
          </cell>
          <cell r="O18" t="str">
            <v>2025-08-04</v>
          </cell>
          <cell r="P18" t="str">
            <v>2025-09-03</v>
          </cell>
          <cell r="Q18">
            <v>0</v>
          </cell>
        </row>
        <row r="19">
          <cell r="A19" t="str">
            <v>E25-00073W</v>
          </cell>
          <cell r="C19" t="str">
            <v>E25-00073W</v>
          </cell>
          <cell r="D19" t="str">
            <v>HR6 8DF</v>
          </cell>
          <cell r="E19"/>
          <cell r="F19"/>
          <cell r="G19">
            <v>589.96</v>
          </cell>
          <cell r="H19" t="str">
            <v>2025-08-12</v>
          </cell>
          <cell r="I19" t="str">
            <v>1. Customer/family with a diagnosed condition or disability</v>
          </cell>
          <cell r="J19" t="str">
            <v/>
          </cell>
          <cell r="K19" t="str">
            <v>Appliances</v>
          </cell>
          <cell r="L19" t="str">
            <v/>
          </cell>
          <cell r="M19" t="str">
            <v/>
          </cell>
          <cell r="N19" t="str">
            <v>Hardship Grant</v>
          </cell>
          <cell r="O19" t="str">
            <v>2025-08-12</v>
          </cell>
          <cell r="P19" t="str">
            <v>2025-09-01</v>
          </cell>
          <cell r="Q19">
            <v>0</v>
          </cell>
        </row>
        <row r="20">
          <cell r="A20" t="str">
            <v>E25-00074W</v>
          </cell>
          <cell r="C20" t="str">
            <v>E25-00074W</v>
          </cell>
          <cell r="D20" t="str">
            <v>HR6 9AE</v>
          </cell>
          <cell r="E20"/>
          <cell r="F20"/>
          <cell r="G20">
            <v>350</v>
          </cell>
          <cell r="H20" t="str">
            <v>2025-08-12</v>
          </cell>
          <cell r="I20" t="str">
            <v>1. Customer/family with a diagnosed condition or disability</v>
          </cell>
          <cell r="J20" t="str">
            <v/>
          </cell>
          <cell r="K20" t="str">
            <v>Food vouchers</v>
          </cell>
          <cell r="L20" t="str">
            <v>Utility vouchers</v>
          </cell>
          <cell r="M20" t="str">
            <v/>
          </cell>
          <cell r="N20" t="str">
            <v>Crisis Grant</v>
          </cell>
          <cell r="O20" t="str">
            <v>2025-08-12</v>
          </cell>
          <cell r="P20" t="str">
            <v>2025-09-04</v>
          </cell>
          <cell r="Q20">
            <v>0</v>
          </cell>
        </row>
        <row r="21">
          <cell r="A21" t="str">
            <v>E25-00075W</v>
          </cell>
          <cell r="C21" t="str">
            <v>E25-00075W</v>
          </cell>
          <cell r="D21" t="str">
            <v>GL1 4EF</v>
          </cell>
          <cell r="E21"/>
          <cell r="F21"/>
          <cell r="G21">
            <v>970</v>
          </cell>
          <cell r="H21" t="str">
            <v>2025-08-12</v>
          </cell>
          <cell r="I21" t="str">
            <v>1. Customer/family with a diagnosed condition or disability</v>
          </cell>
          <cell r="J21" t="str">
            <v/>
          </cell>
          <cell r="K21" t="str">
            <v>House Deep Clean</v>
          </cell>
          <cell r="L21" t="str">
            <v/>
          </cell>
          <cell r="M21" t="str">
            <v/>
          </cell>
          <cell r="N21" t="str">
            <v>Hardship Grant</v>
          </cell>
          <cell r="O21" t="str">
            <v>2025-08-12</v>
          </cell>
          <cell r="P21" t="str">
            <v>2025-08-22</v>
          </cell>
          <cell r="Q21">
            <v>0</v>
          </cell>
        </row>
        <row r="22">
          <cell r="A22" t="str">
            <v>E25-00076W</v>
          </cell>
          <cell r="C22" t="str">
            <v>E25-00076W</v>
          </cell>
          <cell r="D22" t="str">
            <v>OX15 0AF</v>
          </cell>
          <cell r="E22"/>
          <cell r="F22"/>
          <cell r="G22">
            <v>818.30000000000007</v>
          </cell>
          <cell r="H22" t="str">
            <v>2025-08-11</v>
          </cell>
          <cell r="I22" t="str">
            <v>1. Customer/family with a diagnosed condition or disability</v>
          </cell>
          <cell r="J22" t="str">
            <v>2. Customer/family receiving medication and/or therapy for a mental health condition or substance addiction.</v>
          </cell>
          <cell r="K22" t="str">
            <v xml:space="preserve">Furniture </v>
          </cell>
          <cell r="L22" t="str">
            <v/>
          </cell>
          <cell r="M22" t="str">
            <v/>
          </cell>
          <cell r="N22" t="str">
            <v>Hardship Grant</v>
          </cell>
          <cell r="O22" t="str">
            <v>2025-08-11</v>
          </cell>
          <cell r="P22" t="str">
            <v>2025-09-01</v>
          </cell>
          <cell r="Q22">
            <v>0</v>
          </cell>
        </row>
        <row r="23">
          <cell r="A23" t="str">
            <v>E25-00077W</v>
          </cell>
          <cell r="C23" t="str">
            <v>E25-00077W</v>
          </cell>
          <cell r="D23" t="str">
            <v>TA2 8FE</v>
          </cell>
          <cell r="E23"/>
          <cell r="F23"/>
          <cell r="G23">
            <v>565.97</v>
          </cell>
          <cell r="H23" t="str">
            <v>2025-08-12</v>
          </cell>
          <cell r="I23" t="str">
            <v>1. Customer/family with a diagnosed condition or disability</v>
          </cell>
          <cell r="J23" t="str">
            <v>2. Customer/family receiving medication and/or therapy for a mental health condition or substance addiction.</v>
          </cell>
          <cell r="K23" t="str">
            <v>Appliances</v>
          </cell>
          <cell r="L23" t="str">
            <v/>
          </cell>
          <cell r="M23" t="str">
            <v/>
          </cell>
          <cell r="N23" t="str">
            <v>Hardship Grant</v>
          </cell>
          <cell r="O23" t="str">
            <v>2025-08-12</v>
          </cell>
          <cell r="P23" t="str">
            <v>2025-08-27</v>
          </cell>
          <cell r="Q23">
            <v>0</v>
          </cell>
        </row>
        <row r="24">
          <cell r="A24" t="str">
            <v>E25-00078W</v>
          </cell>
          <cell r="C24" t="str">
            <v>E25-00078W</v>
          </cell>
          <cell r="D24" t="str">
            <v>B66 3RQ</v>
          </cell>
          <cell r="E24"/>
          <cell r="F24"/>
          <cell r="G24">
            <v>699.98</v>
          </cell>
          <cell r="H24" t="str">
            <v>2025-08-12</v>
          </cell>
          <cell r="I24" t="str">
            <v>1. Customer/family with a diagnosed condition or disability</v>
          </cell>
          <cell r="J24" t="str">
            <v/>
          </cell>
          <cell r="K24" t="str">
            <v>Appliances</v>
          </cell>
          <cell r="L24" t="str">
            <v/>
          </cell>
          <cell r="M24" t="str">
            <v/>
          </cell>
          <cell r="N24" t="str">
            <v>Hardship Grant</v>
          </cell>
          <cell r="O24" t="str">
            <v>2025-08-12</v>
          </cell>
          <cell r="P24" t="str">
            <v>2025-08-26</v>
          </cell>
          <cell r="Q24">
            <v>0</v>
          </cell>
        </row>
        <row r="25">
          <cell r="A25" t="str">
            <v>E25-00079W</v>
          </cell>
          <cell r="C25" t="str">
            <v>E25-00079W</v>
          </cell>
          <cell r="D25" t="str">
            <v>WS10 9QP</v>
          </cell>
          <cell r="E25"/>
          <cell r="F25"/>
          <cell r="G25">
            <v>808.69</v>
          </cell>
          <cell r="H25" t="str">
            <v>2025-08-12</v>
          </cell>
          <cell r="I25" t="str">
            <v>2. Customer/family receiving medication and/or therapy for a mental health condition or substance addiction.</v>
          </cell>
          <cell r="J25" t="str">
            <v/>
          </cell>
          <cell r="K25" t="str">
            <v xml:space="preserve">Furniture </v>
          </cell>
          <cell r="L25" t="str">
            <v>Voucher for small household items</v>
          </cell>
          <cell r="M25" t="str">
            <v/>
          </cell>
          <cell r="N25" t="str">
            <v>Hardship Grant</v>
          </cell>
          <cell r="O25" t="str">
            <v>2025-08-12</v>
          </cell>
          <cell r="P25" t="str">
            <v>2025-09-17</v>
          </cell>
          <cell r="Q25">
            <v>1</v>
          </cell>
        </row>
        <row r="26">
          <cell r="A26" t="str">
            <v>E25-00080W</v>
          </cell>
          <cell r="C26" t="str">
            <v>E25-00080W</v>
          </cell>
          <cell r="D26" t="str">
            <v>BS23 1PH</v>
          </cell>
          <cell r="E26"/>
          <cell r="F26"/>
          <cell r="G26">
            <v>593.95000000000005</v>
          </cell>
          <cell r="H26" t="str">
            <v>2025-08-12</v>
          </cell>
          <cell r="I26" t="str">
            <v>2. Customer/family receiving medication and/or therapy for a mental health condition or substance addiction.</v>
          </cell>
          <cell r="J26" t="str">
            <v/>
          </cell>
          <cell r="K26" t="str">
            <v>Appliances</v>
          </cell>
          <cell r="L26" t="str">
            <v/>
          </cell>
          <cell r="M26" t="str">
            <v/>
          </cell>
          <cell r="N26" t="str">
            <v>Hardship Grant</v>
          </cell>
          <cell r="O26" t="str">
            <v>2025-08-12</v>
          </cell>
          <cell r="P26" t="str">
            <v>2026-03-23</v>
          </cell>
          <cell r="Q26">
            <v>7</v>
          </cell>
        </row>
        <row r="27">
          <cell r="A27" t="str">
            <v>E25-00081W</v>
          </cell>
          <cell r="C27" t="str">
            <v>E25-00081W</v>
          </cell>
          <cell r="D27" t="str">
            <v>HR6 9AE</v>
          </cell>
          <cell r="E27"/>
          <cell r="F27"/>
          <cell r="G27">
            <v>735.96</v>
          </cell>
          <cell r="H27" t="str">
            <v>2025-08-12</v>
          </cell>
          <cell r="I27" t="str">
            <v>1. Customer/family with a diagnosed condition or disability</v>
          </cell>
          <cell r="J27" t="str">
            <v/>
          </cell>
          <cell r="K27" t="str">
            <v>Appliances</v>
          </cell>
          <cell r="L27" t="str">
            <v>Clothing</v>
          </cell>
          <cell r="M27" t="str">
            <v/>
          </cell>
          <cell r="N27" t="str">
            <v>Hardship Grant</v>
          </cell>
          <cell r="O27" t="str">
            <v>2025-08-12</v>
          </cell>
          <cell r="P27" t="str">
            <v>2025-08-22</v>
          </cell>
          <cell r="Q27">
            <v>0</v>
          </cell>
        </row>
        <row r="28">
          <cell r="A28" t="str">
            <v>E25-00082W</v>
          </cell>
          <cell r="C28" t="str">
            <v>E25-00082W</v>
          </cell>
          <cell r="D28" t="str">
            <v>RG22 4NL</v>
          </cell>
          <cell r="E28"/>
          <cell r="F28"/>
          <cell r="G28">
            <v>660.26</v>
          </cell>
          <cell r="H28" t="str">
            <v>2025-08-12</v>
          </cell>
          <cell r="I28" t="str">
            <v>1. Customer/family with a diagnosed condition or disability</v>
          </cell>
          <cell r="J28" t="str">
            <v>2. Customer/family receiving medication and/or therapy for a mental health condition or substance addiction.</v>
          </cell>
          <cell r="K28" t="str">
            <v xml:space="preserve">Furniture </v>
          </cell>
          <cell r="L28" t="str">
            <v/>
          </cell>
          <cell r="M28" t="str">
            <v/>
          </cell>
          <cell r="N28" t="str">
            <v>Hardship Grant</v>
          </cell>
          <cell r="O28" t="str">
            <v>2025-08-12</v>
          </cell>
          <cell r="P28" t="str">
            <v>2025-10-01</v>
          </cell>
          <cell r="Q28">
            <v>1</v>
          </cell>
        </row>
        <row r="29">
          <cell r="A29" t="str">
            <v>E25-00083W</v>
          </cell>
          <cell r="C29" t="str">
            <v>E25-00083W</v>
          </cell>
          <cell r="D29" t="str">
            <v>TA3 7SE</v>
          </cell>
          <cell r="E29"/>
          <cell r="F29"/>
          <cell r="G29">
            <v>472.72</v>
          </cell>
          <cell r="H29" t="str">
            <v>2025-08-11</v>
          </cell>
          <cell r="I29" t="str">
            <v>1. Customer/family with a diagnosed condition or disability</v>
          </cell>
          <cell r="J29" t="str">
            <v/>
          </cell>
          <cell r="K29" t="str">
            <v>Food vouchers</v>
          </cell>
          <cell r="L29" t="str">
            <v>Clothing</v>
          </cell>
          <cell r="M29" t="str">
            <v>Voucher for small household items</v>
          </cell>
          <cell r="N29" t="str">
            <v>Hardship Grant</v>
          </cell>
          <cell r="O29" t="str">
            <v>2025-08-11</v>
          </cell>
          <cell r="P29" t="str">
            <v>2025-10-03</v>
          </cell>
          <cell r="Q29">
            <v>1</v>
          </cell>
        </row>
        <row r="30">
          <cell r="A30" t="str">
            <v>E25-00084W</v>
          </cell>
          <cell r="C30" t="str">
            <v>E25-00084W</v>
          </cell>
          <cell r="D30" t="str">
            <v>TA3 7SE</v>
          </cell>
          <cell r="E30"/>
          <cell r="F30"/>
          <cell r="G30">
            <v>1618</v>
          </cell>
          <cell r="H30" t="str">
            <v>2025-08-11</v>
          </cell>
          <cell r="I30" t="str">
            <v>1. Customer/family with a diagnosed condition or disability</v>
          </cell>
          <cell r="J30" t="str">
            <v/>
          </cell>
          <cell r="K30" t="str">
            <v xml:space="preserve">Furniture </v>
          </cell>
          <cell r="L30" t="str">
            <v>Food vouchers</v>
          </cell>
          <cell r="M30" t="str">
            <v/>
          </cell>
          <cell r="N30" t="str">
            <v>Critical Incident Grant</v>
          </cell>
          <cell r="O30" t="str">
            <v>2025-08-11</v>
          </cell>
          <cell r="P30" t="str">
            <v>2026-01-07</v>
          </cell>
          <cell r="Q30">
            <v>4</v>
          </cell>
        </row>
        <row r="31">
          <cell r="A31" t="str">
            <v>E25-00085W</v>
          </cell>
          <cell r="C31" t="str">
            <v>E25-00085W</v>
          </cell>
          <cell r="D31" t="str">
            <v>NN8 1UN</v>
          </cell>
          <cell r="E31"/>
          <cell r="F31"/>
          <cell r="G31">
            <v>793.99</v>
          </cell>
          <cell r="H31" t="str">
            <v>2025-08-11</v>
          </cell>
          <cell r="I31" t="str">
            <v>3. Customer/family moving from homelessness/supported living into independent living.</v>
          </cell>
          <cell r="J31" t="str">
            <v/>
          </cell>
          <cell r="K31" t="str">
            <v>Appliances</v>
          </cell>
          <cell r="L31" t="str">
            <v/>
          </cell>
          <cell r="M31" t="str">
            <v/>
          </cell>
          <cell r="N31" t="str">
            <v>Hardship Grant</v>
          </cell>
          <cell r="O31" t="str">
            <v>2025-08-11</v>
          </cell>
          <cell r="P31" t="str">
            <v>2025-08-29</v>
          </cell>
          <cell r="Q31">
            <v>0</v>
          </cell>
        </row>
        <row r="32">
          <cell r="A32" t="str">
            <v>E25-00086W</v>
          </cell>
          <cell r="C32" t="str">
            <v>E25-00086W</v>
          </cell>
          <cell r="D32" t="str">
            <v>TA9 3FR</v>
          </cell>
          <cell r="E32"/>
          <cell r="F32"/>
          <cell r="G32">
            <v>916.71999999999991</v>
          </cell>
          <cell r="H32" t="str">
            <v>2025-08-12</v>
          </cell>
          <cell r="I32" t="str">
            <v>1. Customer/family with a diagnosed condition or disability</v>
          </cell>
          <cell r="J32" t="str">
            <v/>
          </cell>
          <cell r="K32" t="str">
            <v xml:space="preserve">Furniture </v>
          </cell>
          <cell r="L32" t="str">
            <v>Appliances</v>
          </cell>
          <cell r="M32" t="str">
            <v/>
          </cell>
          <cell r="N32" t="str">
            <v>Hardship Grant</v>
          </cell>
          <cell r="O32" t="str">
            <v>2025-08-12</v>
          </cell>
          <cell r="P32" t="str">
            <v>2025-09-03</v>
          </cell>
          <cell r="Q32">
            <v>0</v>
          </cell>
        </row>
        <row r="33">
          <cell r="A33" t="str">
            <v>E25-00087W</v>
          </cell>
          <cell r="C33" t="str">
            <v>E25-00087W</v>
          </cell>
          <cell r="D33" t="str">
            <v>SN10 1NF</v>
          </cell>
          <cell r="E33"/>
          <cell r="F33"/>
          <cell r="G33">
            <v>723.48</v>
          </cell>
          <cell r="H33" t="str">
            <v>2025-08-18</v>
          </cell>
          <cell r="I33" t="str">
            <v>2. Customer/family receiving medication and/or therapy for a mental health condition or substance addiction.</v>
          </cell>
          <cell r="J33" t="str">
            <v/>
          </cell>
          <cell r="K33" t="str">
            <v xml:space="preserve">Furniture </v>
          </cell>
          <cell r="L33" t="str">
            <v>Appliances</v>
          </cell>
          <cell r="M33" t="str">
            <v/>
          </cell>
          <cell r="N33" t="str">
            <v>Hardship Grant</v>
          </cell>
          <cell r="O33" t="str">
            <v>2025-08-18</v>
          </cell>
          <cell r="P33" t="str">
            <v>2025-09-11</v>
          </cell>
          <cell r="Q33">
            <v>0</v>
          </cell>
        </row>
        <row r="34">
          <cell r="A34" t="str">
            <v>E25-00088W</v>
          </cell>
          <cell r="C34" t="str">
            <v>E25-00088W</v>
          </cell>
          <cell r="D34" t="str">
            <v>SN10 1NF</v>
          </cell>
          <cell r="E34"/>
          <cell r="F34"/>
          <cell r="G34">
            <v>350</v>
          </cell>
          <cell r="H34" t="str">
            <v>2025-08-18</v>
          </cell>
          <cell r="I34" t="str">
            <v>2. Customer/family receiving medication and/or therapy for a mental health condition or substance addiction.</v>
          </cell>
          <cell r="J34" t="str">
            <v/>
          </cell>
          <cell r="K34" t="str">
            <v>Food vouchers</v>
          </cell>
          <cell r="L34" t="str">
            <v/>
          </cell>
          <cell r="M34" t="str">
            <v/>
          </cell>
          <cell r="N34" t="str">
            <v>Crisis Grant</v>
          </cell>
          <cell r="O34" t="str">
            <v>2025-08-18</v>
          </cell>
          <cell r="P34" t="str">
            <v>2025-09-04</v>
          </cell>
          <cell r="Q34">
            <v>0</v>
          </cell>
        </row>
        <row r="35">
          <cell r="A35" t="str">
            <v>E25-00089W</v>
          </cell>
          <cell r="C35" t="str">
            <v>E25-00089W</v>
          </cell>
          <cell r="D35" t="str">
            <v>RH4 2LH</v>
          </cell>
          <cell r="E35"/>
          <cell r="F35"/>
          <cell r="G35">
            <v>868.59999999999991</v>
          </cell>
          <cell r="H35" t="str">
            <v>2025-08-18</v>
          </cell>
          <cell r="I35" t="str">
            <v>3. Customer/family moving from homelessness/supported living into independent living.</v>
          </cell>
          <cell r="J35" t="str">
            <v/>
          </cell>
          <cell r="K35" t="str">
            <v xml:space="preserve">Furniture </v>
          </cell>
          <cell r="L35" t="str">
            <v>Voucher for small household items</v>
          </cell>
          <cell r="M35" t="str">
            <v/>
          </cell>
          <cell r="N35" t="str">
            <v>Hardship Grant</v>
          </cell>
          <cell r="O35" t="str">
            <v>2025-08-18</v>
          </cell>
          <cell r="P35" t="str">
            <v>2025-08-22</v>
          </cell>
          <cell r="Q35">
            <v>0</v>
          </cell>
        </row>
        <row r="36">
          <cell r="A36" t="str">
            <v>E25-00090W</v>
          </cell>
          <cell r="C36" t="str">
            <v>E25-00090W</v>
          </cell>
          <cell r="D36" t="str">
            <v>LU2 8UQ</v>
          </cell>
          <cell r="E36"/>
          <cell r="F36"/>
          <cell r="G36">
            <v>638.97</v>
          </cell>
          <cell r="H36" t="str">
            <v>2025-08-18</v>
          </cell>
          <cell r="I36" t="str">
            <v>2. Customer/family receiving medication and/or therapy for a mental health condition or substance addiction.</v>
          </cell>
          <cell r="J36" t="str">
            <v/>
          </cell>
          <cell r="K36" t="str">
            <v>Appliances</v>
          </cell>
          <cell r="L36" t="str">
            <v/>
          </cell>
          <cell r="M36" t="str">
            <v/>
          </cell>
          <cell r="N36" t="str">
            <v>Hardship Grant</v>
          </cell>
          <cell r="O36" t="str">
            <v>2025-08-18</v>
          </cell>
          <cell r="P36" t="str">
            <v>2025-11-14</v>
          </cell>
          <cell r="Q36">
            <v>2</v>
          </cell>
        </row>
        <row r="37">
          <cell r="A37" t="str">
            <v>E25-00091W</v>
          </cell>
          <cell r="C37" t="str">
            <v>E25-00091W</v>
          </cell>
          <cell r="D37" t="str">
            <v>LU2 8UQ</v>
          </cell>
          <cell r="E37"/>
          <cell r="F37"/>
          <cell r="G37">
            <v>350</v>
          </cell>
          <cell r="H37" t="str">
            <v>2025-08-18</v>
          </cell>
          <cell r="I37" t="str">
            <v>2. Customer/family receiving medication and/or therapy for a mental health condition or substance addiction.</v>
          </cell>
          <cell r="J37" t="str">
            <v/>
          </cell>
          <cell r="K37" t="str">
            <v>Food vouchers</v>
          </cell>
          <cell r="L37" t="str">
            <v>Utility vouchers</v>
          </cell>
          <cell r="M37" t="str">
            <v/>
          </cell>
          <cell r="N37" t="str">
            <v>Crisis Grant</v>
          </cell>
          <cell r="O37" t="str">
            <v>2025-08-18</v>
          </cell>
          <cell r="P37" t="str">
            <v>2025-10-08</v>
          </cell>
          <cell r="Q37">
            <v>1</v>
          </cell>
        </row>
        <row r="38">
          <cell r="A38" t="str">
            <v>E25-00092W</v>
          </cell>
          <cell r="C38" t="str">
            <v>E25-00092W</v>
          </cell>
          <cell r="D38" t="str">
            <v>DE55 7AH</v>
          </cell>
          <cell r="E38"/>
          <cell r="F38"/>
          <cell r="G38">
            <v>350</v>
          </cell>
          <cell r="H38" t="str">
            <v>2025-08-18</v>
          </cell>
          <cell r="I38" t="str">
            <v>2. Customer/family receiving medication and/or therapy for a mental health condition or substance addiction.</v>
          </cell>
          <cell r="J38" t="str">
            <v/>
          </cell>
          <cell r="K38" t="str">
            <v>Food vouchers</v>
          </cell>
          <cell r="L38" t="str">
            <v/>
          </cell>
          <cell r="M38" t="str">
            <v/>
          </cell>
          <cell r="N38" t="str">
            <v>Crisis Grant</v>
          </cell>
          <cell r="O38" t="str">
            <v>2025-08-18</v>
          </cell>
          <cell r="P38" t="str">
            <v>2026-01-06</v>
          </cell>
          <cell r="Q38">
            <v>4</v>
          </cell>
        </row>
        <row r="39">
          <cell r="A39" t="str">
            <v>E25-00094W</v>
          </cell>
          <cell r="C39" t="str">
            <v>E25-00094W</v>
          </cell>
          <cell r="D39" t="str">
            <v>HX3 0UL</v>
          </cell>
          <cell r="E39"/>
          <cell r="F39"/>
          <cell r="G39">
            <v>1453.54</v>
          </cell>
          <cell r="H39" t="str">
            <v>2025-08-12</v>
          </cell>
          <cell r="I39" t="str">
            <v>2. Customer/family receiving medication and/or therapy for a mental health condition or substance addiction.</v>
          </cell>
          <cell r="J39" t="str">
            <v/>
          </cell>
          <cell r="K39" t="str">
            <v>House Deep Clean</v>
          </cell>
          <cell r="L39" t="str">
            <v/>
          </cell>
          <cell r="M39" t="str">
            <v/>
          </cell>
          <cell r="N39" t="str">
            <v>Critical Incident Grant</v>
          </cell>
          <cell r="O39" t="str">
            <v>2025-08-12</v>
          </cell>
          <cell r="P39" t="str">
            <v>2025-11-20</v>
          </cell>
          <cell r="Q39">
            <v>3</v>
          </cell>
        </row>
        <row r="40">
          <cell r="A40" t="str">
            <v>E25-00095W</v>
          </cell>
          <cell r="C40" t="str">
            <v>E25-00095W</v>
          </cell>
          <cell r="D40" t="str">
            <v>CV12 8NJ</v>
          </cell>
          <cell r="E40"/>
          <cell r="F40"/>
          <cell r="G40">
            <v>2500</v>
          </cell>
          <cell r="H40" t="str">
            <v>2025-08-18</v>
          </cell>
          <cell r="I40" t="str">
            <v>2. Customer/family receiving medication and/or therapy for a mental health condition or substance addiction.</v>
          </cell>
          <cell r="J40" t="str">
            <v/>
          </cell>
          <cell r="K40" t="str">
            <v>House Deep Clean</v>
          </cell>
          <cell r="L40" t="str">
            <v/>
          </cell>
          <cell r="M40" t="str">
            <v/>
          </cell>
          <cell r="N40" t="str">
            <v>Critical Incident Grant</v>
          </cell>
          <cell r="O40" t="str">
            <v>2025-08-18</v>
          </cell>
          <cell r="P40" t="str">
            <v>2025-09-03</v>
          </cell>
          <cell r="Q40">
            <v>0</v>
          </cell>
        </row>
        <row r="41">
          <cell r="A41" t="str">
            <v>E25-00096W</v>
          </cell>
          <cell r="C41" t="str">
            <v>E25-00096W</v>
          </cell>
          <cell r="D41" t="str">
            <v>MK40 2AP</v>
          </cell>
          <cell r="E41"/>
          <cell r="F41"/>
          <cell r="G41">
            <v>581.92000000000007</v>
          </cell>
          <cell r="H41" t="str">
            <v>2025-08-18</v>
          </cell>
          <cell r="I41" t="str">
            <v>3. Customer/family moving from homelessness/supported living into independent living.</v>
          </cell>
          <cell r="J41" t="str">
            <v/>
          </cell>
          <cell r="K41" t="str">
            <v xml:space="preserve">Furniture </v>
          </cell>
          <cell r="L41" t="str">
            <v>Appliances</v>
          </cell>
          <cell r="M41" t="str">
            <v/>
          </cell>
          <cell r="N41" t="str">
            <v>Hardship Grant</v>
          </cell>
          <cell r="O41" t="str">
            <v>2025-08-18</v>
          </cell>
          <cell r="P41" t="str">
            <v>2025-08-29</v>
          </cell>
          <cell r="Q41">
            <v>0</v>
          </cell>
        </row>
        <row r="42">
          <cell r="A42" t="str">
            <v>E25-00097W</v>
          </cell>
          <cell r="C42" t="str">
            <v>E25-00097W</v>
          </cell>
          <cell r="D42" t="str">
            <v>TA2 8FE</v>
          </cell>
          <cell r="E42"/>
          <cell r="F42"/>
          <cell r="G42">
            <v>350</v>
          </cell>
          <cell r="H42" t="str">
            <v>2025-08-20</v>
          </cell>
          <cell r="I42" t="str">
            <v>1. Customer/family with a diagnosed condition or disability</v>
          </cell>
          <cell r="J42" t="str">
            <v>3. Customer/family moving from homelessness/supported living into independent living.</v>
          </cell>
          <cell r="K42" t="str">
            <v>Food vouchers</v>
          </cell>
          <cell r="L42" t="str">
            <v/>
          </cell>
          <cell r="M42" t="str">
            <v/>
          </cell>
          <cell r="N42" t="str">
            <v>Crisis Grant</v>
          </cell>
          <cell r="O42" t="str">
            <v>2025-08-20</v>
          </cell>
          <cell r="P42" t="str">
            <v>2025-11-21</v>
          </cell>
          <cell r="Q42">
            <v>3</v>
          </cell>
        </row>
        <row r="43">
          <cell r="A43" t="str">
            <v>E25-00098W</v>
          </cell>
          <cell r="C43" t="str">
            <v>E25-00098W</v>
          </cell>
          <cell r="D43" t="str">
            <v>TA6 4HW</v>
          </cell>
          <cell r="E43"/>
          <cell r="F43"/>
          <cell r="G43">
            <v>200</v>
          </cell>
          <cell r="H43" t="str">
            <v>2025-08-18</v>
          </cell>
          <cell r="I43" t="str">
            <v>2. Customer/family receiving medication and/or therapy for a mental health condition or substance addiction.</v>
          </cell>
          <cell r="J43" t="str">
            <v/>
          </cell>
          <cell r="K43" t="str">
            <v>Food vouchers</v>
          </cell>
          <cell r="L43" t="str">
            <v/>
          </cell>
          <cell r="M43" t="str">
            <v/>
          </cell>
          <cell r="N43" t="str">
            <v>Crisis Grant</v>
          </cell>
          <cell r="O43" t="str">
            <v>2025-08-18</v>
          </cell>
          <cell r="P43" t="str">
            <v>2025-09-15</v>
          </cell>
          <cell r="Q43">
            <v>0</v>
          </cell>
        </row>
        <row r="44">
          <cell r="A44" t="str">
            <v>E25-00100W</v>
          </cell>
          <cell r="C44" t="str">
            <v>E25-00100W</v>
          </cell>
          <cell r="D44" t="str">
            <v>SO18 1HL</v>
          </cell>
          <cell r="E44"/>
          <cell r="F44"/>
          <cell r="G44">
            <v>389.01</v>
          </cell>
          <cell r="H44" t="str">
            <v>2025-08-20</v>
          </cell>
          <cell r="I44" t="str">
            <v>2. Customer/family receiving medication and/or therapy for a mental health condition or substance addiction.</v>
          </cell>
          <cell r="J44" t="str">
            <v/>
          </cell>
          <cell r="K44" t="str">
            <v xml:space="preserve">Furniture </v>
          </cell>
          <cell r="L44" t="str">
            <v/>
          </cell>
          <cell r="M44" t="str">
            <v/>
          </cell>
          <cell r="N44" t="str">
            <v>Hardship Grant</v>
          </cell>
          <cell r="O44" t="str">
            <v>2025-08-20</v>
          </cell>
          <cell r="P44" t="str">
            <v>2025-09-05</v>
          </cell>
          <cell r="Q44">
            <v>0</v>
          </cell>
        </row>
        <row r="45">
          <cell r="A45" t="str">
            <v>E25-00101W</v>
          </cell>
          <cell r="C45" t="str">
            <v>E25-00101W</v>
          </cell>
          <cell r="D45" t="str">
            <v>GL16 8FJ</v>
          </cell>
          <cell r="E45"/>
          <cell r="F45"/>
          <cell r="G45">
            <v>350</v>
          </cell>
          <cell r="H45" t="str">
            <v>2025-08-20</v>
          </cell>
          <cell r="I45" t="str">
            <v>4. Customer/family fleeing from a violent or abusive relationship</v>
          </cell>
          <cell r="J45" t="str">
            <v/>
          </cell>
          <cell r="K45" t="str">
            <v>Food vouchers</v>
          </cell>
          <cell r="L45" t="str">
            <v>Utility vouchers</v>
          </cell>
          <cell r="M45" t="str">
            <v/>
          </cell>
          <cell r="N45" t="str">
            <v>Crisis Grant</v>
          </cell>
          <cell r="O45" t="str">
            <v>2025-08-20</v>
          </cell>
          <cell r="P45" t="str">
            <v>2025-10-10</v>
          </cell>
          <cell r="Q45">
            <v>1</v>
          </cell>
        </row>
        <row r="46">
          <cell r="A46" t="str">
            <v>E25-00102W</v>
          </cell>
          <cell r="C46" t="str">
            <v>E25-00102W</v>
          </cell>
          <cell r="D46" t="str">
            <v>GL16 8FJ</v>
          </cell>
          <cell r="E46"/>
          <cell r="F46"/>
          <cell r="G46">
            <v>656.59</v>
          </cell>
          <cell r="H46" t="str">
            <v>2025-08-20</v>
          </cell>
          <cell r="I46" t="str">
            <v>4. Customer/family fleeing from a violent or abusive relationship</v>
          </cell>
          <cell r="J46" t="str">
            <v/>
          </cell>
          <cell r="K46" t="str">
            <v xml:space="preserve">Furniture </v>
          </cell>
          <cell r="L46" t="str">
            <v>Voucher for small household items</v>
          </cell>
          <cell r="M46" t="str">
            <v/>
          </cell>
          <cell r="N46" t="str">
            <v>Hardship Grant</v>
          </cell>
          <cell r="O46" t="str">
            <v>2025-08-20</v>
          </cell>
          <cell r="P46" t="str">
            <v>2025-08-29</v>
          </cell>
          <cell r="Q46">
            <v>0</v>
          </cell>
        </row>
        <row r="47">
          <cell r="A47" t="str">
            <v>E25-00103W</v>
          </cell>
          <cell r="C47" t="str">
            <v>E25-00103W</v>
          </cell>
          <cell r="D47" t="str">
            <v>CV2 2NQ</v>
          </cell>
          <cell r="E47"/>
          <cell r="F47"/>
          <cell r="G47">
            <v>1013.77</v>
          </cell>
          <cell r="H47" t="str">
            <v>2025-08-26</v>
          </cell>
          <cell r="I47" t="str">
            <v>1. Customer/family with a diagnosed condition or disability</v>
          </cell>
          <cell r="J47" t="str">
            <v>2. Customer/family receiving medication and/or therapy for a mental health condition or substance addiction.</v>
          </cell>
          <cell r="K47" t="str">
            <v xml:space="preserve">Furniture </v>
          </cell>
          <cell r="L47" t="str">
            <v>Appliances</v>
          </cell>
          <cell r="M47" t="str">
            <v/>
          </cell>
          <cell r="N47" t="str">
            <v>Hardship Grant</v>
          </cell>
          <cell r="O47" t="str">
            <v>2025-08-26</v>
          </cell>
          <cell r="P47" t="str">
            <v>2025-09-24</v>
          </cell>
          <cell r="Q47">
            <v>0</v>
          </cell>
        </row>
        <row r="48">
          <cell r="A48" t="str">
            <v>E25-00104W</v>
          </cell>
          <cell r="C48" t="str">
            <v>E25-00104W</v>
          </cell>
          <cell r="D48" t="str">
            <v>BH12 2DX</v>
          </cell>
          <cell r="E48"/>
          <cell r="F48"/>
          <cell r="G48">
            <v>722.09</v>
          </cell>
          <cell r="H48" t="str">
            <v>2025-08-26</v>
          </cell>
          <cell r="I48" t="str">
            <v>7. Customer/family with a child/ren in receipt of means-tested free school meals.</v>
          </cell>
          <cell r="J48" t="str">
            <v/>
          </cell>
          <cell r="K48" t="str">
            <v>School Uniform</v>
          </cell>
          <cell r="L48" t="str">
            <v/>
          </cell>
          <cell r="M48" t="str">
            <v/>
          </cell>
          <cell r="N48" t="str">
            <v>Hardship Grant</v>
          </cell>
          <cell r="O48" t="str">
            <v>2025-08-26</v>
          </cell>
          <cell r="P48" t="str">
            <v>2025-09-03</v>
          </cell>
          <cell r="Q48">
            <v>0</v>
          </cell>
        </row>
        <row r="49">
          <cell r="A49" t="str">
            <v>E25-00105W</v>
          </cell>
          <cell r="C49" t="str">
            <v>E25-00105W</v>
          </cell>
          <cell r="D49" t="str">
            <v>GL15 5EX</v>
          </cell>
          <cell r="E49"/>
          <cell r="F49"/>
          <cell r="G49">
            <v>784.93</v>
          </cell>
          <cell r="H49" t="str">
            <v>2025-08-26</v>
          </cell>
          <cell r="I49" t="str">
            <v>3. Customer/family moving from homelessness/supported living into independent living.</v>
          </cell>
          <cell r="J49" t="str">
            <v/>
          </cell>
          <cell r="K49" t="str">
            <v xml:space="preserve">Furniture </v>
          </cell>
          <cell r="L49" t="str">
            <v/>
          </cell>
          <cell r="M49" t="str">
            <v/>
          </cell>
          <cell r="N49" t="str">
            <v>Hardship Grant</v>
          </cell>
          <cell r="O49" t="str">
            <v>2025-08-26</v>
          </cell>
          <cell r="P49" t="str">
            <v>2025-09-25</v>
          </cell>
          <cell r="Q49">
            <v>0</v>
          </cell>
        </row>
        <row r="50">
          <cell r="A50" t="str">
            <v>E25-00106W</v>
          </cell>
          <cell r="C50" t="str">
            <v>E25-00106W</v>
          </cell>
          <cell r="D50" t="str">
            <v>NN8 6BQ</v>
          </cell>
          <cell r="E50"/>
          <cell r="F50"/>
          <cell r="G50">
            <v>1155</v>
          </cell>
          <cell r="H50" t="str">
            <v>2025-09-25</v>
          </cell>
          <cell r="I50" t="str">
            <v>9. Eligible for an ETE grant as they are a Stonewater customer</v>
          </cell>
          <cell r="J50" t="str">
            <v/>
          </cell>
          <cell r="K50" t="str">
            <v>Employment and work</v>
          </cell>
          <cell r="L50" t="str">
            <v/>
          </cell>
          <cell r="M50" t="str">
            <v/>
          </cell>
          <cell r="N50" t="str">
            <v>Education Training &amp; Employment Grant</v>
          </cell>
          <cell r="O50" t="str">
            <v>2025-09-25</v>
          </cell>
          <cell r="P50" t="str">
            <v>2025-10-08</v>
          </cell>
          <cell r="Q50">
            <v>0</v>
          </cell>
        </row>
        <row r="51">
          <cell r="A51" t="str">
            <v>E25-00107W</v>
          </cell>
          <cell r="C51" t="str">
            <v>E25-00107W</v>
          </cell>
          <cell r="D51" t="str">
            <v>LE11 5XB</v>
          </cell>
          <cell r="E51"/>
          <cell r="F51"/>
          <cell r="G51">
            <v>901.97</v>
          </cell>
          <cell r="H51" t="str">
            <v>2025-08-26</v>
          </cell>
          <cell r="I51" t="str">
            <v>2. Customer/family receiving medication and/or therapy for a mental health condition or substance addiction.</v>
          </cell>
          <cell r="J51" t="str">
            <v/>
          </cell>
          <cell r="K51" t="str">
            <v>Appliances</v>
          </cell>
          <cell r="L51" t="str">
            <v/>
          </cell>
          <cell r="M51" t="str">
            <v/>
          </cell>
          <cell r="N51" t="str">
            <v>Hardship Grant</v>
          </cell>
          <cell r="O51" t="str">
            <v>2025-08-26</v>
          </cell>
          <cell r="P51" t="str">
            <v>2025-09-04</v>
          </cell>
          <cell r="Q51">
            <v>0</v>
          </cell>
        </row>
        <row r="52">
          <cell r="A52" t="str">
            <v>E25-00108W</v>
          </cell>
          <cell r="C52" t="str">
            <v>E25-00108W</v>
          </cell>
          <cell r="D52" t="str">
            <v>BN21 1LX</v>
          </cell>
          <cell r="E52"/>
          <cell r="F52"/>
          <cell r="G52">
            <v>26</v>
          </cell>
          <cell r="H52" t="str">
            <v>2025-08-26</v>
          </cell>
          <cell r="I52" t="str">
            <v>5. Customer/family having been the victims of a reported crime in their home.</v>
          </cell>
          <cell r="J52" t="str">
            <v/>
          </cell>
          <cell r="K52" t="str">
            <v>Voucher for small household items</v>
          </cell>
          <cell r="L52" t="str">
            <v/>
          </cell>
          <cell r="M52" t="str">
            <v/>
          </cell>
          <cell r="N52" t="str">
            <v>Critical Incident Grant</v>
          </cell>
          <cell r="O52" t="str">
            <v>2025-08-26</v>
          </cell>
          <cell r="P52" t="str">
            <v>2025-09-02</v>
          </cell>
          <cell r="Q52">
            <v>0</v>
          </cell>
        </row>
        <row r="53">
          <cell r="A53" t="str">
            <v>E25-00110W</v>
          </cell>
          <cell r="C53" t="str">
            <v>E25-00110W</v>
          </cell>
          <cell r="D53" t="str">
            <v>SP2 7GN</v>
          </cell>
          <cell r="E53"/>
          <cell r="F53"/>
          <cell r="G53">
            <v>806</v>
          </cell>
          <cell r="H53" t="str">
            <v>2025-08-26</v>
          </cell>
          <cell r="I53" t="str">
            <v>4. Customer/family fleeing from a violent or abusive relationship</v>
          </cell>
          <cell r="J53" t="str">
            <v/>
          </cell>
          <cell r="K53" t="str">
            <v>Removals</v>
          </cell>
          <cell r="L53" t="str">
            <v/>
          </cell>
          <cell r="M53" t="str">
            <v/>
          </cell>
          <cell r="N53" t="str">
            <v>Hardship Grant</v>
          </cell>
          <cell r="O53" t="str">
            <v>2025-08-26</v>
          </cell>
          <cell r="P53" t="str">
            <v>2025-09-16</v>
          </cell>
          <cell r="Q53">
            <v>0</v>
          </cell>
        </row>
        <row r="54">
          <cell r="A54" t="str">
            <v>E25-00111W</v>
          </cell>
          <cell r="C54" t="str">
            <v>E25-00111W</v>
          </cell>
          <cell r="D54" t="str">
            <v>RG22 4NJ</v>
          </cell>
          <cell r="E54"/>
          <cell r="F54"/>
          <cell r="G54">
            <v>349</v>
          </cell>
          <cell r="H54" t="str">
            <v>2025-08-26</v>
          </cell>
          <cell r="I54" t="str">
            <v>1. Customer/family with a diagnosed condition or disability</v>
          </cell>
          <cell r="J54" t="str">
            <v/>
          </cell>
          <cell r="K54" t="str">
            <v>Food vouchers</v>
          </cell>
          <cell r="L54" t="str">
            <v>Utility vouchers</v>
          </cell>
          <cell r="M54" t="str">
            <v/>
          </cell>
          <cell r="N54" t="str">
            <v>Crisis Grant</v>
          </cell>
          <cell r="O54" t="str">
            <v>2025-08-26</v>
          </cell>
          <cell r="P54" t="str">
            <v>2025-10-27</v>
          </cell>
          <cell r="Q54">
            <v>2</v>
          </cell>
        </row>
        <row r="55">
          <cell r="A55" t="str">
            <v>E25-00112W</v>
          </cell>
          <cell r="C55" t="str">
            <v>E25-00112W</v>
          </cell>
          <cell r="D55" t="str">
            <v>NN4 6FY</v>
          </cell>
          <cell r="E55"/>
          <cell r="F55"/>
          <cell r="G55">
            <v>350</v>
          </cell>
          <cell r="H55" t="str">
            <v>2025-08-26</v>
          </cell>
          <cell r="I55" t="str">
            <v>1. Customer/family with a diagnosed condition or disability</v>
          </cell>
          <cell r="J55" t="str">
            <v/>
          </cell>
          <cell r="K55" t="str">
            <v>Food vouchers</v>
          </cell>
          <cell r="L55" t="str">
            <v>Utility vouchers</v>
          </cell>
          <cell r="M55" t="str">
            <v/>
          </cell>
          <cell r="N55" t="str">
            <v>Crisis Grant</v>
          </cell>
          <cell r="O55" t="str">
            <v>2025-08-26</v>
          </cell>
          <cell r="P55" t="str">
            <v>2025-10-08</v>
          </cell>
          <cell r="Q55">
            <v>1</v>
          </cell>
        </row>
        <row r="56">
          <cell r="A56" t="str">
            <v>E25-00113W</v>
          </cell>
          <cell r="C56" t="str">
            <v>E25-00113W</v>
          </cell>
          <cell r="D56" t="str">
            <v>LE11 5XB</v>
          </cell>
          <cell r="E56"/>
          <cell r="F56"/>
          <cell r="G56">
            <v>751.43000000000006</v>
          </cell>
          <cell r="H56" t="str">
            <v>2025-08-26</v>
          </cell>
          <cell r="I56" t="str">
            <v>2. Customer/family receiving medication and/or therapy for a mental health condition or substance addiction.</v>
          </cell>
          <cell r="J56" t="str">
            <v/>
          </cell>
          <cell r="K56" t="str">
            <v xml:space="preserve">Furniture </v>
          </cell>
          <cell r="L56" t="str">
            <v>Appliances</v>
          </cell>
          <cell r="M56" t="str">
            <v/>
          </cell>
          <cell r="N56" t="str">
            <v>Hardship Grant</v>
          </cell>
          <cell r="O56" t="str">
            <v>2025-08-26</v>
          </cell>
          <cell r="P56" t="str">
            <v>2025-09-02</v>
          </cell>
          <cell r="Q56">
            <v>0</v>
          </cell>
        </row>
        <row r="57">
          <cell r="A57" t="str">
            <v>E25-00114W</v>
          </cell>
          <cell r="C57" t="str">
            <v>E25-00114W</v>
          </cell>
          <cell r="D57" t="str">
            <v>SN1 4AP</v>
          </cell>
          <cell r="E57"/>
          <cell r="F57"/>
          <cell r="G57">
            <v>420</v>
          </cell>
          <cell r="H57" t="str">
            <v>2025-08-26</v>
          </cell>
          <cell r="I57" t="str">
            <v>9. Eligible for an ETE grant as they are a Stonewater customer</v>
          </cell>
          <cell r="J57" t="str">
            <v/>
          </cell>
          <cell r="K57" t="str">
            <v>Food vouchers</v>
          </cell>
          <cell r="L57" t="str">
            <v>Utility vouchers</v>
          </cell>
          <cell r="M57" t="str">
            <v/>
          </cell>
          <cell r="N57" t="str">
            <v>Education Training &amp; Employment Grant</v>
          </cell>
          <cell r="O57" t="str">
            <v>2025-08-26</v>
          </cell>
          <cell r="P57" t="str">
            <v>2025-12-08</v>
          </cell>
          <cell r="Q57">
            <v>3</v>
          </cell>
        </row>
        <row r="58">
          <cell r="A58" t="str">
            <v>E25-00115W</v>
          </cell>
          <cell r="C58" t="str">
            <v>E25-00115W</v>
          </cell>
          <cell r="D58" t="str">
            <v>BN2 5PP</v>
          </cell>
          <cell r="E58"/>
          <cell r="F58"/>
          <cell r="G58">
            <v>493.83000000000004</v>
          </cell>
          <cell r="H58" t="str">
            <v>2025-08-26</v>
          </cell>
          <cell r="I58" t="str">
            <v>3. Customer/family moving from homelessness/supported living into independent living.</v>
          </cell>
          <cell r="J58" t="str">
            <v/>
          </cell>
          <cell r="K58" t="str">
            <v xml:space="preserve">Furniture </v>
          </cell>
          <cell r="L58" t="str">
            <v/>
          </cell>
          <cell r="M58" t="str">
            <v/>
          </cell>
          <cell r="N58" t="str">
            <v>Hardship Grant</v>
          </cell>
          <cell r="O58" t="str">
            <v>2025-08-26</v>
          </cell>
          <cell r="P58" t="str">
            <v>2025-10-02</v>
          </cell>
          <cell r="Q58">
            <v>1</v>
          </cell>
        </row>
        <row r="59">
          <cell r="A59" t="str">
            <v>E25-00118W</v>
          </cell>
          <cell r="C59" t="str">
            <v>E25-00118W</v>
          </cell>
          <cell r="D59" t="str">
            <v>BN50 8TQ</v>
          </cell>
          <cell r="E59"/>
          <cell r="F59"/>
          <cell r="G59">
            <v>150</v>
          </cell>
          <cell r="H59" t="str">
            <v>2025-08-26</v>
          </cell>
          <cell r="I59" t="str">
            <v>4. Customer/family fleeing from a violent or abusive relationship</v>
          </cell>
          <cell r="J59" t="str">
            <v/>
          </cell>
          <cell r="K59" t="str">
            <v>Food vouchers</v>
          </cell>
          <cell r="L59" t="str">
            <v>Utility vouchers</v>
          </cell>
          <cell r="M59" t="str">
            <v/>
          </cell>
          <cell r="N59" t="str">
            <v>Crisis Grant</v>
          </cell>
          <cell r="O59" t="str">
            <v>2025-08-26</v>
          </cell>
          <cell r="P59" t="str">
            <v>2025-10-07</v>
          </cell>
          <cell r="Q59">
            <v>1</v>
          </cell>
        </row>
        <row r="60">
          <cell r="A60" t="str">
            <v>E25-00119W</v>
          </cell>
          <cell r="C60" t="str">
            <v>E25-00119W</v>
          </cell>
          <cell r="D60" t="str">
            <v>BN50 8TQ</v>
          </cell>
          <cell r="E60"/>
          <cell r="F60"/>
          <cell r="G60">
            <v>200</v>
          </cell>
          <cell r="H60" t="str">
            <v>2025-08-26</v>
          </cell>
          <cell r="I60" t="str">
            <v>4. Customer/family fleeing from a violent or abusive relationship</v>
          </cell>
          <cell r="J60" t="str">
            <v/>
          </cell>
          <cell r="K60" t="str">
            <v>Food vouchers</v>
          </cell>
          <cell r="L60" t="str">
            <v>Clothing</v>
          </cell>
          <cell r="M60" t="str">
            <v/>
          </cell>
          <cell r="N60" t="str">
            <v>Crisis Grant</v>
          </cell>
          <cell r="O60" t="str">
            <v>2025-08-26</v>
          </cell>
          <cell r="P60" t="str">
            <v>2025-10-07</v>
          </cell>
          <cell r="Q60">
            <v>1</v>
          </cell>
        </row>
        <row r="61">
          <cell r="A61" t="str">
            <v>E25-00120W</v>
          </cell>
          <cell r="C61" t="str">
            <v>E25-00120W</v>
          </cell>
          <cell r="D61" t="str">
            <v>LU6 9NA</v>
          </cell>
          <cell r="E61"/>
          <cell r="F61"/>
          <cell r="G61">
            <v>300</v>
          </cell>
          <cell r="H61" t="str">
            <v>2025-08-27</v>
          </cell>
          <cell r="I61" t="str">
            <v>4. Customer/family fleeing from a violent or abusive relationship</v>
          </cell>
          <cell r="J61" t="str">
            <v/>
          </cell>
          <cell r="K61" t="str">
            <v>Food vouchers</v>
          </cell>
          <cell r="L61" t="str">
            <v>Clothing</v>
          </cell>
          <cell r="M61" t="str">
            <v/>
          </cell>
          <cell r="N61" t="str">
            <v>Crisis Grant</v>
          </cell>
          <cell r="O61" t="str">
            <v>2025-08-27</v>
          </cell>
          <cell r="P61" t="str">
            <v>2025-10-27</v>
          </cell>
          <cell r="Q61">
            <v>2</v>
          </cell>
        </row>
        <row r="62">
          <cell r="A62" t="str">
            <v>E25-00121W</v>
          </cell>
          <cell r="C62" t="str">
            <v>E25-00121W</v>
          </cell>
          <cell r="D62" t="str">
            <v>SG18 0AQ</v>
          </cell>
          <cell r="E62"/>
          <cell r="F62"/>
          <cell r="G62">
            <v>2182.8000000000002</v>
          </cell>
          <cell r="H62" t="str">
            <v>2025-09-01</v>
          </cell>
          <cell r="I62" t="str">
            <v>1. Customer/family with a diagnosed condition or disability</v>
          </cell>
          <cell r="J62" t="str">
            <v/>
          </cell>
          <cell r="K62" t="str">
            <v>Flooring</v>
          </cell>
          <cell r="L62" t="str">
            <v/>
          </cell>
          <cell r="M62" t="str">
            <v/>
          </cell>
          <cell r="N62" t="str">
            <v>Flooring Grant</v>
          </cell>
          <cell r="O62" t="str">
            <v>2025-09-01</v>
          </cell>
          <cell r="P62" t="str">
            <v>2025-10-23</v>
          </cell>
          <cell r="Q62">
            <v>1</v>
          </cell>
        </row>
        <row r="63">
          <cell r="A63" t="str">
            <v>E25-00122W</v>
          </cell>
          <cell r="C63" t="str">
            <v>E25-00122W</v>
          </cell>
          <cell r="D63" t="str">
            <v>BH8 9AT</v>
          </cell>
          <cell r="E63"/>
          <cell r="F63"/>
          <cell r="G63">
            <v>240</v>
          </cell>
          <cell r="H63" t="str">
            <v>2025-08-28</v>
          </cell>
          <cell r="I63" t="str">
            <v>8a. Financial Hardship where the customer/household is spending more than 50% of their monthly income on housing costs.</v>
          </cell>
          <cell r="J63" t="str">
            <v/>
          </cell>
          <cell r="K63" t="str">
            <v>Food vouchers</v>
          </cell>
          <cell r="L63" t="str">
            <v/>
          </cell>
          <cell r="M63" t="str">
            <v/>
          </cell>
          <cell r="N63" t="str">
            <v>Stonewater Employee Support Fund</v>
          </cell>
          <cell r="O63" t="str">
            <v>2025-08-28</v>
          </cell>
          <cell r="P63" t="str">
            <v>2025-10-31</v>
          </cell>
          <cell r="Q63">
            <v>2</v>
          </cell>
        </row>
        <row r="64">
          <cell r="A64" t="str">
            <v>E25-00123W</v>
          </cell>
          <cell r="C64" t="str">
            <v>E25-00123W</v>
          </cell>
          <cell r="D64" t="str">
            <v>NG9 2SY</v>
          </cell>
          <cell r="E64"/>
          <cell r="F64"/>
          <cell r="G64">
            <v>853.40000000000009</v>
          </cell>
          <cell r="H64" t="str">
            <v>2025-09-01</v>
          </cell>
          <cell r="I64" t="str">
            <v>3. Customer/family moving from homelessness/supported living into independent living.</v>
          </cell>
          <cell r="J64" t="str">
            <v/>
          </cell>
          <cell r="K64" t="str">
            <v xml:space="preserve">Furniture </v>
          </cell>
          <cell r="L64" t="str">
            <v>Appliances</v>
          </cell>
          <cell r="M64" t="str">
            <v>Voucher for small household items</v>
          </cell>
          <cell r="N64" t="str">
            <v>Hardship Grant</v>
          </cell>
          <cell r="O64" t="str">
            <v>2025-09-01</v>
          </cell>
          <cell r="P64" t="str">
            <v>2025-09-17</v>
          </cell>
          <cell r="Q64">
            <v>0</v>
          </cell>
        </row>
        <row r="65">
          <cell r="A65" t="str">
            <v>E25-00124W</v>
          </cell>
          <cell r="C65" t="str">
            <v>E25-00124W</v>
          </cell>
          <cell r="D65" t="str">
            <v>HR6 8EW</v>
          </cell>
          <cell r="E65"/>
          <cell r="F65"/>
          <cell r="G65">
            <v>634.96</v>
          </cell>
          <cell r="H65" t="str">
            <v>2025-09-02</v>
          </cell>
          <cell r="I65" t="str">
            <v>2. Customer/family receiving medication and/or therapy for a mental health condition or substance addiction.</v>
          </cell>
          <cell r="J65" t="str">
            <v/>
          </cell>
          <cell r="K65" t="str">
            <v>Appliances</v>
          </cell>
          <cell r="L65" t="str">
            <v/>
          </cell>
          <cell r="M65" t="str">
            <v/>
          </cell>
          <cell r="N65" t="str">
            <v>Hardship Grant</v>
          </cell>
          <cell r="O65" t="str">
            <v>2025-09-02</v>
          </cell>
          <cell r="P65" t="str">
            <v>2025-09-10</v>
          </cell>
          <cell r="Q65">
            <v>0</v>
          </cell>
        </row>
        <row r="66">
          <cell r="A66" t="str">
            <v>E25-00125W</v>
          </cell>
          <cell r="C66" t="str">
            <v>E25-00125W</v>
          </cell>
          <cell r="D66" t="str">
            <v>LE19 4DX</v>
          </cell>
          <cell r="E66"/>
          <cell r="F66"/>
          <cell r="G66">
            <v>350</v>
          </cell>
          <cell r="H66" t="str">
            <v>2025-09-01</v>
          </cell>
          <cell r="I66" t="str">
            <v>2. Customer/family receiving medication and/or therapy for a mental health condition or substance addiction.</v>
          </cell>
          <cell r="J66" t="str">
            <v/>
          </cell>
          <cell r="K66" t="str">
            <v>Food vouchers</v>
          </cell>
          <cell r="L66" t="str">
            <v>Utility vouchers</v>
          </cell>
          <cell r="M66" t="str">
            <v/>
          </cell>
          <cell r="N66" t="str">
            <v>Crisis Grant</v>
          </cell>
          <cell r="O66" t="str">
            <v>2025-09-01</v>
          </cell>
          <cell r="P66" t="str">
            <v>2025-11-12</v>
          </cell>
          <cell r="Q66">
            <v>2</v>
          </cell>
        </row>
        <row r="67">
          <cell r="A67" t="str">
            <v>E25-00126W</v>
          </cell>
          <cell r="C67" t="str">
            <v>E25-00126W</v>
          </cell>
          <cell r="D67" t="str">
            <v>LE19 4DX</v>
          </cell>
          <cell r="E67"/>
          <cell r="F67"/>
          <cell r="G67">
            <v>619.54</v>
          </cell>
          <cell r="H67" t="str">
            <v>2025-09-01</v>
          </cell>
          <cell r="I67" t="str">
            <v>2. Customer/family receiving medication and/or therapy for a mental health condition or substance addiction.</v>
          </cell>
          <cell r="J67" t="str">
            <v/>
          </cell>
          <cell r="K67" t="str">
            <v xml:space="preserve">Furniture </v>
          </cell>
          <cell r="L67" t="str">
            <v/>
          </cell>
          <cell r="M67" t="str">
            <v/>
          </cell>
          <cell r="N67" t="str">
            <v>Hardship Grant</v>
          </cell>
          <cell r="O67" t="str">
            <v>2025-09-01</v>
          </cell>
          <cell r="P67" t="str">
            <v>2025-10-08</v>
          </cell>
          <cell r="Q67">
            <v>1</v>
          </cell>
        </row>
        <row r="68">
          <cell r="A68" t="str">
            <v>E25-00127W</v>
          </cell>
          <cell r="C68" t="str">
            <v>E25-00127W</v>
          </cell>
          <cell r="D68" t="str">
            <v>LU5 5BG</v>
          </cell>
          <cell r="E68"/>
          <cell r="F68"/>
          <cell r="G68">
            <v>1918.8</v>
          </cell>
          <cell r="H68" t="str">
            <v>2025-09-01</v>
          </cell>
          <cell r="I68" t="str">
            <v>1. Customer/family with a diagnosed condition or disability</v>
          </cell>
          <cell r="J68" t="str">
            <v/>
          </cell>
          <cell r="K68" t="str">
            <v>Flooring</v>
          </cell>
          <cell r="L68" t="str">
            <v/>
          </cell>
          <cell r="M68" t="str">
            <v/>
          </cell>
          <cell r="N68" t="str">
            <v>Flooring Grant</v>
          </cell>
          <cell r="O68" t="str">
            <v>2025-09-01</v>
          </cell>
          <cell r="P68" t="str">
            <v>2025-10-01</v>
          </cell>
          <cell r="Q68">
            <v>1</v>
          </cell>
        </row>
        <row r="69">
          <cell r="A69" t="str">
            <v>E25-00128W</v>
          </cell>
          <cell r="C69" t="str">
            <v>E25-00128W</v>
          </cell>
          <cell r="D69" t="str">
            <v>BS23 3SA</v>
          </cell>
          <cell r="E69"/>
          <cell r="F69"/>
          <cell r="G69">
            <v>350</v>
          </cell>
          <cell r="H69" t="str">
            <v>2025-09-02</v>
          </cell>
          <cell r="I69" t="str">
            <v>1. Customer/family with a diagnosed condition or disability</v>
          </cell>
          <cell r="J69" t="str">
            <v/>
          </cell>
          <cell r="K69" t="str">
            <v>Food vouchers</v>
          </cell>
          <cell r="L69" t="str">
            <v>Utility vouchers</v>
          </cell>
          <cell r="M69" t="str">
            <v/>
          </cell>
          <cell r="N69" t="str">
            <v>Crisis Grant</v>
          </cell>
          <cell r="O69" t="str">
            <v>2025-09-02</v>
          </cell>
          <cell r="P69" t="str">
            <v>2025-10-10</v>
          </cell>
          <cell r="Q69">
            <v>1</v>
          </cell>
        </row>
        <row r="70">
          <cell r="A70" t="str">
            <v>E25-00129W</v>
          </cell>
          <cell r="C70" t="str">
            <v>E25-00129W</v>
          </cell>
          <cell r="D70" t="str">
            <v>BS23 3SA</v>
          </cell>
          <cell r="E70"/>
          <cell r="F70"/>
          <cell r="G70">
            <v>592.79999999999995</v>
          </cell>
          <cell r="H70" t="str">
            <v>2025-09-02</v>
          </cell>
          <cell r="I70" t="str">
            <v>1. Customer/family with a diagnosed condition or disability</v>
          </cell>
          <cell r="J70" t="str">
            <v/>
          </cell>
          <cell r="K70" t="str">
            <v xml:space="preserve">Furniture </v>
          </cell>
          <cell r="L70" t="str">
            <v>Appliances</v>
          </cell>
          <cell r="M70" t="str">
            <v/>
          </cell>
          <cell r="N70" t="str">
            <v>Hardship Grant</v>
          </cell>
          <cell r="O70" t="str">
            <v>2025-09-02</v>
          </cell>
          <cell r="P70" t="str">
            <v>2025-09-23</v>
          </cell>
          <cell r="Q70">
            <v>0</v>
          </cell>
        </row>
        <row r="71">
          <cell r="A71" t="str">
            <v>E25-00130W</v>
          </cell>
          <cell r="C71" t="str">
            <v>E25-00130W</v>
          </cell>
          <cell r="D71" t="str">
            <v>SO15 1GG</v>
          </cell>
          <cell r="E71"/>
          <cell r="F71"/>
          <cell r="G71">
            <v>822.11</v>
          </cell>
          <cell r="H71" t="str">
            <v>2025-09-01</v>
          </cell>
          <cell r="I71" t="str">
            <v>2. Customer/family receiving medication and/or therapy for a mental health condition or substance addiction.</v>
          </cell>
          <cell r="J71" t="str">
            <v/>
          </cell>
          <cell r="K71" t="str">
            <v xml:space="preserve">Furniture </v>
          </cell>
          <cell r="L71" t="str">
            <v>Voucher for small household items</v>
          </cell>
          <cell r="M71" t="str">
            <v/>
          </cell>
          <cell r="N71" t="str">
            <v>Hardship Grant</v>
          </cell>
          <cell r="O71" t="str">
            <v>2025-09-01</v>
          </cell>
          <cell r="P71" t="str">
            <v>2025-10-23</v>
          </cell>
          <cell r="Q71">
            <v>1</v>
          </cell>
        </row>
        <row r="72">
          <cell r="A72" t="str">
            <v>E25-00132W</v>
          </cell>
          <cell r="C72" t="str">
            <v>E25-00132W</v>
          </cell>
          <cell r="D72" t="str">
            <v>BN12 6ES</v>
          </cell>
          <cell r="E72"/>
          <cell r="F72"/>
          <cell r="G72">
            <v>350</v>
          </cell>
          <cell r="H72" t="str">
            <v>2025-09-02</v>
          </cell>
          <cell r="I72" t="str">
            <v>5. Customer/family having been the victims of a reported crime in their home.</v>
          </cell>
          <cell r="J72" t="str">
            <v/>
          </cell>
          <cell r="K72" t="str">
            <v>Food vouchers</v>
          </cell>
          <cell r="L72" t="str">
            <v/>
          </cell>
          <cell r="M72" t="str">
            <v/>
          </cell>
          <cell r="N72" t="str">
            <v>Crisis Grant</v>
          </cell>
          <cell r="O72" t="str">
            <v>2025-09-02</v>
          </cell>
          <cell r="P72" t="str">
            <v>2025-11-04</v>
          </cell>
          <cell r="Q72">
            <v>2</v>
          </cell>
        </row>
        <row r="73">
          <cell r="A73" t="str">
            <v>E25-00133W</v>
          </cell>
          <cell r="C73" t="str">
            <v>E25-00133W</v>
          </cell>
          <cell r="D73" t="str">
            <v>B66 3RQ</v>
          </cell>
          <cell r="E73"/>
          <cell r="F73"/>
          <cell r="G73">
            <v>350</v>
          </cell>
          <cell r="H73" t="str">
            <v>2025-09-02</v>
          </cell>
          <cell r="I73" t="str">
            <v>5. Customer/family having been the victims of a reported crime in their home.</v>
          </cell>
          <cell r="J73" t="str">
            <v/>
          </cell>
          <cell r="K73" t="str">
            <v>Food vouchers</v>
          </cell>
          <cell r="L73" t="str">
            <v/>
          </cell>
          <cell r="M73" t="str">
            <v/>
          </cell>
          <cell r="N73" t="str">
            <v>Crisis Grant</v>
          </cell>
          <cell r="O73" t="str">
            <v>2025-09-02</v>
          </cell>
          <cell r="P73" t="str">
            <v>2025-10-13</v>
          </cell>
          <cell r="Q73">
            <v>1</v>
          </cell>
        </row>
        <row r="74">
          <cell r="A74" t="str">
            <v>E25-00134W</v>
          </cell>
          <cell r="C74" t="str">
            <v>E25-00134W</v>
          </cell>
          <cell r="D74" t="str">
            <v>SG17 5UD</v>
          </cell>
          <cell r="E74"/>
          <cell r="F74"/>
          <cell r="G74">
            <v>350</v>
          </cell>
          <cell r="H74" t="str">
            <v>2025-09-04</v>
          </cell>
          <cell r="I74" t="str">
            <v>7. Customer/family with a child/ren in receipt of means-tested free school meals.</v>
          </cell>
          <cell r="J74" t="str">
            <v/>
          </cell>
          <cell r="K74" t="str">
            <v>Food vouchers</v>
          </cell>
          <cell r="L74" t="str">
            <v>Utility vouchers</v>
          </cell>
          <cell r="M74" t="str">
            <v/>
          </cell>
          <cell r="N74" t="str">
            <v>Crisis Grant</v>
          </cell>
          <cell r="O74" t="str">
            <v>2025-09-04</v>
          </cell>
          <cell r="P74" t="str">
            <v>2025-10-20</v>
          </cell>
          <cell r="Q74">
            <v>1</v>
          </cell>
        </row>
        <row r="75">
          <cell r="A75" t="str">
            <v>E25-00135W</v>
          </cell>
          <cell r="C75" t="str">
            <v>E25-00135W</v>
          </cell>
          <cell r="D75" t="str">
            <v>CV7 8QF</v>
          </cell>
          <cell r="E75"/>
          <cell r="F75"/>
          <cell r="G75">
            <v>350</v>
          </cell>
          <cell r="H75" t="str">
            <v>2025-09-03</v>
          </cell>
          <cell r="I75" t="str">
            <v>2. Customer/family receiving medication and/or therapy for a mental health condition or substance addiction.</v>
          </cell>
          <cell r="J75" t="str">
            <v/>
          </cell>
          <cell r="K75" t="str">
            <v>Food vouchers</v>
          </cell>
          <cell r="L75" t="str">
            <v>Utility vouchers</v>
          </cell>
          <cell r="M75" t="str">
            <v/>
          </cell>
          <cell r="N75" t="str">
            <v>Crisis Grant</v>
          </cell>
          <cell r="O75" t="str">
            <v>2025-09-03</v>
          </cell>
          <cell r="P75" t="str">
            <v>2025-09-29</v>
          </cell>
          <cell r="Q75">
            <v>0</v>
          </cell>
        </row>
        <row r="76">
          <cell r="A76" t="str">
            <v>E25-00136W</v>
          </cell>
          <cell r="C76" t="str">
            <v>E25-00136W</v>
          </cell>
          <cell r="D76" t="str">
            <v>LU5 5TJ</v>
          </cell>
          <cell r="E76"/>
          <cell r="F76"/>
          <cell r="G76">
            <v>581.88</v>
          </cell>
          <cell r="H76" t="str">
            <v>2025-09-03</v>
          </cell>
          <cell r="I76" t="str">
            <v>1. Customer/family with a diagnosed condition or disability</v>
          </cell>
          <cell r="J76" t="str">
            <v/>
          </cell>
          <cell r="K76" t="str">
            <v xml:space="preserve">Furniture </v>
          </cell>
          <cell r="L76" t="str">
            <v>Appliances</v>
          </cell>
          <cell r="M76" t="str">
            <v/>
          </cell>
          <cell r="N76" t="str">
            <v>Hardship Grant</v>
          </cell>
          <cell r="O76" t="str">
            <v>2025-09-03</v>
          </cell>
          <cell r="P76" t="str">
            <v>2025-10-08</v>
          </cell>
          <cell r="Q76">
            <v>1</v>
          </cell>
        </row>
        <row r="77">
          <cell r="A77" t="str">
            <v>E25-00137W</v>
          </cell>
          <cell r="C77" t="str">
            <v>E25-00137W</v>
          </cell>
          <cell r="D77" t="str">
            <v>LU5 5TJ</v>
          </cell>
          <cell r="E77"/>
          <cell r="F77"/>
          <cell r="G77">
            <v>350</v>
          </cell>
          <cell r="H77" t="str">
            <v>2025-09-03</v>
          </cell>
          <cell r="I77" t="str">
            <v>1. Customer/family with a diagnosed condition or disability</v>
          </cell>
          <cell r="J77" t="str">
            <v/>
          </cell>
          <cell r="K77" t="str">
            <v>Food vouchers</v>
          </cell>
          <cell r="L77" t="str">
            <v>Utility vouchers</v>
          </cell>
          <cell r="M77" t="str">
            <v/>
          </cell>
          <cell r="N77" t="str">
            <v>Crisis Grant</v>
          </cell>
          <cell r="O77" t="str">
            <v>2025-09-03</v>
          </cell>
          <cell r="P77" t="str">
            <v>2025-10-07</v>
          </cell>
          <cell r="Q77">
            <v>1</v>
          </cell>
        </row>
        <row r="78">
          <cell r="A78" t="str">
            <v>E25-00138W</v>
          </cell>
          <cell r="C78" t="str">
            <v>E25-00138W</v>
          </cell>
          <cell r="D78" t="str">
            <v>LU2 0FD</v>
          </cell>
          <cell r="E78"/>
          <cell r="F78"/>
          <cell r="G78">
            <v>350</v>
          </cell>
          <cell r="H78" t="str">
            <v>2025-09-04</v>
          </cell>
          <cell r="I78" t="str">
            <v>1. Customer/family with a diagnosed condition or disability</v>
          </cell>
          <cell r="J78" t="str">
            <v/>
          </cell>
          <cell r="K78" t="str">
            <v>Food vouchers</v>
          </cell>
          <cell r="L78" t="str">
            <v>Utility vouchers</v>
          </cell>
          <cell r="M78" t="str">
            <v/>
          </cell>
          <cell r="N78" t="str">
            <v>Crisis Grant</v>
          </cell>
          <cell r="O78" t="str">
            <v>2025-09-04</v>
          </cell>
          <cell r="P78" t="str">
            <v>2025-10-02</v>
          </cell>
          <cell r="Q78">
            <v>0</v>
          </cell>
        </row>
        <row r="79">
          <cell r="A79" t="str">
            <v>E25-00139W</v>
          </cell>
          <cell r="C79" t="str">
            <v>E25-00139W</v>
          </cell>
          <cell r="D79" t="str">
            <v>LU2 0FD</v>
          </cell>
          <cell r="E79"/>
          <cell r="F79"/>
          <cell r="G79">
            <v>736.73</v>
          </cell>
          <cell r="H79" t="str">
            <v>2025-09-04</v>
          </cell>
          <cell r="I79" t="str">
            <v>1. Customer/family with a diagnosed condition or disability</v>
          </cell>
          <cell r="J79" t="str">
            <v/>
          </cell>
          <cell r="K79" t="str">
            <v xml:space="preserve">Furniture </v>
          </cell>
          <cell r="L79" t="str">
            <v>Appliances</v>
          </cell>
          <cell r="M79" t="str">
            <v>Voucher for small household items</v>
          </cell>
          <cell r="N79" t="str">
            <v>Hardship Grant</v>
          </cell>
          <cell r="O79" t="str">
            <v>2025-09-04</v>
          </cell>
          <cell r="P79" t="str">
            <v>2025-09-18</v>
          </cell>
          <cell r="Q79">
            <v>0</v>
          </cell>
        </row>
        <row r="80">
          <cell r="A80" t="str">
            <v>E25-00140W</v>
          </cell>
          <cell r="C80" t="str">
            <v>E25-00140W</v>
          </cell>
          <cell r="D80" t="str">
            <v>LS10 3QW</v>
          </cell>
          <cell r="E80"/>
          <cell r="F80"/>
          <cell r="G80">
            <v>919.97</v>
          </cell>
          <cell r="H80" t="str">
            <v>2025-09-03</v>
          </cell>
          <cell r="I80" t="str">
            <v>3. Customer/family moving from homelessness/supported living into independent living.</v>
          </cell>
          <cell r="J80" t="str">
            <v/>
          </cell>
          <cell r="K80" t="str">
            <v>Appliances</v>
          </cell>
          <cell r="L80" t="str">
            <v/>
          </cell>
          <cell r="M80" t="str">
            <v/>
          </cell>
          <cell r="N80" t="str">
            <v>Hardship Grant</v>
          </cell>
          <cell r="O80" t="str">
            <v>2025-09-03</v>
          </cell>
          <cell r="P80" t="str">
            <v>2025-10-10</v>
          </cell>
          <cell r="Q80">
            <v>1</v>
          </cell>
        </row>
        <row r="81">
          <cell r="A81" t="str">
            <v>E25-00142W</v>
          </cell>
          <cell r="C81" t="str">
            <v>E25-00142W</v>
          </cell>
          <cell r="D81" t="str">
            <v>SG18 0BP</v>
          </cell>
          <cell r="E81"/>
          <cell r="F81"/>
          <cell r="G81">
            <v>500</v>
          </cell>
          <cell r="H81" t="str">
            <v>2025-09-03</v>
          </cell>
          <cell r="I81" t="str">
            <v>4. Customer/family fleeing from a violent or abusive relationship</v>
          </cell>
          <cell r="J81" t="str">
            <v/>
          </cell>
          <cell r="K81" t="str">
            <v>Food vouchers</v>
          </cell>
          <cell r="L81" t="str">
            <v>Clothing</v>
          </cell>
          <cell r="M81" t="str">
            <v/>
          </cell>
          <cell r="N81" t="str">
            <v>Crisis Grant</v>
          </cell>
          <cell r="O81" t="str">
            <v>2025-09-03</v>
          </cell>
          <cell r="P81" t="str">
            <v>2025-11-07</v>
          </cell>
          <cell r="Q81">
            <v>2</v>
          </cell>
        </row>
        <row r="82">
          <cell r="A82" t="str">
            <v>E25-00143W</v>
          </cell>
          <cell r="C82" t="str">
            <v>E25-00143W</v>
          </cell>
          <cell r="D82" t="str">
            <v>SO50 7GF</v>
          </cell>
          <cell r="E82"/>
          <cell r="F82"/>
          <cell r="G82">
            <v>942</v>
          </cell>
          <cell r="H82" t="str">
            <v>2025-09-03</v>
          </cell>
          <cell r="I82" t="str">
            <v>2. Customer/family receiving medication and/or therapy for a mental health condition or substance addiction.</v>
          </cell>
          <cell r="J82" t="str">
            <v/>
          </cell>
          <cell r="K82" t="str">
            <v>House Deep Clean</v>
          </cell>
          <cell r="L82" t="str">
            <v/>
          </cell>
          <cell r="M82" t="str">
            <v/>
          </cell>
          <cell r="N82" t="str">
            <v>Hardship Grant</v>
          </cell>
          <cell r="O82" t="str">
            <v>2025-09-03</v>
          </cell>
          <cell r="P82" t="str">
            <v>2025-09-18</v>
          </cell>
          <cell r="Q82">
            <v>0</v>
          </cell>
        </row>
        <row r="83">
          <cell r="A83" t="str">
            <v>E25-00144W</v>
          </cell>
          <cell r="C83" t="str">
            <v>E25-00144W</v>
          </cell>
          <cell r="D83" t="str">
            <v>NG9 2SY</v>
          </cell>
          <cell r="E83"/>
          <cell r="F83"/>
          <cell r="G83">
            <v>977.17</v>
          </cell>
          <cell r="H83" t="str">
            <v>2025-09-10</v>
          </cell>
          <cell r="I83" t="str">
            <v>2. Customer/family receiving medication and/or therapy for a mental health condition or substance addiction.</v>
          </cell>
          <cell r="J83" t="str">
            <v/>
          </cell>
          <cell r="K83" t="str">
            <v>Food vouchers</v>
          </cell>
          <cell r="L83" t="str">
            <v>Utility vouchers</v>
          </cell>
          <cell r="M83" t="str">
            <v>Voucher for small household items</v>
          </cell>
          <cell r="N83" t="str">
            <v>Critical Incident Grant</v>
          </cell>
          <cell r="O83" t="str">
            <v>2025-09-10</v>
          </cell>
          <cell r="P83" t="str">
            <v>2025-12-12</v>
          </cell>
          <cell r="Q83">
            <v>3</v>
          </cell>
        </row>
        <row r="84">
          <cell r="A84" t="str">
            <v>E25-00145W</v>
          </cell>
          <cell r="C84" t="str">
            <v>E25-00145W</v>
          </cell>
          <cell r="D84" t="str">
            <v>WR15 8DQ</v>
          </cell>
          <cell r="E84"/>
          <cell r="F84"/>
          <cell r="G84">
            <v>845.81</v>
          </cell>
          <cell r="H84" t="str">
            <v>2025-09-08</v>
          </cell>
          <cell r="I84" t="str">
            <v>1. Customer/family with a diagnosed condition or disability</v>
          </cell>
          <cell r="J84" t="str">
            <v/>
          </cell>
          <cell r="K84" t="str">
            <v xml:space="preserve">Furniture </v>
          </cell>
          <cell r="L84" t="str">
            <v>Voucher for small household items</v>
          </cell>
          <cell r="M84" t="str">
            <v/>
          </cell>
          <cell r="N84" t="str">
            <v>Hardship Grant</v>
          </cell>
          <cell r="O84" t="str">
            <v>2025-09-08</v>
          </cell>
          <cell r="P84" t="str">
            <v>2025-11-04</v>
          </cell>
          <cell r="Q84">
            <v>1</v>
          </cell>
        </row>
        <row r="85">
          <cell r="A85" t="str">
            <v>E25-00146W</v>
          </cell>
          <cell r="C85" t="str">
            <v>E25-00146W</v>
          </cell>
          <cell r="D85" t="str">
            <v>MK42 7NZ</v>
          </cell>
          <cell r="E85"/>
          <cell r="F85"/>
          <cell r="G85">
            <v>1008.97</v>
          </cell>
          <cell r="H85" t="str">
            <v>2025-09-08</v>
          </cell>
          <cell r="I85" t="str">
            <v>3. Customer/family moving from homelessness/supported living into independent living.</v>
          </cell>
          <cell r="J85" t="str">
            <v/>
          </cell>
          <cell r="K85" t="str">
            <v>Appliances</v>
          </cell>
          <cell r="L85" t="str">
            <v>Voucher for small household items</v>
          </cell>
          <cell r="M85" t="str">
            <v/>
          </cell>
          <cell r="N85" t="str">
            <v>Hardship Grant</v>
          </cell>
          <cell r="O85" t="str">
            <v>2025-09-08</v>
          </cell>
          <cell r="P85" t="str">
            <v>2025-10-16</v>
          </cell>
          <cell r="Q85">
            <v>1</v>
          </cell>
        </row>
        <row r="86">
          <cell r="A86" t="str">
            <v>E25-00147W</v>
          </cell>
          <cell r="C86" t="str">
            <v>E25-00147W</v>
          </cell>
          <cell r="D86" t="str">
            <v>NN4 6GW</v>
          </cell>
          <cell r="E86"/>
          <cell r="F86"/>
          <cell r="G86">
            <v>1656.54</v>
          </cell>
          <cell r="H86" t="str">
            <v>2025-09-08</v>
          </cell>
          <cell r="I86" t="str">
            <v>5. Customer/family having been the victims of a reported crime in their home.</v>
          </cell>
          <cell r="J86" t="str">
            <v>6b. Customer/family under the care of Social Services (Adult or Children’s) - DV</v>
          </cell>
          <cell r="K86" t="str">
            <v xml:space="preserve">Furniture </v>
          </cell>
          <cell r="L86" t="str">
            <v>Appliances</v>
          </cell>
          <cell r="M86" t="str">
            <v>Voucher for small household items</v>
          </cell>
          <cell r="N86" t="str">
            <v>Critical Incident Grant</v>
          </cell>
          <cell r="O86" t="str">
            <v>2025-09-08</v>
          </cell>
          <cell r="P86" t="str">
            <v>2025-09-23</v>
          </cell>
          <cell r="Q86">
            <v>0</v>
          </cell>
        </row>
        <row r="87">
          <cell r="A87" t="str">
            <v>E25-00149W</v>
          </cell>
          <cell r="C87" t="str">
            <v>E25-00149W</v>
          </cell>
          <cell r="D87" t="str">
            <v>TA9 3FY</v>
          </cell>
          <cell r="E87"/>
          <cell r="F87"/>
          <cell r="G87">
            <v>982.15</v>
          </cell>
          <cell r="H87" t="str">
            <v>2025-09-08</v>
          </cell>
          <cell r="I87" t="str">
            <v>3. Customer/family moving from homelessness/supported living into independent living.</v>
          </cell>
          <cell r="J87" t="str">
            <v/>
          </cell>
          <cell r="K87" t="str">
            <v xml:space="preserve">Furniture </v>
          </cell>
          <cell r="L87" t="str">
            <v>Clothing</v>
          </cell>
          <cell r="M87" t="str">
            <v>School Uniform</v>
          </cell>
          <cell r="N87" t="str">
            <v>Hardship Grant</v>
          </cell>
          <cell r="O87" t="str">
            <v>2025-09-08</v>
          </cell>
          <cell r="P87" t="str">
            <v>2025-10-10</v>
          </cell>
          <cell r="Q87">
            <v>1</v>
          </cell>
        </row>
        <row r="88">
          <cell r="A88" t="str">
            <v>E25-00150W</v>
          </cell>
          <cell r="C88" t="str">
            <v>E25-00150W</v>
          </cell>
          <cell r="D88" t="str">
            <v>TA9 3FY</v>
          </cell>
          <cell r="E88"/>
          <cell r="F88"/>
          <cell r="G88">
            <v>350</v>
          </cell>
          <cell r="H88" t="str">
            <v>2025-09-08</v>
          </cell>
          <cell r="I88" t="str">
            <v>3. Customer/family moving from homelessness/supported living into independent living.</v>
          </cell>
          <cell r="J88" t="str">
            <v/>
          </cell>
          <cell r="K88" t="str">
            <v>Food vouchers</v>
          </cell>
          <cell r="L88" t="str">
            <v/>
          </cell>
          <cell r="M88" t="str">
            <v/>
          </cell>
          <cell r="N88" t="str">
            <v>Crisis Grant</v>
          </cell>
          <cell r="O88" t="str">
            <v>2025-09-08</v>
          </cell>
          <cell r="P88" t="str">
            <v>2025-10-02</v>
          </cell>
          <cell r="Q88">
            <v>0</v>
          </cell>
        </row>
        <row r="89">
          <cell r="A89" t="str">
            <v>E25-00152W</v>
          </cell>
          <cell r="C89" t="str">
            <v>E25-00152W</v>
          </cell>
          <cell r="D89" t="str">
            <v>BN23 7TU</v>
          </cell>
          <cell r="E89"/>
          <cell r="F89"/>
          <cell r="G89">
            <v>2500</v>
          </cell>
          <cell r="H89" t="str">
            <v>2025-09-12</v>
          </cell>
          <cell r="I89" t="str">
            <v>2. Customer/family receiving medication and/or therapy for a mental health condition or substance addiction.</v>
          </cell>
          <cell r="J89" t="str">
            <v/>
          </cell>
          <cell r="K89" t="str">
            <v>House Deep Clean</v>
          </cell>
          <cell r="L89" t="str">
            <v/>
          </cell>
          <cell r="M89" t="str">
            <v/>
          </cell>
          <cell r="N89" t="str">
            <v>Critical Incident Grant</v>
          </cell>
          <cell r="O89" t="str">
            <v>2025-09-12</v>
          </cell>
          <cell r="P89" t="str">
            <v>2025-10-02</v>
          </cell>
          <cell r="Q89">
            <v>0</v>
          </cell>
        </row>
        <row r="90">
          <cell r="A90" t="str">
            <v>E25-00153W</v>
          </cell>
          <cell r="C90" t="str">
            <v>E25-00153W</v>
          </cell>
          <cell r="D90" t="str">
            <v>MK40 4FF</v>
          </cell>
          <cell r="E90"/>
          <cell r="F90"/>
          <cell r="G90">
            <v>300</v>
          </cell>
          <cell r="H90" t="str">
            <v>2025-09-12</v>
          </cell>
          <cell r="I90" t="str">
            <v>4. Customer/family fleeing from a violent or abusive relationship</v>
          </cell>
          <cell r="J90" t="str">
            <v/>
          </cell>
          <cell r="K90" t="str">
            <v>Food vouchers</v>
          </cell>
          <cell r="L90" t="str">
            <v>Clothing</v>
          </cell>
          <cell r="M90" t="str">
            <v/>
          </cell>
          <cell r="N90" t="str">
            <v>Crisis Grant</v>
          </cell>
          <cell r="O90" t="str">
            <v>2025-09-12</v>
          </cell>
          <cell r="P90" t="str">
            <v>2025-11-06</v>
          </cell>
          <cell r="Q90">
            <v>1</v>
          </cell>
        </row>
        <row r="91">
          <cell r="A91" t="str">
            <v>E25-00154W</v>
          </cell>
          <cell r="C91" t="str">
            <v>E25-00154W</v>
          </cell>
          <cell r="D91" t="str">
            <v>TA6 5HE</v>
          </cell>
          <cell r="E91"/>
          <cell r="F91"/>
          <cell r="G91">
            <v>940.99</v>
          </cell>
          <cell r="H91" t="str">
            <v>2025-09-15</v>
          </cell>
          <cell r="I91" t="str">
            <v>2. Customer/family receiving medication and/or therapy for a mental health condition or substance addiction.</v>
          </cell>
          <cell r="J91" t="str">
            <v/>
          </cell>
          <cell r="K91" t="str">
            <v xml:space="preserve">Furniture </v>
          </cell>
          <cell r="L91" t="str">
            <v>Appliances</v>
          </cell>
          <cell r="M91" t="str">
            <v/>
          </cell>
          <cell r="N91" t="str">
            <v>Hardship Grant</v>
          </cell>
          <cell r="O91" t="str">
            <v>2025-09-15</v>
          </cell>
          <cell r="P91" t="str">
            <v>2025-11-07</v>
          </cell>
          <cell r="Q91">
            <v>1</v>
          </cell>
        </row>
        <row r="92">
          <cell r="A92" t="str">
            <v>E25-00155W</v>
          </cell>
          <cell r="C92" t="str">
            <v>E25-00155W</v>
          </cell>
          <cell r="D92" t="str">
            <v>SG8 5FP</v>
          </cell>
          <cell r="E92"/>
          <cell r="F92"/>
          <cell r="G92">
            <v>904.9</v>
          </cell>
          <cell r="H92" t="str">
            <v>2025-09-15</v>
          </cell>
          <cell r="I92" t="str">
            <v>1. Customer/family with a diagnosed condition or disability</v>
          </cell>
          <cell r="J92" t="str">
            <v/>
          </cell>
          <cell r="K92" t="str">
            <v xml:space="preserve">Furniture </v>
          </cell>
          <cell r="L92" t="str">
            <v>Food vouchers</v>
          </cell>
          <cell r="M92" t="str">
            <v>Clothing</v>
          </cell>
          <cell r="N92" t="str">
            <v>Hardship Grant</v>
          </cell>
          <cell r="O92" t="str">
            <v>2025-09-15</v>
          </cell>
          <cell r="P92" t="str">
            <v>2025-11-14</v>
          </cell>
          <cell r="Q92">
            <v>1</v>
          </cell>
        </row>
        <row r="93">
          <cell r="A93" t="str">
            <v>E25-00156W</v>
          </cell>
          <cell r="C93" t="str">
            <v>E25-00156W</v>
          </cell>
          <cell r="D93" t="str">
            <v>NN5 5LX</v>
          </cell>
          <cell r="E93"/>
          <cell r="F93"/>
          <cell r="G93">
            <v>625.98</v>
          </cell>
          <cell r="H93" t="str">
            <v>2025-09-15</v>
          </cell>
          <cell r="I93" t="str">
            <v>1. Customer/family with a diagnosed condition or disability</v>
          </cell>
          <cell r="J93" t="str">
            <v/>
          </cell>
          <cell r="K93" t="str">
            <v>Appliances</v>
          </cell>
          <cell r="L93" t="str">
            <v/>
          </cell>
          <cell r="M93" t="str">
            <v/>
          </cell>
          <cell r="N93" t="str">
            <v>Hardship Grant</v>
          </cell>
          <cell r="O93" t="str">
            <v>2025-09-15</v>
          </cell>
          <cell r="P93" t="str">
            <v>2025-10-10</v>
          </cell>
          <cell r="Q93">
            <v>0</v>
          </cell>
        </row>
        <row r="94">
          <cell r="A94" t="str">
            <v>E25-00157W</v>
          </cell>
          <cell r="C94" t="str">
            <v>E25-00157W</v>
          </cell>
          <cell r="D94" t="str">
            <v>SP4 9QJ</v>
          </cell>
          <cell r="E94"/>
          <cell r="F94"/>
          <cell r="G94">
            <v>1006.8</v>
          </cell>
          <cell r="H94" t="str">
            <v>2025-09-17</v>
          </cell>
          <cell r="I94" t="str">
            <v>1. Customer/family with a diagnosed condition or disability</v>
          </cell>
          <cell r="J94" t="str">
            <v/>
          </cell>
          <cell r="K94" t="str">
            <v>Flooring</v>
          </cell>
          <cell r="L94" t="str">
            <v/>
          </cell>
          <cell r="M94" t="str">
            <v/>
          </cell>
          <cell r="N94" t="str">
            <v>Flooring Grant</v>
          </cell>
          <cell r="O94" t="str">
            <v>2025-09-17</v>
          </cell>
          <cell r="P94" t="str">
            <v>2025-10-10</v>
          </cell>
          <cell r="Q94">
            <v>0</v>
          </cell>
        </row>
        <row r="95">
          <cell r="A95" t="str">
            <v>E25-00158W</v>
          </cell>
          <cell r="C95" t="str">
            <v>E25-00158W</v>
          </cell>
          <cell r="D95" t="str">
            <v>MK19 7FS</v>
          </cell>
          <cell r="E95"/>
          <cell r="F95"/>
          <cell r="G95">
            <v>746.96</v>
          </cell>
          <cell r="H95" t="str">
            <v>2025-09-17</v>
          </cell>
          <cell r="I95" t="str">
            <v>1. Customer/family with a diagnosed condition or disability</v>
          </cell>
          <cell r="J95" t="str">
            <v/>
          </cell>
          <cell r="K95" t="str">
            <v>Appliances</v>
          </cell>
          <cell r="L95" t="str">
            <v/>
          </cell>
          <cell r="M95" t="str">
            <v/>
          </cell>
          <cell r="N95" t="str">
            <v>Hardship Grant</v>
          </cell>
          <cell r="O95" t="str">
            <v>2025-09-17</v>
          </cell>
          <cell r="P95" t="str">
            <v>2025-10-08</v>
          </cell>
          <cell r="Q95">
            <v>0</v>
          </cell>
        </row>
        <row r="96">
          <cell r="A96" t="str">
            <v>E25-00159W</v>
          </cell>
          <cell r="C96" t="str">
            <v>E25-00159W</v>
          </cell>
          <cell r="D96" t="str">
            <v>MK19 7FS</v>
          </cell>
          <cell r="E96"/>
          <cell r="F96"/>
          <cell r="G96">
            <v>350</v>
          </cell>
          <cell r="H96" t="str">
            <v>2025-09-17</v>
          </cell>
          <cell r="I96" t="str">
            <v>1. Customer/family with a diagnosed condition or disability</v>
          </cell>
          <cell r="J96" t="str">
            <v/>
          </cell>
          <cell r="K96" t="str">
            <v>Food vouchers</v>
          </cell>
          <cell r="L96" t="str">
            <v/>
          </cell>
          <cell r="M96" t="str">
            <v/>
          </cell>
          <cell r="N96" t="str">
            <v>Crisis Grant</v>
          </cell>
          <cell r="O96" t="str">
            <v>2025-09-17</v>
          </cell>
          <cell r="P96" t="str">
            <v>2026-01-13</v>
          </cell>
          <cell r="Q96">
            <v>3</v>
          </cell>
        </row>
        <row r="97">
          <cell r="A97" t="str">
            <v>E25-00160W</v>
          </cell>
          <cell r="C97" t="str">
            <v>E25-00160W</v>
          </cell>
          <cell r="D97" t="str">
            <v>NN4 6GW</v>
          </cell>
          <cell r="E97"/>
          <cell r="F97"/>
          <cell r="G97">
            <v>350</v>
          </cell>
          <cell r="H97" t="str">
            <v>2025-09-15</v>
          </cell>
          <cell r="I97" t="str">
            <v>5. Customer/family having been the victims of a reported crime in their home.</v>
          </cell>
          <cell r="J97" t="str">
            <v/>
          </cell>
          <cell r="K97" t="str">
            <v>Food vouchers</v>
          </cell>
          <cell r="L97" t="str">
            <v/>
          </cell>
          <cell r="M97" t="str">
            <v/>
          </cell>
          <cell r="N97" t="str">
            <v>Crisis Grant</v>
          </cell>
          <cell r="O97" t="str">
            <v>2025-09-15</v>
          </cell>
          <cell r="P97" t="str">
            <v>2025-11-14</v>
          </cell>
          <cell r="Q97">
            <v>1</v>
          </cell>
        </row>
        <row r="98">
          <cell r="A98" t="str">
            <v>E25-00161W</v>
          </cell>
          <cell r="C98" t="str">
            <v>E25-00161W</v>
          </cell>
          <cell r="D98" t="str">
            <v>LU5 5TB</v>
          </cell>
          <cell r="E98"/>
          <cell r="F98"/>
          <cell r="G98">
            <v>1004.81</v>
          </cell>
          <cell r="H98" t="str">
            <v>2025-09-16</v>
          </cell>
          <cell r="I98" t="str">
            <v>1. Customer/family with a diagnosed condition or disability</v>
          </cell>
          <cell r="J98" t="str">
            <v/>
          </cell>
          <cell r="K98" t="str">
            <v>Appliances</v>
          </cell>
          <cell r="L98" t="str">
            <v/>
          </cell>
          <cell r="M98" t="str">
            <v/>
          </cell>
          <cell r="N98" t="str">
            <v>Hardship Grant</v>
          </cell>
          <cell r="O98" t="str">
            <v>2025-09-16</v>
          </cell>
          <cell r="P98" t="str">
            <v>2025-10-10</v>
          </cell>
          <cell r="Q98">
            <v>0</v>
          </cell>
        </row>
        <row r="99">
          <cell r="A99" t="str">
            <v>E25-00162W</v>
          </cell>
          <cell r="C99" t="str">
            <v>E25-00162W</v>
          </cell>
          <cell r="D99" t="str">
            <v>RG1 3FL</v>
          </cell>
          <cell r="E99"/>
          <cell r="F99"/>
          <cell r="G99">
            <v>795.98</v>
          </cell>
          <cell r="H99" t="str">
            <v>2025-09-15</v>
          </cell>
          <cell r="I99" t="str">
            <v>3. Customer/family moving from homelessness/supported living into independent living.</v>
          </cell>
          <cell r="J99" t="str">
            <v/>
          </cell>
          <cell r="K99" t="str">
            <v>Appliances</v>
          </cell>
          <cell r="L99" t="str">
            <v>Voucher for small household items</v>
          </cell>
          <cell r="M99" t="str">
            <v/>
          </cell>
          <cell r="N99" t="str">
            <v>Hardship Grant</v>
          </cell>
          <cell r="O99" t="str">
            <v>2025-09-15</v>
          </cell>
          <cell r="P99" t="str">
            <v>2025-10-03</v>
          </cell>
          <cell r="Q99">
            <v>0</v>
          </cell>
        </row>
        <row r="100">
          <cell r="A100" t="str">
            <v>E25-00163W</v>
          </cell>
          <cell r="C100" t="str">
            <v>E25-00163W</v>
          </cell>
          <cell r="D100" t="str">
            <v>CV34 5PE</v>
          </cell>
          <cell r="E100"/>
          <cell r="F100"/>
          <cell r="G100">
            <v>657.61000000000013</v>
          </cell>
          <cell r="H100" t="str">
            <v>2025-09-15</v>
          </cell>
          <cell r="I100" t="str">
            <v>3. Customer/family moving from homelessness/supported living into independent living.</v>
          </cell>
          <cell r="J100" t="str">
            <v/>
          </cell>
          <cell r="K100" t="str">
            <v xml:space="preserve">Furniture </v>
          </cell>
          <cell r="L100" t="str">
            <v>Voucher for small household items</v>
          </cell>
          <cell r="M100" t="str">
            <v/>
          </cell>
          <cell r="N100" t="str">
            <v>Hardship Grant</v>
          </cell>
          <cell r="O100" t="str">
            <v>2025-09-15</v>
          </cell>
          <cell r="P100" t="str">
            <v>2025-09-29</v>
          </cell>
          <cell r="Q100">
            <v>0</v>
          </cell>
        </row>
        <row r="101">
          <cell r="A101" t="str">
            <v>E25-00164W</v>
          </cell>
          <cell r="C101" t="str">
            <v>E25-00164W</v>
          </cell>
          <cell r="D101" t="str">
            <v>GL20 5JG</v>
          </cell>
          <cell r="E101"/>
          <cell r="F101"/>
          <cell r="G101">
            <v>350</v>
          </cell>
          <cell r="H101" t="str">
            <v>2025-09-15</v>
          </cell>
          <cell r="I101" t="str">
            <v>2. Customer/family receiving medication and/or therapy for a mental health condition or substance addiction.</v>
          </cell>
          <cell r="J101" t="str">
            <v/>
          </cell>
          <cell r="K101" t="str">
            <v>Food vouchers</v>
          </cell>
          <cell r="L101" t="str">
            <v>Utility vouchers</v>
          </cell>
          <cell r="M101" t="str">
            <v/>
          </cell>
          <cell r="N101" t="str">
            <v>Crisis Grant</v>
          </cell>
          <cell r="O101" t="str">
            <v>2025-09-15</v>
          </cell>
          <cell r="P101" t="str">
            <v>2025-10-20</v>
          </cell>
          <cell r="Q101">
            <v>1</v>
          </cell>
        </row>
        <row r="102">
          <cell r="A102" t="str">
            <v>E25-00165W</v>
          </cell>
          <cell r="C102" t="str">
            <v>E25-00165W</v>
          </cell>
          <cell r="D102" t="str">
            <v>RG1 3FL</v>
          </cell>
          <cell r="E102"/>
          <cell r="F102"/>
          <cell r="G102">
            <v>350</v>
          </cell>
          <cell r="H102" t="str">
            <v>2025-09-15</v>
          </cell>
          <cell r="I102" t="str">
            <v>3. Customer/family moving from homelessness/supported living into independent living.</v>
          </cell>
          <cell r="J102" t="str">
            <v/>
          </cell>
          <cell r="K102" t="str">
            <v>Food vouchers</v>
          </cell>
          <cell r="L102" t="str">
            <v/>
          </cell>
          <cell r="M102" t="str">
            <v/>
          </cell>
          <cell r="N102" t="str">
            <v>Crisis Grant</v>
          </cell>
          <cell r="O102" t="str">
            <v>2025-09-15</v>
          </cell>
          <cell r="P102" t="str">
            <v>2025-10-10</v>
          </cell>
          <cell r="Q102">
            <v>0</v>
          </cell>
        </row>
        <row r="103">
          <cell r="A103" t="str">
            <v>E25-00166W</v>
          </cell>
          <cell r="C103" t="str">
            <v>E25-00166W</v>
          </cell>
          <cell r="D103" t="str">
            <v>WV10 7TR</v>
          </cell>
          <cell r="E103"/>
          <cell r="F103"/>
          <cell r="G103">
            <v>500</v>
          </cell>
          <cell r="H103" t="str">
            <v>2025-09-16</v>
          </cell>
          <cell r="I103" t="str">
            <v>4. Customer/family fleeing from a violent or abusive relationship</v>
          </cell>
          <cell r="J103" t="str">
            <v/>
          </cell>
          <cell r="K103" t="str">
            <v>Food vouchers</v>
          </cell>
          <cell r="L103" t="str">
            <v>Clothing</v>
          </cell>
          <cell r="M103" t="str">
            <v/>
          </cell>
          <cell r="N103" t="str">
            <v>Crisis Grant</v>
          </cell>
          <cell r="O103" t="str">
            <v>2025-09-16</v>
          </cell>
          <cell r="P103" t="str">
            <v>2025-12-05</v>
          </cell>
          <cell r="Q103">
            <v>2</v>
          </cell>
        </row>
        <row r="104">
          <cell r="A104" t="str">
            <v>E25-00167W</v>
          </cell>
          <cell r="C104" t="str">
            <v>E25-00167W</v>
          </cell>
          <cell r="D104" t="str">
            <v>SG18 0BP</v>
          </cell>
          <cell r="E104"/>
          <cell r="F104"/>
          <cell r="G104">
            <v>500</v>
          </cell>
          <cell r="H104" t="str">
            <v>2025-09-17</v>
          </cell>
          <cell r="I104" t="str">
            <v>4. Customer/family fleeing from a violent or abusive relationship</v>
          </cell>
          <cell r="J104" t="str">
            <v/>
          </cell>
          <cell r="K104" t="str">
            <v>Food vouchers</v>
          </cell>
          <cell r="L104" t="str">
            <v/>
          </cell>
          <cell r="M104" t="str">
            <v/>
          </cell>
          <cell r="N104" t="str">
            <v>Crisis Grant</v>
          </cell>
          <cell r="O104" t="str">
            <v>2025-09-17</v>
          </cell>
          <cell r="P104" t="str">
            <v>2025-11-14</v>
          </cell>
          <cell r="Q104">
            <v>1</v>
          </cell>
        </row>
        <row r="105">
          <cell r="A105" t="str">
            <v>E25-00168W</v>
          </cell>
          <cell r="C105" t="str">
            <v>E25-00168W</v>
          </cell>
          <cell r="D105" t="str">
            <v>BN50 8TQ</v>
          </cell>
          <cell r="E105"/>
          <cell r="F105"/>
          <cell r="G105">
            <v>1000</v>
          </cell>
          <cell r="H105" t="str">
            <v>2025-09-22</v>
          </cell>
          <cell r="I105" t="str">
            <v>9. Eligible for an ETE grant as they are a Stonewater customer</v>
          </cell>
          <cell r="J105" t="str">
            <v/>
          </cell>
          <cell r="K105" t="str">
            <v>Training and Course Fees</v>
          </cell>
          <cell r="L105" t="str">
            <v/>
          </cell>
          <cell r="M105" t="str">
            <v/>
          </cell>
          <cell r="N105" t="str">
            <v>Education Training &amp; Employment Grant</v>
          </cell>
          <cell r="O105" t="str">
            <v>2025-09-22</v>
          </cell>
          <cell r="P105" t="str">
            <v>2025-10-02</v>
          </cell>
          <cell r="Q105">
            <v>0</v>
          </cell>
        </row>
        <row r="106">
          <cell r="A106" t="str">
            <v>E25-00169W</v>
          </cell>
          <cell r="C106" t="str">
            <v>E25-00169W</v>
          </cell>
          <cell r="D106" t="str">
            <v>BA9 9FY</v>
          </cell>
          <cell r="E106"/>
          <cell r="F106"/>
          <cell r="G106">
            <v>350</v>
          </cell>
          <cell r="H106" t="str">
            <v>2025-09-22</v>
          </cell>
          <cell r="I106" t="str">
            <v>2. Customer/family receiving medication and/or therapy for a mental health condition or substance addiction.</v>
          </cell>
          <cell r="J106" t="str">
            <v/>
          </cell>
          <cell r="K106" t="str">
            <v>Food vouchers</v>
          </cell>
          <cell r="L106" t="str">
            <v>Utility vouchers</v>
          </cell>
          <cell r="M106" t="str">
            <v/>
          </cell>
          <cell r="N106" t="str">
            <v>Crisis Grant</v>
          </cell>
          <cell r="O106" t="str">
            <v>2025-09-22</v>
          </cell>
          <cell r="P106" t="str">
            <v>2025-11-04</v>
          </cell>
          <cell r="Q106">
            <v>1</v>
          </cell>
        </row>
        <row r="107">
          <cell r="A107" t="str">
            <v>E25-00170W</v>
          </cell>
          <cell r="C107" t="str">
            <v>E25-00170W</v>
          </cell>
          <cell r="D107" t="str">
            <v>BN50 8TQ</v>
          </cell>
          <cell r="E107"/>
          <cell r="F107"/>
          <cell r="G107">
            <v>1003.49</v>
          </cell>
          <cell r="H107" t="str">
            <v>2025-09-22</v>
          </cell>
          <cell r="I107" t="str">
            <v>4. Customer/family fleeing from a violent or abusive relationship</v>
          </cell>
          <cell r="J107" t="str">
            <v/>
          </cell>
          <cell r="K107" t="str">
            <v>Training and Course Fees</v>
          </cell>
          <cell r="L107" t="str">
            <v/>
          </cell>
          <cell r="M107" t="str">
            <v/>
          </cell>
          <cell r="N107" t="str">
            <v>Education Training &amp; Employment Grant</v>
          </cell>
          <cell r="O107" t="str">
            <v>2025-09-22</v>
          </cell>
          <cell r="P107" t="str">
            <v>2025-09-26</v>
          </cell>
          <cell r="Q107">
            <v>0</v>
          </cell>
        </row>
        <row r="108">
          <cell r="A108" t="str">
            <v>E25-00171W</v>
          </cell>
          <cell r="C108" t="str">
            <v>E25-00171W</v>
          </cell>
          <cell r="D108" t="str">
            <v>BA9 9FY</v>
          </cell>
          <cell r="E108"/>
          <cell r="F108"/>
          <cell r="G108">
            <v>650.73</v>
          </cell>
          <cell r="H108" t="str">
            <v>2025-09-22</v>
          </cell>
          <cell r="I108" t="str">
            <v>2. Customer/family receiving medication and/or therapy for a mental health condition or substance addiction.</v>
          </cell>
          <cell r="J108" t="str">
            <v/>
          </cell>
          <cell r="K108" t="str">
            <v xml:space="preserve">Furniture </v>
          </cell>
          <cell r="L108" t="str">
            <v>Voucher for small household items</v>
          </cell>
          <cell r="M108" t="str">
            <v/>
          </cell>
          <cell r="N108" t="str">
            <v>Hardship Grant</v>
          </cell>
          <cell r="O108" t="str">
            <v>2025-09-22</v>
          </cell>
          <cell r="P108" t="str">
            <v>2025-09-25</v>
          </cell>
          <cell r="Q108">
            <v>0</v>
          </cell>
        </row>
        <row r="109">
          <cell r="A109" t="str">
            <v>E25-00172W</v>
          </cell>
          <cell r="C109" t="str">
            <v>E25-00172W</v>
          </cell>
          <cell r="D109" t="str">
            <v>SN16 9GW</v>
          </cell>
          <cell r="E109"/>
          <cell r="F109"/>
          <cell r="G109">
            <v>975.7399999999999</v>
          </cell>
          <cell r="H109" t="str">
            <v>2025-09-22</v>
          </cell>
          <cell r="I109" t="str">
            <v>2. Customer/family receiving medication and/or therapy for a mental health condition or substance addiction.</v>
          </cell>
          <cell r="J109" t="str">
            <v/>
          </cell>
          <cell r="K109" t="str">
            <v xml:space="preserve">Furniture </v>
          </cell>
          <cell r="L109" t="str">
            <v>Appliances</v>
          </cell>
          <cell r="M109" t="str">
            <v>Voucher for small household items</v>
          </cell>
          <cell r="N109" t="str">
            <v>Hardship Grant</v>
          </cell>
          <cell r="O109" t="str">
            <v>2025-09-22</v>
          </cell>
          <cell r="P109" t="str">
            <v>2025-09-25</v>
          </cell>
          <cell r="Q109">
            <v>0</v>
          </cell>
        </row>
        <row r="110">
          <cell r="A110" t="str">
            <v>E25-00173W</v>
          </cell>
          <cell r="C110" t="str">
            <v>E25-00173W</v>
          </cell>
          <cell r="D110" t="str">
            <v>HR6 9UN</v>
          </cell>
          <cell r="E110"/>
          <cell r="F110"/>
          <cell r="G110">
            <v>713.94</v>
          </cell>
          <cell r="H110" t="str">
            <v>2025-09-22</v>
          </cell>
          <cell r="I110" t="str">
            <v>1. Customer/family with a diagnosed condition or disability</v>
          </cell>
          <cell r="J110" t="str">
            <v/>
          </cell>
          <cell r="K110" t="str">
            <v>Appliances</v>
          </cell>
          <cell r="L110" t="str">
            <v/>
          </cell>
          <cell r="M110" t="str">
            <v/>
          </cell>
          <cell r="N110" t="str">
            <v>Hardship Grant</v>
          </cell>
          <cell r="O110" t="str">
            <v>2025-09-22</v>
          </cell>
          <cell r="P110" t="str">
            <v>2025-10-14</v>
          </cell>
          <cell r="Q110">
            <v>0</v>
          </cell>
        </row>
        <row r="111">
          <cell r="A111" t="str">
            <v>E25-00174W</v>
          </cell>
          <cell r="C111" t="str">
            <v>E25-00174W</v>
          </cell>
          <cell r="D111" t="str">
            <v>SN16 9GW</v>
          </cell>
          <cell r="E111"/>
          <cell r="F111"/>
          <cell r="G111">
            <v>350</v>
          </cell>
          <cell r="H111" t="str">
            <v>2025-09-22</v>
          </cell>
          <cell r="I111" t="str">
            <v>2. Customer/family receiving medication and/or therapy for a mental health condition or substance addiction.</v>
          </cell>
          <cell r="J111" t="str">
            <v/>
          </cell>
          <cell r="K111" t="str">
            <v>Food vouchers</v>
          </cell>
          <cell r="L111" t="str">
            <v/>
          </cell>
          <cell r="M111" t="str">
            <v/>
          </cell>
          <cell r="N111" t="str">
            <v>Crisis Grant</v>
          </cell>
          <cell r="O111" t="str">
            <v>2025-09-22</v>
          </cell>
          <cell r="P111" t="str">
            <v>2025-10-13</v>
          </cell>
          <cell r="Q111">
            <v>0</v>
          </cell>
        </row>
        <row r="112">
          <cell r="A112" t="str">
            <v>E25-00175W</v>
          </cell>
          <cell r="C112" t="str">
            <v>E25-00175W</v>
          </cell>
          <cell r="D112" t="str">
            <v>EX16 4RB</v>
          </cell>
          <cell r="E112"/>
          <cell r="F112"/>
          <cell r="G112">
            <v>1000</v>
          </cell>
          <cell r="H112" t="str">
            <v>2025-09-22</v>
          </cell>
          <cell r="I112" t="str">
            <v>9. Eligible for an ETE grant as they are a Stonewater customer</v>
          </cell>
          <cell r="J112" t="str">
            <v/>
          </cell>
          <cell r="K112" t="str">
            <v>Training and Course Fees</v>
          </cell>
          <cell r="L112" t="str">
            <v/>
          </cell>
          <cell r="M112" t="str">
            <v/>
          </cell>
          <cell r="N112" t="str">
            <v>Education Training &amp; Employment Grant</v>
          </cell>
          <cell r="O112" t="str">
            <v>2025-09-22</v>
          </cell>
          <cell r="P112" t="str">
            <v>2025-09-25</v>
          </cell>
          <cell r="Q112">
            <v>0</v>
          </cell>
        </row>
        <row r="113">
          <cell r="A113" t="str">
            <v>E25-00176W</v>
          </cell>
          <cell r="C113" t="str">
            <v>E25-00176W</v>
          </cell>
          <cell r="D113" t="str">
            <v>TA21 0BG</v>
          </cell>
          <cell r="E113"/>
          <cell r="F113"/>
          <cell r="G113">
            <v>350</v>
          </cell>
          <cell r="H113" t="str">
            <v>2025-09-22</v>
          </cell>
          <cell r="I113" t="str">
            <v>2. Customer/family receiving medication and/or therapy for a mental health condition or substance addiction.</v>
          </cell>
          <cell r="J113" t="str">
            <v/>
          </cell>
          <cell r="K113" t="str">
            <v>Food vouchers</v>
          </cell>
          <cell r="L113" t="str">
            <v>Utility vouchers</v>
          </cell>
          <cell r="M113" t="str">
            <v/>
          </cell>
          <cell r="N113" t="str">
            <v>Crisis Grant</v>
          </cell>
          <cell r="O113" t="str">
            <v>2025-09-22</v>
          </cell>
          <cell r="P113" t="str">
            <v>2025-10-14</v>
          </cell>
          <cell r="Q113">
            <v>0</v>
          </cell>
        </row>
        <row r="114">
          <cell r="A114" t="str">
            <v>E25-00177W</v>
          </cell>
          <cell r="C114" t="str">
            <v>E25-00177W</v>
          </cell>
          <cell r="D114" t="str">
            <v>BS23 1FG</v>
          </cell>
          <cell r="E114"/>
          <cell r="F114"/>
          <cell r="G114">
            <v>350</v>
          </cell>
          <cell r="H114" t="str">
            <v>2025-09-22</v>
          </cell>
          <cell r="I114" t="str">
            <v>2. Customer/family receiving medication and/or therapy for a mental health condition or substance addiction.</v>
          </cell>
          <cell r="J114" t="str">
            <v/>
          </cell>
          <cell r="K114" t="str">
            <v>Food vouchers</v>
          </cell>
          <cell r="L114" t="str">
            <v>Utility vouchers</v>
          </cell>
          <cell r="M114" t="str">
            <v/>
          </cell>
          <cell r="N114" t="str">
            <v>Crisis Grant</v>
          </cell>
          <cell r="O114" t="str">
            <v>2025-09-22</v>
          </cell>
          <cell r="P114" t="str">
            <v>2025-11-24</v>
          </cell>
          <cell r="Q114">
            <v>2</v>
          </cell>
        </row>
        <row r="115">
          <cell r="A115" t="str">
            <v>E25-00178W</v>
          </cell>
          <cell r="C115" t="str">
            <v>E25-00178W</v>
          </cell>
          <cell r="D115" t="str">
            <v>MK6 4LF</v>
          </cell>
          <cell r="E115"/>
          <cell r="F115"/>
          <cell r="G115">
            <v>350</v>
          </cell>
          <cell r="H115" t="str">
            <v>2025-09-22</v>
          </cell>
          <cell r="I115" t="str">
            <v>7. Customer/family with a child/ren in receipt of means-tested free school meals.</v>
          </cell>
          <cell r="J115" t="str">
            <v/>
          </cell>
          <cell r="K115" t="str">
            <v>Food vouchers</v>
          </cell>
          <cell r="L115" t="str">
            <v>Utility vouchers</v>
          </cell>
          <cell r="M115" t="str">
            <v/>
          </cell>
          <cell r="N115" t="str">
            <v>Crisis Grant</v>
          </cell>
          <cell r="O115" t="str">
            <v>2025-09-22</v>
          </cell>
          <cell r="P115" t="str">
            <v>2025-11-18</v>
          </cell>
          <cell r="Q115">
            <v>1</v>
          </cell>
        </row>
        <row r="116">
          <cell r="A116" t="str">
            <v>E25-00179W</v>
          </cell>
          <cell r="C116" t="str">
            <v>E25-00179W</v>
          </cell>
          <cell r="D116" t="str">
            <v>DY1 1LX</v>
          </cell>
          <cell r="E116"/>
          <cell r="F116"/>
          <cell r="G116">
            <v>973.97</v>
          </cell>
          <cell r="H116" t="str">
            <v>2025-09-22</v>
          </cell>
          <cell r="I116" t="str">
            <v>3. Customer/family moving from homelessness/supported living into independent living.</v>
          </cell>
          <cell r="J116" t="str">
            <v/>
          </cell>
          <cell r="K116" t="str">
            <v>Appliances</v>
          </cell>
          <cell r="L116" t="str">
            <v/>
          </cell>
          <cell r="M116" t="str">
            <v/>
          </cell>
          <cell r="N116" t="str">
            <v>Hardship Grant</v>
          </cell>
          <cell r="O116" t="str">
            <v>2025-09-22</v>
          </cell>
          <cell r="P116" t="str">
            <v>2025-10-02</v>
          </cell>
          <cell r="Q116">
            <v>0</v>
          </cell>
        </row>
        <row r="117">
          <cell r="A117" t="str">
            <v>E25-00180W</v>
          </cell>
          <cell r="C117" t="str">
            <v>E25-00180W</v>
          </cell>
          <cell r="D117" t="str">
            <v>BN21 1LX</v>
          </cell>
          <cell r="E117"/>
          <cell r="F117"/>
          <cell r="G117">
            <v>180</v>
          </cell>
          <cell r="H117" t="str">
            <v>2025-09-22</v>
          </cell>
          <cell r="I117" t="str">
            <v>5. Customer/family having been the victims of a reported crime in their home.</v>
          </cell>
          <cell r="J117" t="str">
            <v/>
          </cell>
          <cell r="K117" t="str">
            <v>Removals</v>
          </cell>
          <cell r="L117" t="str">
            <v/>
          </cell>
          <cell r="M117" t="str">
            <v/>
          </cell>
          <cell r="N117" t="str">
            <v>Critical Incident Grant</v>
          </cell>
          <cell r="O117" t="str">
            <v>2025-09-22</v>
          </cell>
          <cell r="P117" t="str">
            <v>2025-09-25</v>
          </cell>
          <cell r="Q117">
            <v>0</v>
          </cell>
        </row>
        <row r="118">
          <cell r="A118" t="str">
            <v>E25-00181W</v>
          </cell>
          <cell r="C118" t="str">
            <v>E25-00181W</v>
          </cell>
          <cell r="D118" t="str">
            <v>BH14 9BA</v>
          </cell>
          <cell r="E118"/>
          <cell r="F118"/>
          <cell r="G118">
            <v>1505</v>
          </cell>
          <cell r="H118" t="str">
            <v>2025-09-22</v>
          </cell>
          <cell r="I118" t="str">
            <v>1. Customer/family with a diagnosed condition or disability</v>
          </cell>
          <cell r="J118" t="str">
            <v/>
          </cell>
          <cell r="K118" t="str">
            <v>House Deep Clean</v>
          </cell>
          <cell r="L118" t="str">
            <v/>
          </cell>
          <cell r="M118" t="str">
            <v/>
          </cell>
          <cell r="N118" t="str">
            <v>Critical Incident Grant</v>
          </cell>
          <cell r="O118" t="str">
            <v>2025-09-22</v>
          </cell>
          <cell r="P118" t="str">
            <v>2025-09-30</v>
          </cell>
          <cell r="Q118">
            <v>0</v>
          </cell>
        </row>
        <row r="119">
          <cell r="A119" t="str">
            <v>E25-00182W</v>
          </cell>
          <cell r="C119" t="str">
            <v>E25-00182W</v>
          </cell>
          <cell r="D119" t="str">
            <v>BN2 1QY</v>
          </cell>
          <cell r="E119"/>
          <cell r="F119"/>
          <cell r="G119">
            <v>915.99</v>
          </cell>
          <cell r="H119" t="str">
            <v>2025-09-22</v>
          </cell>
          <cell r="I119" t="str">
            <v>4. Customer/family fleeing from a violent or abusive relationship</v>
          </cell>
          <cell r="J119" t="str">
            <v/>
          </cell>
          <cell r="K119" t="str">
            <v>Appliances</v>
          </cell>
          <cell r="L119" t="str">
            <v>Removals</v>
          </cell>
          <cell r="M119" t="str">
            <v/>
          </cell>
          <cell r="N119" t="str">
            <v>Hardship Grant</v>
          </cell>
          <cell r="O119" t="str">
            <v>2025-09-22</v>
          </cell>
          <cell r="P119" t="str">
            <v>2025-10-10</v>
          </cell>
          <cell r="Q119">
            <v>0</v>
          </cell>
        </row>
        <row r="120">
          <cell r="A120" t="str">
            <v>E25-00189W</v>
          </cell>
          <cell r="C120" t="str">
            <v>E25-00189W</v>
          </cell>
          <cell r="D120" t="str">
            <v>GL16 8FJ</v>
          </cell>
          <cell r="E120"/>
          <cell r="F120"/>
          <cell r="G120">
            <v>732.23</v>
          </cell>
          <cell r="H120" t="str">
            <v>2025-09-24</v>
          </cell>
          <cell r="I120" t="str">
            <v>2. Customer/family receiving medication and/or therapy for a mental health condition or substance addiction.</v>
          </cell>
          <cell r="J120" t="str">
            <v/>
          </cell>
          <cell r="K120" t="str">
            <v xml:space="preserve">Furniture </v>
          </cell>
          <cell r="L120" t="str">
            <v>Voucher for small household items</v>
          </cell>
          <cell r="M120" t="str">
            <v/>
          </cell>
          <cell r="N120" t="str">
            <v>Hardship Grant</v>
          </cell>
          <cell r="O120" t="str">
            <v>2025-09-24</v>
          </cell>
          <cell r="P120" t="str">
            <v>2025-12-12</v>
          </cell>
          <cell r="Q120">
            <v>2</v>
          </cell>
        </row>
        <row r="121">
          <cell r="A121" t="str">
            <v>E25-00190W</v>
          </cell>
          <cell r="C121" t="str">
            <v>E25-00190W</v>
          </cell>
          <cell r="D121" t="str">
            <v>WR15 8EL</v>
          </cell>
          <cell r="E121"/>
          <cell r="F121"/>
          <cell r="G121">
            <v>982.98000000000013</v>
          </cell>
          <cell r="H121" t="str">
            <v>2025-09-24</v>
          </cell>
          <cell r="I121" t="str">
            <v>3. Customer/family moving from homelessness/supported living into independent living.</v>
          </cell>
          <cell r="J121" t="str">
            <v/>
          </cell>
          <cell r="K121" t="str">
            <v xml:space="preserve">Furniture </v>
          </cell>
          <cell r="L121" t="str">
            <v>Appliances</v>
          </cell>
          <cell r="M121" t="str">
            <v/>
          </cell>
          <cell r="N121" t="str">
            <v>Hardship Grant</v>
          </cell>
          <cell r="O121" t="str">
            <v>2025-09-24</v>
          </cell>
          <cell r="P121" t="str">
            <v>2025-10-10</v>
          </cell>
          <cell r="Q121">
            <v>0</v>
          </cell>
        </row>
        <row r="122">
          <cell r="A122" t="str">
            <v>E25-00191W</v>
          </cell>
          <cell r="C122" t="str">
            <v>E25-00191W</v>
          </cell>
          <cell r="D122" t="str">
            <v>HX3 0UQ</v>
          </cell>
          <cell r="E122"/>
          <cell r="F122"/>
          <cell r="G122">
            <v>823.97</v>
          </cell>
          <cell r="H122" t="str">
            <v>2025-09-29</v>
          </cell>
          <cell r="I122" t="str">
            <v>1. Customer/family with a diagnosed condition or disability</v>
          </cell>
          <cell r="J122" t="str">
            <v/>
          </cell>
          <cell r="K122" t="str">
            <v>Appliances</v>
          </cell>
          <cell r="L122" t="str">
            <v/>
          </cell>
          <cell r="M122" t="str">
            <v/>
          </cell>
          <cell r="N122" t="str">
            <v>Hardship Grant</v>
          </cell>
          <cell r="O122" t="str">
            <v>2025-09-29</v>
          </cell>
          <cell r="P122" t="str">
            <v>2025-10-07</v>
          </cell>
          <cell r="Q122">
            <v>0</v>
          </cell>
        </row>
        <row r="123">
          <cell r="A123" t="str">
            <v>E25-00192W</v>
          </cell>
          <cell r="C123" t="str">
            <v>E25-00192W</v>
          </cell>
          <cell r="D123" t="str">
            <v>YO62 6AU</v>
          </cell>
          <cell r="E123"/>
          <cell r="F123"/>
          <cell r="G123">
            <v>861.97</v>
          </cell>
          <cell r="H123" t="str">
            <v>2025-09-29</v>
          </cell>
          <cell r="I123" t="str">
            <v>4. Customer/family fleeing from a violent or abusive relationship</v>
          </cell>
          <cell r="J123" t="str">
            <v/>
          </cell>
          <cell r="K123" t="str">
            <v>Appliances</v>
          </cell>
          <cell r="L123" t="str">
            <v/>
          </cell>
          <cell r="M123" t="str">
            <v/>
          </cell>
          <cell r="N123" t="str">
            <v>Hardship Grant</v>
          </cell>
          <cell r="O123" t="str">
            <v>2025-09-29</v>
          </cell>
          <cell r="P123" t="str">
            <v>2025-10-07</v>
          </cell>
          <cell r="Q123">
            <v>0</v>
          </cell>
        </row>
        <row r="124">
          <cell r="A124" t="str">
            <v>E25-00193W</v>
          </cell>
          <cell r="C124" t="str">
            <v>E25-00193W</v>
          </cell>
          <cell r="D124" t="str">
            <v>BA20 1FG</v>
          </cell>
          <cell r="E124"/>
          <cell r="F124"/>
          <cell r="G124">
            <v>350</v>
          </cell>
          <cell r="H124" t="str">
            <v>2025-09-29</v>
          </cell>
          <cell r="I124" t="str">
            <v>2. Customer/family receiving medication and/or therapy for a mental health condition or substance addiction.</v>
          </cell>
          <cell r="J124" t="str">
            <v/>
          </cell>
          <cell r="K124" t="str">
            <v>Food vouchers</v>
          </cell>
          <cell r="L124" t="str">
            <v>Utility vouchers</v>
          </cell>
          <cell r="M124" t="str">
            <v/>
          </cell>
          <cell r="N124" t="str">
            <v>Crisis Grant</v>
          </cell>
          <cell r="O124" t="str">
            <v>2025-09-29</v>
          </cell>
          <cell r="P124" t="str">
            <v>2025-12-19</v>
          </cell>
          <cell r="Q124">
            <v>2</v>
          </cell>
        </row>
        <row r="125">
          <cell r="A125" t="str">
            <v>E25-00194W</v>
          </cell>
          <cell r="C125" t="str">
            <v>E25-00194W</v>
          </cell>
          <cell r="D125" t="str">
            <v>BA20 1FG</v>
          </cell>
          <cell r="E125"/>
          <cell r="F125"/>
          <cell r="G125">
            <v>373.98</v>
          </cell>
          <cell r="H125" t="str">
            <v>2025-09-29</v>
          </cell>
          <cell r="I125" t="str">
            <v>2. Customer/family receiving medication and/or therapy for a mental health condition or substance addiction.</v>
          </cell>
          <cell r="J125" t="str">
            <v/>
          </cell>
          <cell r="K125" t="str">
            <v>Appliances</v>
          </cell>
          <cell r="L125" t="str">
            <v>Utility vouchers</v>
          </cell>
          <cell r="M125" t="str">
            <v/>
          </cell>
          <cell r="N125" t="str">
            <v>Hardship Grant</v>
          </cell>
          <cell r="O125" t="str">
            <v>2025-09-29</v>
          </cell>
          <cell r="P125" t="str">
            <v>2026-04-14</v>
          </cell>
          <cell r="Q125">
            <v>6</v>
          </cell>
        </row>
        <row r="126">
          <cell r="A126" t="str">
            <v>E25-00195W</v>
          </cell>
          <cell r="C126" t="str">
            <v>E25-00195W</v>
          </cell>
          <cell r="D126" t="str">
            <v>CV32 6JB</v>
          </cell>
          <cell r="E126"/>
          <cell r="F126"/>
          <cell r="G126">
            <v>523.56000000000006</v>
          </cell>
          <cell r="H126" t="str">
            <v>2025-09-29</v>
          </cell>
          <cell r="I126" t="str">
            <v>4. Customer/family fleeing from a violent or abusive relationship</v>
          </cell>
          <cell r="J126" t="str">
            <v/>
          </cell>
          <cell r="K126" t="str">
            <v xml:space="preserve">Furniture </v>
          </cell>
          <cell r="L126" t="str">
            <v>Voucher for small household items</v>
          </cell>
          <cell r="M126" t="str">
            <v/>
          </cell>
          <cell r="N126" t="str">
            <v>Hardship Grant</v>
          </cell>
          <cell r="O126" t="str">
            <v>2025-09-29</v>
          </cell>
          <cell r="P126" t="str">
            <v>2025-10-20</v>
          </cell>
          <cell r="Q126">
            <v>0</v>
          </cell>
        </row>
        <row r="127">
          <cell r="A127" t="str">
            <v>E25-00196W</v>
          </cell>
          <cell r="C127" t="str">
            <v>E25-00196W</v>
          </cell>
          <cell r="D127" t="str">
            <v>SG18 9GN</v>
          </cell>
          <cell r="E127"/>
          <cell r="F127"/>
          <cell r="G127">
            <v>1002.97</v>
          </cell>
          <cell r="H127" t="str">
            <v>2025-09-29</v>
          </cell>
          <cell r="I127" t="str">
            <v>3. Customer/family moving from homelessness/supported living into independent living.</v>
          </cell>
          <cell r="J127" t="str">
            <v>4. Customer/family fleeing from a violent or abusive relationship</v>
          </cell>
          <cell r="K127" t="str">
            <v>Appliances</v>
          </cell>
          <cell r="L127" t="str">
            <v/>
          </cell>
          <cell r="M127" t="str">
            <v/>
          </cell>
          <cell r="N127" t="str">
            <v>Hardship Grant</v>
          </cell>
          <cell r="O127" t="str">
            <v>2025-09-29</v>
          </cell>
          <cell r="P127" t="str">
            <v>2025-10-08</v>
          </cell>
          <cell r="Q127">
            <v>0</v>
          </cell>
        </row>
        <row r="128">
          <cell r="A128" t="str">
            <v>E25-00197W</v>
          </cell>
          <cell r="C128" t="str">
            <v>E25-00197W</v>
          </cell>
          <cell r="D128" t="str">
            <v>NN8 1UF</v>
          </cell>
          <cell r="E128"/>
          <cell r="F128"/>
          <cell r="G128">
            <v>948.25</v>
          </cell>
          <cell r="H128" t="str">
            <v>2025-09-29</v>
          </cell>
          <cell r="I128" t="str">
            <v>3. Customer/family moving from homelessness/supported living into independent living.</v>
          </cell>
          <cell r="J128" t="str">
            <v/>
          </cell>
          <cell r="K128" t="str">
            <v xml:space="preserve">Furniture </v>
          </cell>
          <cell r="L128" t="str">
            <v>Appliances</v>
          </cell>
          <cell r="M128" t="str">
            <v>Voucher for small household items</v>
          </cell>
          <cell r="N128" t="str">
            <v>Hardship Grant</v>
          </cell>
          <cell r="O128" t="str">
            <v>2025-09-29</v>
          </cell>
          <cell r="P128" t="str">
            <v>2025-10-07</v>
          </cell>
          <cell r="Q128">
            <v>0</v>
          </cell>
        </row>
        <row r="129">
          <cell r="A129" t="str">
            <v>E25-00198W</v>
          </cell>
          <cell r="C129" t="str">
            <v>E25-00198W</v>
          </cell>
          <cell r="D129" t="str">
            <v>MK6 4LF</v>
          </cell>
          <cell r="E129"/>
          <cell r="F129"/>
          <cell r="G129">
            <v>843.12</v>
          </cell>
          <cell r="H129" t="str">
            <v>2025-09-29</v>
          </cell>
          <cell r="I129" t="str">
            <v>7. Customer/family with a child/ren in receipt of means-tested free school meals.</v>
          </cell>
          <cell r="J129" t="str">
            <v/>
          </cell>
          <cell r="K129" t="str">
            <v xml:space="preserve">Furniture </v>
          </cell>
          <cell r="L129" t="str">
            <v>Clothing</v>
          </cell>
          <cell r="M129" t="str">
            <v/>
          </cell>
          <cell r="N129" t="str">
            <v>Hardship Grant</v>
          </cell>
          <cell r="O129" t="str">
            <v>2025-09-29</v>
          </cell>
          <cell r="P129" t="str">
            <v>2025-11-17</v>
          </cell>
          <cell r="Q129">
            <v>1</v>
          </cell>
        </row>
        <row r="130">
          <cell r="A130" t="str">
            <v>E25-00199W</v>
          </cell>
          <cell r="C130" t="str">
            <v>E25-00199W</v>
          </cell>
          <cell r="D130" t="str">
            <v>TA3 5FF</v>
          </cell>
          <cell r="E130"/>
          <cell r="F130"/>
          <cell r="G130">
            <v>553.65</v>
          </cell>
          <cell r="H130" t="str">
            <v>2025-09-29</v>
          </cell>
          <cell r="I130" t="str">
            <v>1. Customer/family with a diagnosed condition or disability</v>
          </cell>
          <cell r="J130" t="str">
            <v/>
          </cell>
          <cell r="K130" t="str">
            <v xml:space="preserve">Furniture </v>
          </cell>
          <cell r="L130" t="str">
            <v/>
          </cell>
          <cell r="M130" t="str">
            <v/>
          </cell>
          <cell r="N130" t="str">
            <v>Hardship Grant</v>
          </cell>
          <cell r="O130" t="str">
            <v>2025-09-29</v>
          </cell>
          <cell r="P130" t="str">
            <v>2025-10-07</v>
          </cell>
          <cell r="Q130">
            <v>0</v>
          </cell>
        </row>
        <row r="131">
          <cell r="A131" t="str">
            <v>E25-00200W</v>
          </cell>
          <cell r="C131" t="str">
            <v>E25-00200W</v>
          </cell>
          <cell r="D131" t="str">
            <v>MK41 0TW</v>
          </cell>
          <cell r="E131"/>
          <cell r="F131"/>
          <cell r="G131">
            <v>839.46</v>
          </cell>
          <cell r="H131" t="str">
            <v>2025-09-29</v>
          </cell>
          <cell r="I131" t="str">
            <v>3. Customer/family moving from homelessness/supported living into independent living.</v>
          </cell>
          <cell r="J131" t="str">
            <v>4. Customer/family fleeing from a violent or abusive relationship</v>
          </cell>
          <cell r="K131" t="str">
            <v xml:space="preserve">Furniture </v>
          </cell>
          <cell r="L131" t="str">
            <v>Appliances</v>
          </cell>
          <cell r="M131" t="str">
            <v/>
          </cell>
          <cell r="N131" t="str">
            <v>Hardship Grant</v>
          </cell>
          <cell r="O131" t="str">
            <v>2025-09-29</v>
          </cell>
          <cell r="P131" t="str">
            <v>2025-10-23</v>
          </cell>
          <cell r="Q131">
            <v>0</v>
          </cell>
        </row>
        <row r="132">
          <cell r="A132" t="str">
            <v>E25-00201W</v>
          </cell>
          <cell r="C132" t="str">
            <v>E25-00201W</v>
          </cell>
          <cell r="D132" t="str">
            <v>HD3 3EN</v>
          </cell>
          <cell r="E132"/>
          <cell r="F132"/>
          <cell r="G132">
            <v>1426</v>
          </cell>
          <cell r="H132" t="str">
            <v>2025-10-03</v>
          </cell>
          <cell r="I132" t="str">
            <v>1. Customer/family with a diagnosed condition or disability</v>
          </cell>
          <cell r="J132" t="str">
            <v/>
          </cell>
          <cell r="K132" t="str">
            <v>Flooring</v>
          </cell>
          <cell r="L132" t="str">
            <v>Voucher for small household items</v>
          </cell>
          <cell r="M132" t="str">
            <v/>
          </cell>
          <cell r="N132" t="str">
            <v>Flooring Grant</v>
          </cell>
          <cell r="O132" t="str">
            <v>2025-10-03</v>
          </cell>
          <cell r="P132" t="str">
            <v>2026-01-13</v>
          </cell>
          <cell r="Q132">
            <v>3</v>
          </cell>
        </row>
        <row r="133">
          <cell r="A133" t="str">
            <v>E25-00202W</v>
          </cell>
          <cell r="C133" t="str">
            <v>E25-00202W</v>
          </cell>
          <cell r="D133" t="str">
            <v>TA3 5FF</v>
          </cell>
          <cell r="E133"/>
          <cell r="F133"/>
          <cell r="G133">
            <v>350</v>
          </cell>
          <cell r="H133" t="str">
            <v>2025-09-29</v>
          </cell>
          <cell r="I133" t="str">
            <v>1. Customer/family with a diagnosed condition or disability</v>
          </cell>
          <cell r="J133" t="str">
            <v/>
          </cell>
          <cell r="K133" t="str">
            <v>Food vouchers</v>
          </cell>
          <cell r="L133" t="str">
            <v/>
          </cell>
          <cell r="M133" t="str">
            <v/>
          </cell>
          <cell r="N133" t="str">
            <v>Crisis Grant</v>
          </cell>
          <cell r="O133" t="str">
            <v>2025-09-29</v>
          </cell>
          <cell r="P133" t="str">
            <v>2025-12-19</v>
          </cell>
          <cell r="Q133">
            <v>2</v>
          </cell>
        </row>
        <row r="134">
          <cell r="A134" t="str">
            <v>E25-00203W</v>
          </cell>
          <cell r="C134" t="str">
            <v>E25-00203W</v>
          </cell>
          <cell r="D134" t="str">
            <v>SG17 5UD</v>
          </cell>
          <cell r="E134"/>
          <cell r="F134"/>
          <cell r="G134">
            <v>350</v>
          </cell>
          <cell r="H134" t="str">
            <v>2025-09-29</v>
          </cell>
          <cell r="I134" t="str">
            <v>2. Customer/family receiving medication and/or therapy for a mental health condition or substance addiction.</v>
          </cell>
          <cell r="J134" t="str">
            <v/>
          </cell>
          <cell r="K134" t="str">
            <v>Food vouchers</v>
          </cell>
          <cell r="L134" t="str">
            <v>Utility vouchers</v>
          </cell>
          <cell r="M134" t="str">
            <v/>
          </cell>
          <cell r="N134" t="str">
            <v>Crisis Grant</v>
          </cell>
          <cell r="O134" t="str">
            <v>2025-09-29</v>
          </cell>
          <cell r="P134" t="str">
            <v>2025-12-10</v>
          </cell>
          <cell r="Q134">
            <v>2</v>
          </cell>
        </row>
        <row r="135">
          <cell r="A135" t="str">
            <v>E25-00204W</v>
          </cell>
          <cell r="C135" t="str">
            <v>E25-00204W</v>
          </cell>
          <cell r="D135" t="str">
            <v>BA9 9FY</v>
          </cell>
          <cell r="E135"/>
          <cell r="F135"/>
          <cell r="G135">
            <v>688.9</v>
          </cell>
          <cell r="H135" t="str">
            <v>2025-09-29</v>
          </cell>
          <cell r="I135" t="str">
            <v>2. Customer/family receiving medication and/or therapy for a mental health condition or substance addiction.</v>
          </cell>
          <cell r="J135" t="str">
            <v/>
          </cell>
          <cell r="K135" t="str">
            <v xml:space="preserve">Furniture </v>
          </cell>
          <cell r="L135" t="str">
            <v>Appliances</v>
          </cell>
          <cell r="M135" t="str">
            <v/>
          </cell>
          <cell r="N135" t="str">
            <v>Hardship Grant</v>
          </cell>
          <cell r="O135" t="str">
            <v>2025-09-29</v>
          </cell>
          <cell r="P135" t="str">
            <v>2025-10-30</v>
          </cell>
          <cell r="Q135">
            <v>1</v>
          </cell>
        </row>
        <row r="136">
          <cell r="A136" t="str">
            <v>E25-00205W</v>
          </cell>
          <cell r="C136" t="str">
            <v>E25-00205W</v>
          </cell>
          <cell r="D136" t="str">
            <v>LS16 8FU</v>
          </cell>
          <cell r="E136"/>
          <cell r="F136"/>
          <cell r="G136">
            <v>350</v>
          </cell>
          <cell r="H136" t="str">
            <v>2025-09-29</v>
          </cell>
          <cell r="I136" t="str">
            <v>2. Customer/family receiving medication and/or therapy for a mental health condition or substance addiction.</v>
          </cell>
          <cell r="J136" t="str">
            <v/>
          </cell>
          <cell r="K136" t="str">
            <v>Food vouchers</v>
          </cell>
          <cell r="L136" t="str">
            <v/>
          </cell>
          <cell r="M136" t="str">
            <v/>
          </cell>
          <cell r="N136" t="str">
            <v>Crisis Grant</v>
          </cell>
          <cell r="O136" t="str">
            <v>2025-09-29</v>
          </cell>
          <cell r="P136" t="str">
            <v>2025-11-04</v>
          </cell>
          <cell r="Q136">
            <v>1</v>
          </cell>
        </row>
        <row r="137">
          <cell r="A137" t="str">
            <v>E25-00206W</v>
          </cell>
          <cell r="C137" t="str">
            <v>E25-00206W</v>
          </cell>
          <cell r="D137" t="str">
            <v>HR5 3ER</v>
          </cell>
          <cell r="E137"/>
          <cell r="F137"/>
          <cell r="G137">
            <v>299.99</v>
          </cell>
          <cell r="H137" t="str">
            <v>2025-10-01</v>
          </cell>
          <cell r="I137" t="str">
            <v>1. Customer/family with a diagnosed condition or disability</v>
          </cell>
          <cell r="J137" t="str">
            <v/>
          </cell>
          <cell r="K137" t="str">
            <v>Appliances</v>
          </cell>
          <cell r="L137" t="str">
            <v/>
          </cell>
          <cell r="M137" t="str">
            <v/>
          </cell>
          <cell r="N137" t="str">
            <v>Hardship Grant</v>
          </cell>
          <cell r="O137" t="str">
            <v>2025-10-01</v>
          </cell>
          <cell r="P137" t="str">
            <v>2025-10-13</v>
          </cell>
          <cell r="Q137">
            <v>0</v>
          </cell>
        </row>
        <row r="138">
          <cell r="A138" t="str">
            <v>E25-00207W</v>
          </cell>
          <cell r="C138" t="str">
            <v>E25-00207W</v>
          </cell>
          <cell r="D138" t="str">
            <v>LU5 5TB</v>
          </cell>
          <cell r="E138"/>
          <cell r="F138"/>
          <cell r="G138">
            <v>350</v>
          </cell>
          <cell r="H138" t="str">
            <v>2025-10-01</v>
          </cell>
          <cell r="I138" t="str">
            <v>1. Customer/family with a diagnosed condition or disability</v>
          </cell>
          <cell r="J138" t="str">
            <v/>
          </cell>
          <cell r="K138" t="str">
            <v>Utility vouchers</v>
          </cell>
          <cell r="L138" t="str">
            <v/>
          </cell>
          <cell r="M138" t="str">
            <v/>
          </cell>
          <cell r="N138" t="str">
            <v>Crisis Grant</v>
          </cell>
          <cell r="O138" t="str">
            <v>2025-10-01</v>
          </cell>
          <cell r="P138" t="str">
            <v>2025-11-03</v>
          </cell>
          <cell r="Q138">
            <v>1</v>
          </cell>
        </row>
        <row r="139">
          <cell r="A139" t="str">
            <v>E25-00208W</v>
          </cell>
          <cell r="C139" t="str">
            <v>E25-00208W</v>
          </cell>
          <cell r="D139" t="str">
            <v>BA9 9FS</v>
          </cell>
          <cell r="E139"/>
          <cell r="F139"/>
          <cell r="G139">
            <v>355</v>
          </cell>
          <cell r="H139" t="str">
            <v>2025-10-01</v>
          </cell>
          <cell r="I139" t="str">
            <v>2. Customer/family receiving medication and/or therapy for a mental health condition or substance addiction.</v>
          </cell>
          <cell r="J139" t="str">
            <v/>
          </cell>
          <cell r="K139" t="str">
            <v>Food vouchers</v>
          </cell>
          <cell r="L139" t="str">
            <v>Utility vouchers</v>
          </cell>
          <cell r="M139" t="str">
            <v/>
          </cell>
          <cell r="N139" t="str">
            <v>Crisis Grant</v>
          </cell>
          <cell r="O139" t="str">
            <v>2025-10-01</v>
          </cell>
          <cell r="P139" t="str">
            <v>2025-11-07</v>
          </cell>
          <cell r="Q139">
            <v>1</v>
          </cell>
        </row>
        <row r="140">
          <cell r="A140" t="str">
            <v>E25-00209W</v>
          </cell>
          <cell r="C140" t="str">
            <v>E25-00209W</v>
          </cell>
          <cell r="D140" t="str">
            <v>BA9 9FS</v>
          </cell>
          <cell r="E140"/>
          <cell r="F140"/>
          <cell r="G140">
            <v>822.02</v>
          </cell>
          <cell r="H140" t="str">
            <v>2025-10-01</v>
          </cell>
          <cell r="I140" t="str">
            <v>2. Customer/family receiving medication and/or therapy for a mental health condition or substance addiction.</v>
          </cell>
          <cell r="J140" t="str">
            <v/>
          </cell>
          <cell r="K140" t="str">
            <v xml:space="preserve">Furniture </v>
          </cell>
          <cell r="L140" t="str">
            <v>Appliances</v>
          </cell>
          <cell r="M140" t="str">
            <v/>
          </cell>
          <cell r="N140" t="str">
            <v>Hardship Grant</v>
          </cell>
          <cell r="O140" t="str">
            <v>2025-10-01</v>
          </cell>
          <cell r="P140" t="str">
            <v>2025-10-20</v>
          </cell>
          <cell r="Q140">
            <v>0</v>
          </cell>
        </row>
        <row r="141">
          <cell r="A141" t="str">
            <v>E25-00210W</v>
          </cell>
          <cell r="C141" t="str">
            <v>E25-00210W</v>
          </cell>
          <cell r="D141" t="str">
            <v>DY8 4HX</v>
          </cell>
          <cell r="E141"/>
          <cell r="F141"/>
          <cell r="G141">
            <v>864.23</v>
          </cell>
          <cell r="H141" t="str">
            <v>2025-10-01</v>
          </cell>
          <cell r="I141" t="str">
            <v>2. Customer/family receiving medication and/or therapy for a mental health condition or substance addiction.</v>
          </cell>
          <cell r="J141" t="str">
            <v/>
          </cell>
          <cell r="K141" t="str">
            <v xml:space="preserve">Furniture </v>
          </cell>
          <cell r="L141" t="str">
            <v>Appliances</v>
          </cell>
          <cell r="M141" t="str">
            <v/>
          </cell>
          <cell r="N141" t="str">
            <v>Hardship Grant</v>
          </cell>
          <cell r="O141" t="str">
            <v>2025-10-01</v>
          </cell>
          <cell r="P141" t="str">
            <v>2025-10-23</v>
          </cell>
          <cell r="Q141">
            <v>0</v>
          </cell>
        </row>
        <row r="142">
          <cell r="A142" t="str">
            <v>E25-00211W</v>
          </cell>
          <cell r="C142" t="str">
            <v>E25-00211W</v>
          </cell>
          <cell r="D142" t="str">
            <v>BN50 8TQ</v>
          </cell>
          <cell r="E142"/>
          <cell r="F142"/>
          <cell r="G142">
            <v>500</v>
          </cell>
          <cell r="H142" t="str">
            <v>2025-10-01</v>
          </cell>
          <cell r="I142" t="str">
            <v>4. Customer/family fleeing from a violent or abusive relationship</v>
          </cell>
          <cell r="J142" t="str">
            <v/>
          </cell>
          <cell r="K142" t="str">
            <v>Food vouchers</v>
          </cell>
          <cell r="L142" t="str">
            <v>Clothing</v>
          </cell>
          <cell r="M142" t="str">
            <v/>
          </cell>
          <cell r="N142" t="str">
            <v>Crisis Grant</v>
          </cell>
          <cell r="O142" t="str">
            <v>2025-10-01</v>
          </cell>
          <cell r="P142" t="str">
            <v>2025-11-18</v>
          </cell>
          <cell r="Q142">
            <v>1</v>
          </cell>
        </row>
        <row r="143">
          <cell r="A143" t="str">
            <v>E25-00212W</v>
          </cell>
          <cell r="C143" t="str">
            <v>E25-00212W</v>
          </cell>
          <cell r="D143" t="str">
            <v>GU11 1HX</v>
          </cell>
          <cell r="E143"/>
          <cell r="F143"/>
          <cell r="G143">
            <v>879.81000000000006</v>
          </cell>
          <cell r="H143" t="str">
            <v>2025-10-06</v>
          </cell>
          <cell r="I143" t="str">
            <v>1. Customer/family with a diagnosed condition or disability</v>
          </cell>
          <cell r="J143" t="str">
            <v/>
          </cell>
          <cell r="K143" t="str">
            <v xml:space="preserve">Furniture </v>
          </cell>
          <cell r="L143" t="str">
            <v>Appliances</v>
          </cell>
          <cell r="M143" t="str">
            <v>Food vouchers</v>
          </cell>
          <cell r="N143" t="str">
            <v>Hardship Grant</v>
          </cell>
          <cell r="O143" t="str">
            <v>2025-10-06</v>
          </cell>
          <cell r="P143" t="str">
            <v>2025-10-20</v>
          </cell>
          <cell r="Q143">
            <v>0</v>
          </cell>
        </row>
        <row r="144">
          <cell r="A144" t="str">
            <v>E25-00213W</v>
          </cell>
          <cell r="C144" t="str">
            <v>E25-00213W</v>
          </cell>
          <cell r="D144" t="str">
            <v>SN1 3QB</v>
          </cell>
          <cell r="E144"/>
          <cell r="F144"/>
          <cell r="G144">
            <v>2355.6</v>
          </cell>
          <cell r="H144" t="str">
            <v>2025-10-07</v>
          </cell>
          <cell r="I144" t="str">
            <v>1. Customer/family with a diagnosed condition or disability</v>
          </cell>
          <cell r="J144" t="str">
            <v/>
          </cell>
          <cell r="K144" t="str">
            <v>Flooring</v>
          </cell>
          <cell r="L144" t="str">
            <v/>
          </cell>
          <cell r="M144" t="str">
            <v/>
          </cell>
          <cell r="N144" t="str">
            <v>Flooring Grant</v>
          </cell>
          <cell r="O144" t="str">
            <v>2025-10-07</v>
          </cell>
          <cell r="P144" t="str">
            <v>2025-11-12</v>
          </cell>
          <cell r="Q144">
            <v>1</v>
          </cell>
        </row>
        <row r="145">
          <cell r="A145" t="str">
            <v>E25-00214W</v>
          </cell>
          <cell r="C145" t="str">
            <v>E25-00214W</v>
          </cell>
          <cell r="D145" t="str">
            <v>MK41 8QW</v>
          </cell>
          <cell r="E145"/>
          <cell r="F145"/>
          <cell r="G145">
            <v>3240</v>
          </cell>
          <cell r="H145" t="str">
            <v>2025-10-13</v>
          </cell>
          <cell r="I145" t="str">
            <v>6a. Customer/family under the care of Social Services (Adult or Children’s) - MH</v>
          </cell>
          <cell r="J145" t="str">
            <v>6c. Customer/family under the care of Social Services (Adult or Children’s) - PH</v>
          </cell>
          <cell r="K145" t="str">
            <v>Flooring</v>
          </cell>
          <cell r="L145" t="str">
            <v/>
          </cell>
          <cell r="M145" t="str">
            <v/>
          </cell>
          <cell r="N145" t="str">
            <v>Flooring Grant</v>
          </cell>
          <cell r="O145" t="str">
            <v>2025-10-13</v>
          </cell>
          <cell r="P145" t="str">
            <v>2026-01-20</v>
          </cell>
          <cell r="Q145">
            <v>3</v>
          </cell>
        </row>
        <row r="146">
          <cell r="A146" t="str">
            <v>E25-00215W</v>
          </cell>
          <cell r="C146" t="str">
            <v>E25-00215W</v>
          </cell>
          <cell r="D146" t="str">
            <v>LE12 6BS</v>
          </cell>
          <cell r="E146"/>
          <cell r="F146"/>
          <cell r="G146">
            <v>1096.05</v>
          </cell>
          <cell r="H146" t="str">
            <v>2025-10-06</v>
          </cell>
          <cell r="I146" t="str">
            <v>2. Customer/family receiving medication and/or therapy for a mental health condition or substance addiction.</v>
          </cell>
          <cell r="J146" t="str">
            <v/>
          </cell>
          <cell r="K146" t="str">
            <v xml:space="preserve">Furniture </v>
          </cell>
          <cell r="L146" t="str">
            <v>Appliances</v>
          </cell>
          <cell r="M146" t="str">
            <v/>
          </cell>
          <cell r="N146" t="str">
            <v>Hardship Grant</v>
          </cell>
          <cell r="O146" t="str">
            <v>2025-10-06</v>
          </cell>
          <cell r="P146" t="str">
            <v>2025-10-20</v>
          </cell>
          <cell r="Q146">
            <v>0</v>
          </cell>
        </row>
        <row r="147">
          <cell r="A147" t="str">
            <v>E25-00216W</v>
          </cell>
          <cell r="C147" t="str">
            <v>E25-00216W</v>
          </cell>
          <cell r="D147" t="str">
            <v>DY3 1SQ</v>
          </cell>
          <cell r="E147"/>
          <cell r="F147"/>
          <cell r="G147">
            <v>350</v>
          </cell>
          <cell r="H147" t="str">
            <v>2025-10-06</v>
          </cell>
          <cell r="I147" t="str">
            <v>1. Customer/family with a diagnosed condition or disability</v>
          </cell>
          <cell r="J147" t="str">
            <v/>
          </cell>
          <cell r="K147" t="str">
            <v>Food vouchers</v>
          </cell>
          <cell r="L147" t="str">
            <v>Utility vouchers</v>
          </cell>
          <cell r="M147" t="str">
            <v/>
          </cell>
          <cell r="N147" t="str">
            <v>Crisis Grant</v>
          </cell>
          <cell r="O147" t="str">
            <v>2025-10-06</v>
          </cell>
          <cell r="P147" t="str">
            <v>2025-11-21</v>
          </cell>
          <cell r="Q147">
            <v>1</v>
          </cell>
        </row>
        <row r="148">
          <cell r="A148" t="str">
            <v>E25-00217W</v>
          </cell>
          <cell r="C148" t="str">
            <v>E25-00217W</v>
          </cell>
          <cell r="D148" t="str">
            <v>DY11 6LZ</v>
          </cell>
          <cell r="E148"/>
          <cell r="F148"/>
          <cell r="G148">
            <v>915.82</v>
          </cell>
          <cell r="H148" t="str">
            <v>2025-10-06</v>
          </cell>
          <cell r="I148" t="str">
            <v>1. Customer/family with a diagnosed condition or disability</v>
          </cell>
          <cell r="J148" t="str">
            <v>3. Customer/family moving from homelessness/supported living into independent living.</v>
          </cell>
          <cell r="K148" t="str">
            <v xml:space="preserve">Furniture </v>
          </cell>
          <cell r="L148" t="str">
            <v>Clothing</v>
          </cell>
          <cell r="M148" t="str">
            <v>Voucher for small household items</v>
          </cell>
          <cell r="N148" t="str">
            <v>Hardship Grant</v>
          </cell>
          <cell r="O148" t="str">
            <v>2025-10-06</v>
          </cell>
          <cell r="P148" t="str">
            <v>2025-12-15</v>
          </cell>
          <cell r="Q148">
            <v>2</v>
          </cell>
        </row>
        <row r="149">
          <cell r="A149" t="str">
            <v>E25-00219W</v>
          </cell>
          <cell r="C149" t="str">
            <v>E25-00219W</v>
          </cell>
          <cell r="D149" t="str">
            <v>DY11 6LZ</v>
          </cell>
          <cell r="E149"/>
          <cell r="F149"/>
          <cell r="G149">
            <v>350</v>
          </cell>
          <cell r="H149" t="str">
            <v>2025-10-06</v>
          </cell>
          <cell r="I149" t="str">
            <v>1. Customer/family with a diagnosed condition or disability</v>
          </cell>
          <cell r="J149" t="str">
            <v>2. Customer/family receiving medication and/or therapy for a mental health condition or substance addiction.</v>
          </cell>
          <cell r="K149" t="str">
            <v>Food vouchers</v>
          </cell>
          <cell r="L149" t="str">
            <v/>
          </cell>
          <cell r="M149" t="str">
            <v/>
          </cell>
          <cell r="N149" t="str">
            <v>Crisis Grant</v>
          </cell>
          <cell r="O149" t="str">
            <v>2025-10-06</v>
          </cell>
          <cell r="P149" t="str">
            <v>2025-11-11</v>
          </cell>
          <cell r="Q149">
            <v>1</v>
          </cell>
        </row>
        <row r="150">
          <cell r="A150" t="str">
            <v>E25-00220W</v>
          </cell>
          <cell r="C150" t="str">
            <v>E25-00220W</v>
          </cell>
          <cell r="D150" t="str">
            <v>DY3 1SQ</v>
          </cell>
          <cell r="E150"/>
          <cell r="F150"/>
          <cell r="G150">
            <v>744.96</v>
          </cell>
          <cell r="H150" t="str">
            <v>2025-10-06</v>
          </cell>
          <cell r="I150" t="str">
            <v>1. Customer/family with a diagnosed condition or disability</v>
          </cell>
          <cell r="J150" t="str">
            <v/>
          </cell>
          <cell r="K150" t="str">
            <v xml:space="preserve">Furniture </v>
          </cell>
          <cell r="L150" t="str">
            <v>Appliances</v>
          </cell>
          <cell r="M150" t="str">
            <v/>
          </cell>
          <cell r="N150" t="str">
            <v>Hardship Grant</v>
          </cell>
          <cell r="O150" t="str">
            <v>2025-10-06</v>
          </cell>
          <cell r="P150" t="str">
            <v>2025-11-14</v>
          </cell>
          <cell r="Q150">
            <v>1</v>
          </cell>
        </row>
        <row r="151">
          <cell r="A151" t="str">
            <v>E25-00222W</v>
          </cell>
          <cell r="C151" t="str">
            <v>E25-00222W</v>
          </cell>
          <cell r="D151" t="str">
            <v>CV31 1QB</v>
          </cell>
          <cell r="E151"/>
          <cell r="F151"/>
          <cell r="G151">
            <v>934.89</v>
          </cell>
          <cell r="H151" t="str">
            <v>2025-10-06</v>
          </cell>
          <cell r="I151" t="str">
            <v>1. Customer/family with a diagnosed condition or disability</v>
          </cell>
          <cell r="J151" t="str">
            <v/>
          </cell>
          <cell r="K151" t="str">
            <v xml:space="preserve">Furniture </v>
          </cell>
          <cell r="L151" t="str">
            <v>Voucher for small household items</v>
          </cell>
          <cell r="M151" t="str">
            <v>Clothing</v>
          </cell>
          <cell r="N151" t="str">
            <v>Hardship Grant</v>
          </cell>
          <cell r="O151" t="str">
            <v>2025-10-06</v>
          </cell>
          <cell r="P151" t="str">
            <v>2025-10-20</v>
          </cell>
          <cell r="Q151">
            <v>0</v>
          </cell>
        </row>
        <row r="152">
          <cell r="A152" t="str">
            <v>E25-00223W</v>
          </cell>
          <cell r="C152" t="str">
            <v>E25-00223W</v>
          </cell>
          <cell r="D152" t="str">
            <v>SN14 0SB</v>
          </cell>
          <cell r="E152"/>
          <cell r="F152"/>
          <cell r="G152">
            <v>2400</v>
          </cell>
          <cell r="H152" t="str">
            <v>2025-10-06</v>
          </cell>
          <cell r="I152" t="str">
            <v>1. Customer/family with a diagnosed condition or disability</v>
          </cell>
          <cell r="J152" t="str">
            <v/>
          </cell>
          <cell r="K152" t="str">
            <v>House Deep Clean</v>
          </cell>
          <cell r="L152" t="str">
            <v/>
          </cell>
          <cell r="M152" t="str">
            <v/>
          </cell>
          <cell r="N152" t="str">
            <v>Critical Incident Grant</v>
          </cell>
          <cell r="O152" t="str">
            <v>2025-10-06</v>
          </cell>
          <cell r="P152" t="str">
            <v>2025-10-10</v>
          </cell>
          <cell r="Q152">
            <v>0</v>
          </cell>
        </row>
        <row r="153">
          <cell r="A153" t="str">
            <v>E25-00224W</v>
          </cell>
          <cell r="C153" t="str">
            <v>E25-00224W</v>
          </cell>
          <cell r="D153" t="str">
            <v>TQ1 2NN</v>
          </cell>
          <cell r="E153"/>
          <cell r="F153"/>
          <cell r="G153">
            <v>200</v>
          </cell>
          <cell r="H153" t="str">
            <v>2025-10-06</v>
          </cell>
          <cell r="I153" t="str">
            <v>1. Customer/family with a diagnosed condition or disability</v>
          </cell>
          <cell r="J153" t="str">
            <v/>
          </cell>
          <cell r="K153" t="str">
            <v>Food vouchers</v>
          </cell>
          <cell r="L153" t="str">
            <v/>
          </cell>
          <cell r="M153" t="str">
            <v/>
          </cell>
          <cell r="N153" t="str">
            <v>Crisis Grant</v>
          </cell>
          <cell r="O153" t="str">
            <v>2025-10-06</v>
          </cell>
          <cell r="P153" t="str">
            <v>2025-10-24</v>
          </cell>
          <cell r="Q153">
            <v>0</v>
          </cell>
        </row>
        <row r="154">
          <cell r="A154" t="str">
            <v>E25-00225W</v>
          </cell>
          <cell r="C154" t="str">
            <v>E25-00225W</v>
          </cell>
          <cell r="D154" t="str">
            <v>LU6 3JW</v>
          </cell>
          <cell r="E154"/>
          <cell r="F154"/>
          <cell r="G154">
            <v>490.98</v>
          </cell>
          <cell r="H154" t="str">
            <v>2025-10-06</v>
          </cell>
          <cell r="I154" t="str">
            <v>5. Customer/family having been the victims of a reported crime in their home.</v>
          </cell>
          <cell r="J154" t="str">
            <v/>
          </cell>
          <cell r="K154" t="str">
            <v xml:space="preserve">Furniture </v>
          </cell>
          <cell r="L154" t="str">
            <v>Appliances</v>
          </cell>
          <cell r="M154" t="str">
            <v/>
          </cell>
          <cell r="N154" t="str">
            <v>Hardship Grant</v>
          </cell>
          <cell r="O154" t="str">
            <v>2025-10-06</v>
          </cell>
          <cell r="P154" t="str">
            <v>2025-10-10</v>
          </cell>
          <cell r="Q154">
            <v>0</v>
          </cell>
        </row>
        <row r="155">
          <cell r="A155" t="str">
            <v>E25-00226W</v>
          </cell>
          <cell r="C155" t="str">
            <v>E25-00226W</v>
          </cell>
          <cell r="D155" t="str">
            <v>TQ1 2NN</v>
          </cell>
          <cell r="E155"/>
          <cell r="F155"/>
          <cell r="G155">
            <v>859.31</v>
          </cell>
          <cell r="H155" t="str">
            <v>2025-10-06</v>
          </cell>
          <cell r="I155" t="str">
            <v>1. Customer/family with a diagnosed condition or disability</v>
          </cell>
          <cell r="J155" t="str">
            <v/>
          </cell>
          <cell r="K155" t="str">
            <v xml:space="preserve">Furniture </v>
          </cell>
          <cell r="L155" t="str">
            <v>Appliances</v>
          </cell>
          <cell r="M155" t="str">
            <v/>
          </cell>
          <cell r="N155" t="str">
            <v>Hardship Grant</v>
          </cell>
          <cell r="O155" t="str">
            <v>2025-10-06</v>
          </cell>
          <cell r="P155" t="str">
            <v>2025-10-24</v>
          </cell>
          <cell r="Q155">
            <v>0</v>
          </cell>
        </row>
        <row r="156">
          <cell r="A156" t="str">
            <v>E25-00227W</v>
          </cell>
          <cell r="C156" t="str">
            <v>E25-00227W</v>
          </cell>
          <cell r="D156" t="str">
            <v>BN50 8TQ</v>
          </cell>
          <cell r="E156"/>
          <cell r="F156"/>
          <cell r="G156">
            <v>500</v>
          </cell>
          <cell r="H156" t="str">
            <v>2025-10-07</v>
          </cell>
          <cell r="I156" t="str">
            <v>4. Customer/family fleeing from a violent or abusive relationship</v>
          </cell>
          <cell r="J156" t="str">
            <v/>
          </cell>
          <cell r="K156" t="str">
            <v>Food vouchers</v>
          </cell>
          <cell r="L156" t="str">
            <v>Clothing</v>
          </cell>
          <cell r="M156" t="str">
            <v>Travel Costs</v>
          </cell>
          <cell r="N156" t="str">
            <v>Crisis Grant</v>
          </cell>
          <cell r="O156" t="str">
            <v>2025-10-07</v>
          </cell>
          <cell r="P156" t="str">
            <v>2025-11-13</v>
          </cell>
          <cell r="Q156">
            <v>1</v>
          </cell>
        </row>
        <row r="157">
          <cell r="A157" t="str">
            <v>E25-00228W</v>
          </cell>
          <cell r="C157" t="str">
            <v>E25-00228W</v>
          </cell>
          <cell r="D157" t="str">
            <v>DY14 0QE</v>
          </cell>
          <cell r="E157"/>
          <cell r="F157"/>
          <cell r="G157">
            <v>500</v>
          </cell>
          <cell r="H157" t="str">
            <v>2025-10-07</v>
          </cell>
          <cell r="I157" t="str">
            <v>8b. Financial Hardship where the customer/household is spending more than 55% of their monthly income on housing costs and council tax</v>
          </cell>
          <cell r="J157" t="str">
            <v/>
          </cell>
          <cell r="K157" t="str">
            <v>Food vouchers</v>
          </cell>
          <cell r="L157" t="str">
            <v>Travel Costs</v>
          </cell>
          <cell r="M157" t="str">
            <v/>
          </cell>
          <cell r="N157" t="str">
            <v>Stonewater Employee Support Fund</v>
          </cell>
          <cell r="O157" t="str">
            <v>2025-10-07</v>
          </cell>
          <cell r="P157" t="str">
            <v>2025-11-10</v>
          </cell>
          <cell r="Q157">
            <v>1</v>
          </cell>
        </row>
        <row r="158">
          <cell r="A158" t="str">
            <v>E25-00229W</v>
          </cell>
          <cell r="C158" t="str">
            <v>E25-00229W</v>
          </cell>
          <cell r="D158" t="str">
            <v>BA14 7JS</v>
          </cell>
          <cell r="E158"/>
          <cell r="F158"/>
          <cell r="G158">
            <v>300</v>
          </cell>
          <cell r="H158" t="str">
            <v>2025-10-07</v>
          </cell>
          <cell r="I158" t="str">
            <v>2. Customer/family receiving medication and/or therapy for a mental health condition or substance addiction.</v>
          </cell>
          <cell r="J158" t="str">
            <v>5. Customer/family having been the victims of a reported crime in their home.</v>
          </cell>
          <cell r="K158" t="str">
            <v>Food vouchers</v>
          </cell>
          <cell r="L158" t="str">
            <v/>
          </cell>
          <cell r="M158" t="str">
            <v/>
          </cell>
          <cell r="N158" t="str">
            <v>Crisis Grant</v>
          </cell>
          <cell r="O158" t="str">
            <v>2025-10-07</v>
          </cell>
          <cell r="P158" t="str">
            <v>2025-11-21</v>
          </cell>
          <cell r="Q158">
            <v>1</v>
          </cell>
        </row>
        <row r="159">
          <cell r="A159" t="str">
            <v>E25-00230W</v>
          </cell>
          <cell r="C159" t="str">
            <v>E25-00230W</v>
          </cell>
          <cell r="D159" t="str">
            <v>CV4 9RD</v>
          </cell>
          <cell r="E159"/>
          <cell r="F159"/>
          <cell r="G159">
            <v>301.98</v>
          </cell>
          <cell r="H159" t="str">
            <v>2025-10-07</v>
          </cell>
          <cell r="I159" t="str">
            <v>1. Customer/family with a diagnosed condition or disability</v>
          </cell>
          <cell r="J159" t="str">
            <v>2. Customer/family receiving medication and/or therapy for a mental health condition or substance addiction.</v>
          </cell>
          <cell r="K159" t="str">
            <v>Appliances</v>
          </cell>
          <cell r="L159" t="str">
            <v/>
          </cell>
          <cell r="M159" t="str">
            <v/>
          </cell>
          <cell r="N159" t="str">
            <v>Hardship Grant</v>
          </cell>
          <cell r="O159" t="str">
            <v>2025-10-07</v>
          </cell>
          <cell r="P159" t="str">
            <v>2025-11-12</v>
          </cell>
          <cell r="Q159">
            <v>1</v>
          </cell>
        </row>
        <row r="160">
          <cell r="A160" t="str">
            <v>E25-00231W</v>
          </cell>
          <cell r="C160" t="str">
            <v>E25-00231W</v>
          </cell>
          <cell r="D160" t="str">
            <v>BS23 1FG</v>
          </cell>
          <cell r="E160"/>
          <cell r="F160"/>
          <cell r="G160">
            <v>394.89</v>
          </cell>
          <cell r="H160" t="str">
            <v>2025-10-07</v>
          </cell>
          <cell r="I160" t="str">
            <v>1. Customer/family with a diagnosed condition or disability</v>
          </cell>
          <cell r="J160" t="str">
            <v>2. Customer/family receiving medication and/or therapy for a mental health condition or substance addiction.</v>
          </cell>
          <cell r="K160" t="str">
            <v xml:space="preserve">Furniture </v>
          </cell>
          <cell r="L160" t="str">
            <v/>
          </cell>
          <cell r="M160" t="str">
            <v/>
          </cell>
          <cell r="N160" t="str">
            <v>Hardship Grant</v>
          </cell>
          <cell r="O160" t="str">
            <v>2025-10-07</v>
          </cell>
          <cell r="P160" t="str">
            <v>2025-10-24</v>
          </cell>
          <cell r="Q160">
            <v>0</v>
          </cell>
        </row>
        <row r="161">
          <cell r="A161" t="str">
            <v>E25-00232W</v>
          </cell>
          <cell r="C161" t="str">
            <v>E25-00232W</v>
          </cell>
          <cell r="D161" t="str">
            <v>SG18 9UD</v>
          </cell>
          <cell r="E161"/>
          <cell r="F161"/>
          <cell r="G161">
            <v>350</v>
          </cell>
          <cell r="H161" t="str">
            <v>2025-10-07</v>
          </cell>
          <cell r="I161" t="str">
            <v>1. Customer/family with a diagnosed condition or disability</v>
          </cell>
          <cell r="J161" t="str">
            <v/>
          </cell>
          <cell r="K161" t="str">
            <v>Food vouchers</v>
          </cell>
          <cell r="L161" t="str">
            <v/>
          </cell>
          <cell r="M161" t="str">
            <v/>
          </cell>
          <cell r="N161" t="str">
            <v>Crisis Grant</v>
          </cell>
          <cell r="O161" t="str">
            <v>2025-10-07</v>
          </cell>
          <cell r="P161" t="str">
            <v>2025-11-12</v>
          </cell>
          <cell r="Q161">
            <v>1</v>
          </cell>
        </row>
        <row r="162">
          <cell r="A162" t="str">
            <v>E25-00233W</v>
          </cell>
          <cell r="C162" t="str">
            <v>E25-00233W</v>
          </cell>
          <cell r="D162" t="str">
            <v>PO21 5BF</v>
          </cell>
          <cell r="E162"/>
          <cell r="F162"/>
          <cell r="G162">
            <v>564.55999999999995</v>
          </cell>
          <cell r="H162" t="str">
            <v>2025-10-07</v>
          </cell>
          <cell r="I162" t="str">
            <v>1. Customer/family with a diagnosed condition or disability</v>
          </cell>
          <cell r="J162" t="str">
            <v>2. Customer/family receiving medication and/or therapy for a mental health condition or substance addiction.</v>
          </cell>
          <cell r="K162" t="str">
            <v xml:space="preserve">Furniture </v>
          </cell>
          <cell r="L162" t="str">
            <v>Voucher for small household items</v>
          </cell>
          <cell r="M162" t="str">
            <v/>
          </cell>
          <cell r="N162" t="str">
            <v>Hardship Grant</v>
          </cell>
          <cell r="O162" t="str">
            <v>2025-10-07</v>
          </cell>
          <cell r="P162" t="str">
            <v>2025-11-28</v>
          </cell>
          <cell r="Q162">
            <v>1</v>
          </cell>
        </row>
        <row r="163">
          <cell r="A163" t="str">
            <v>E25-00234W</v>
          </cell>
          <cell r="C163" t="str">
            <v>E25-00234W</v>
          </cell>
          <cell r="D163" t="str">
            <v>PO21 5BF</v>
          </cell>
          <cell r="E163"/>
          <cell r="F163"/>
          <cell r="G163">
            <v>350</v>
          </cell>
          <cell r="H163" t="str">
            <v>2025-10-07</v>
          </cell>
          <cell r="I163" t="str">
            <v>2. Customer/family receiving medication and/or therapy for a mental health condition or substance addiction.</v>
          </cell>
          <cell r="J163" t="str">
            <v/>
          </cell>
          <cell r="K163" t="str">
            <v>Food vouchers</v>
          </cell>
          <cell r="L163" t="str">
            <v/>
          </cell>
          <cell r="M163" t="str">
            <v/>
          </cell>
          <cell r="N163" t="str">
            <v>Crisis Grant</v>
          </cell>
          <cell r="O163" t="str">
            <v>2025-10-07</v>
          </cell>
          <cell r="P163" t="str">
            <v>2025-11-28</v>
          </cell>
          <cell r="Q163">
            <v>1</v>
          </cell>
        </row>
        <row r="164">
          <cell r="A164" t="str">
            <v>E25-00235W</v>
          </cell>
          <cell r="C164" t="str">
            <v>E25-00235W</v>
          </cell>
          <cell r="D164" t="str">
            <v>BN50 8TQ</v>
          </cell>
          <cell r="E164"/>
          <cell r="F164"/>
          <cell r="G164">
            <v>500</v>
          </cell>
          <cell r="H164" t="str">
            <v>2025-10-08</v>
          </cell>
          <cell r="I164" t="str">
            <v>4. Customer/family fleeing from a violent or abusive relationship</v>
          </cell>
          <cell r="J164" t="str">
            <v/>
          </cell>
          <cell r="K164" t="str">
            <v>Clothing</v>
          </cell>
          <cell r="L164" t="str">
            <v>Travel Costs</v>
          </cell>
          <cell r="M164" t="str">
            <v/>
          </cell>
          <cell r="N164" t="str">
            <v>Crisis Grant</v>
          </cell>
          <cell r="O164" t="str">
            <v>2025-10-08</v>
          </cell>
          <cell r="P164" t="str">
            <v>2025-11-12</v>
          </cell>
          <cell r="Q164">
            <v>1</v>
          </cell>
        </row>
        <row r="165">
          <cell r="A165" t="str">
            <v>E25-00236W</v>
          </cell>
          <cell r="C165" t="str">
            <v>E25-00236W</v>
          </cell>
          <cell r="D165" t="str">
            <v>SY7 0NP</v>
          </cell>
          <cell r="E165"/>
          <cell r="F165"/>
          <cell r="G165">
            <v>269</v>
          </cell>
          <cell r="H165" t="str">
            <v>2025-10-08</v>
          </cell>
          <cell r="I165" t="str">
            <v>1. Customer/family with a diagnosed condition or disability</v>
          </cell>
          <cell r="J165" t="str">
            <v/>
          </cell>
          <cell r="K165" t="str">
            <v>Appliances</v>
          </cell>
          <cell r="L165" t="str">
            <v/>
          </cell>
          <cell r="M165" t="str">
            <v/>
          </cell>
          <cell r="N165" t="str">
            <v>Hardship Grant</v>
          </cell>
          <cell r="O165" t="str">
            <v>2025-10-08</v>
          </cell>
          <cell r="P165" t="str">
            <v>2025-11-24</v>
          </cell>
          <cell r="Q165">
            <v>1</v>
          </cell>
        </row>
        <row r="166">
          <cell r="A166" t="str">
            <v>E25-00237W</v>
          </cell>
          <cell r="C166" t="str">
            <v>E25-00237W</v>
          </cell>
          <cell r="D166" t="str">
            <v>CV31 1QB</v>
          </cell>
          <cell r="E166"/>
          <cell r="F166"/>
          <cell r="G166">
            <v>350</v>
          </cell>
          <cell r="H166" t="str">
            <v>2025-10-08</v>
          </cell>
          <cell r="I166" t="str">
            <v>2. Customer/family receiving medication and/or therapy for a mental health condition or substance addiction.</v>
          </cell>
          <cell r="J166" t="str">
            <v/>
          </cell>
          <cell r="K166" t="str">
            <v>Food vouchers</v>
          </cell>
          <cell r="L166" t="str">
            <v>Utility vouchers</v>
          </cell>
          <cell r="M166" t="str">
            <v/>
          </cell>
          <cell r="N166" t="str">
            <v>Crisis Grant</v>
          </cell>
          <cell r="O166" t="str">
            <v>2025-10-08</v>
          </cell>
          <cell r="P166" t="str">
            <v>2025-10-20</v>
          </cell>
          <cell r="Q166">
            <v>0</v>
          </cell>
        </row>
        <row r="167">
          <cell r="A167" t="str">
            <v>E25-00239W</v>
          </cell>
          <cell r="C167" t="str">
            <v>E25-00239W</v>
          </cell>
          <cell r="D167" t="str">
            <v>MK41 8NY</v>
          </cell>
          <cell r="E167"/>
          <cell r="F167"/>
          <cell r="G167">
            <v>350</v>
          </cell>
          <cell r="H167" t="str">
            <v>2025-10-13</v>
          </cell>
          <cell r="I167" t="str">
            <v>1. Customer/family with a diagnosed condition or disability</v>
          </cell>
          <cell r="J167" t="str">
            <v/>
          </cell>
          <cell r="K167" t="str">
            <v>Food vouchers</v>
          </cell>
          <cell r="L167" t="str">
            <v>Utility vouchers</v>
          </cell>
          <cell r="M167" t="str">
            <v/>
          </cell>
          <cell r="N167" t="str">
            <v>Crisis Grant</v>
          </cell>
          <cell r="O167" t="str">
            <v>2025-10-13</v>
          </cell>
          <cell r="P167" t="str">
            <v>2025-12-24</v>
          </cell>
          <cell r="Q167">
            <v>2</v>
          </cell>
        </row>
        <row r="168">
          <cell r="A168" t="str">
            <v>E25-00240W</v>
          </cell>
          <cell r="C168" t="str">
            <v>E25-00240W</v>
          </cell>
          <cell r="D168" t="str">
            <v>HX3 0UQ</v>
          </cell>
          <cell r="E168"/>
          <cell r="F168"/>
          <cell r="G168">
            <v>350</v>
          </cell>
          <cell r="H168" t="str">
            <v>2025-10-15</v>
          </cell>
          <cell r="I168" t="str">
            <v>2. Customer/family receiving medication and/or therapy for a mental health condition or substance addiction.</v>
          </cell>
          <cell r="J168" t="str">
            <v/>
          </cell>
          <cell r="K168" t="str">
            <v>Food vouchers</v>
          </cell>
          <cell r="L168" t="str">
            <v/>
          </cell>
          <cell r="M168" t="str">
            <v/>
          </cell>
          <cell r="N168" t="str">
            <v>Crisis Grant</v>
          </cell>
          <cell r="O168" t="str">
            <v>2025-10-15</v>
          </cell>
          <cell r="P168" t="str">
            <v>2025-11-28</v>
          </cell>
          <cell r="Q168">
            <v>1</v>
          </cell>
        </row>
        <row r="169">
          <cell r="A169" t="str">
            <v>E25-00241W</v>
          </cell>
          <cell r="C169" t="str">
            <v>E25-00241W</v>
          </cell>
          <cell r="D169" t="str">
            <v>LU3 1JP</v>
          </cell>
          <cell r="E169"/>
          <cell r="F169"/>
          <cell r="G169">
            <v>630</v>
          </cell>
          <cell r="H169" t="str">
            <v>2025-10-13</v>
          </cell>
          <cell r="I169" t="str">
            <v>1. Customer/family with a diagnosed condition or disability</v>
          </cell>
          <cell r="J169" t="str">
            <v/>
          </cell>
          <cell r="K169" t="str">
            <v>Food vouchers</v>
          </cell>
          <cell r="L169" t="str">
            <v/>
          </cell>
          <cell r="M169" t="str">
            <v/>
          </cell>
          <cell r="N169" t="str">
            <v>Crisis Grant</v>
          </cell>
          <cell r="O169" t="str">
            <v>2025-10-13</v>
          </cell>
          <cell r="P169" t="str">
            <v>2025-12-10</v>
          </cell>
          <cell r="Q169">
            <v>1</v>
          </cell>
        </row>
        <row r="170">
          <cell r="A170" t="str">
            <v>E25-00242W</v>
          </cell>
          <cell r="C170" t="str">
            <v>E25-00242W</v>
          </cell>
          <cell r="D170" t="str">
            <v>WR6 6UT</v>
          </cell>
          <cell r="E170"/>
          <cell r="F170"/>
          <cell r="G170">
            <v>350</v>
          </cell>
          <cell r="H170" t="str">
            <v>2025-10-13</v>
          </cell>
          <cell r="I170" t="str">
            <v>1. Customer/family with a diagnosed condition or disability</v>
          </cell>
          <cell r="J170" t="str">
            <v/>
          </cell>
          <cell r="K170" t="str">
            <v>Food vouchers</v>
          </cell>
          <cell r="L170" t="str">
            <v>Utility vouchers</v>
          </cell>
          <cell r="M170" t="str">
            <v/>
          </cell>
          <cell r="N170" t="str">
            <v>Crisis Grant</v>
          </cell>
          <cell r="O170" t="str">
            <v>2025-10-13</v>
          </cell>
          <cell r="P170" t="str">
            <v>2025-12-23</v>
          </cell>
          <cell r="Q170">
            <v>2</v>
          </cell>
        </row>
        <row r="171">
          <cell r="A171" t="str">
            <v>E25-00243W</v>
          </cell>
          <cell r="C171" t="str">
            <v>E25-00243W</v>
          </cell>
          <cell r="D171" t="str">
            <v>BN50 8TQ</v>
          </cell>
          <cell r="E171"/>
          <cell r="F171"/>
          <cell r="G171">
            <v>931.5</v>
          </cell>
          <cell r="H171" t="str">
            <v>2025-10-13</v>
          </cell>
          <cell r="I171" t="str">
            <v>4. Customer/family fleeing from a violent or abusive relationship</v>
          </cell>
          <cell r="J171" t="str">
            <v/>
          </cell>
          <cell r="K171" t="str">
            <v>Laptops</v>
          </cell>
          <cell r="L171" t="str">
            <v>Training and Course Fees</v>
          </cell>
          <cell r="M171" t="str">
            <v/>
          </cell>
          <cell r="N171" t="str">
            <v>Education Training &amp; Employment Grant</v>
          </cell>
          <cell r="O171" t="str">
            <v>2025-10-13</v>
          </cell>
          <cell r="P171" t="str">
            <v>2025-10-22</v>
          </cell>
          <cell r="Q171">
            <v>0</v>
          </cell>
        </row>
        <row r="172">
          <cell r="A172" t="str">
            <v>E25-00244W</v>
          </cell>
          <cell r="C172" t="str">
            <v>E25-00244W</v>
          </cell>
          <cell r="D172" t="str">
            <v>BN21 1LY</v>
          </cell>
          <cell r="E172"/>
          <cell r="F172"/>
          <cell r="G172">
            <v>1890</v>
          </cell>
          <cell r="H172" t="str">
            <v>2025-10-13</v>
          </cell>
          <cell r="I172" t="str">
            <v>6a. Customer/family under the care of Social Services (Adult or Children’s) - MH</v>
          </cell>
          <cell r="J172" t="str">
            <v/>
          </cell>
          <cell r="K172" t="str">
            <v>House Deep Clean</v>
          </cell>
          <cell r="L172" t="str">
            <v/>
          </cell>
          <cell r="M172" t="str">
            <v/>
          </cell>
          <cell r="N172" t="str">
            <v>Critical Incident Grant</v>
          </cell>
          <cell r="O172" t="str">
            <v>2025-10-13</v>
          </cell>
          <cell r="P172" t="str">
            <v>2025-11-24</v>
          </cell>
          <cell r="Q172">
            <v>1</v>
          </cell>
        </row>
        <row r="173">
          <cell r="A173" t="str">
            <v>E25-00245W</v>
          </cell>
          <cell r="C173" t="str">
            <v>E25-00245W</v>
          </cell>
          <cell r="D173" t="str">
            <v>SG17 5UD</v>
          </cell>
          <cell r="E173"/>
          <cell r="F173"/>
          <cell r="G173">
            <v>463.99</v>
          </cell>
          <cell r="H173" t="str">
            <v>2025-10-13</v>
          </cell>
          <cell r="I173" t="str">
            <v>2. Customer/family receiving medication and/or therapy for a mental health condition or substance addiction.</v>
          </cell>
          <cell r="J173" t="str">
            <v/>
          </cell>
          <cell r="K173" t="str">
            <v>Appliances</v>
          </cell>
          <cell r="L173" t="str">
            <v/>
          </cell>
          <cell r="M173" t="str">
            <v/>
          </cell>
          <cell r="N173" t="str">
            <v>Hardship Grant</v>
          </cell>
          <cell r="O173" t="str">
            <v>2025-10-13</v>
          </cell>
          <cell r="P173" t="str">
            <v>2025-10-20</v>
          </cell>
          <cell r="Q173">
            <v>0</v>
          </cell>
        </row>
        <row r="174">
          <cell r="A174" t="str">
            <v>E25-00246W</v>
          </cell>
          <cell r="C174" t="str">
            <v>E25-00246W</v>
          </cell>
          <cell r="D174" t="str">
            <v>RG14 3AA</v>
          </cell>
          <cell r="E174"/>
          <cell r="F174"/>
          <cell r="G174">
            <v>350</v>
          </cell>
          <cell r="H174" t="str">
            <v>2025-10-13</v>
          </cell>
          <cell r="I174" t="str">
            <v>1. Customer/family with a diagnosed condition or disability</v>
          </cell>
          <cell r="J174" t="str">
            <v/>
          </cell>
          <cell r="K174" t="str">
            <v>Food vouchers</v>
          </cell>
          <cell r="L174" t="str">
            <v>Utility vouchers</v>
          </cell>
          <cell r="M174" t="str">
            <v/>
          </cell>
          <cell r="N174" t="str">
            <v>Crisis Grant</v>
          </cell>
          <cell r="O174" t="str">
            <v>2025-10-13</v>
          </cell>
          <cell r="P174" t="str">
            <v>2026-01-23</v>
          </cell>
          <cell r="Q174">
            <v>3</v>
          </cell>
        </row>
        <row r="175">
          <cell r="A175" t="str">
            <v>E25-00247W</v>
          </cell>
          <cell r="C175" t="str">
            <v>E25-00247W</v>
          </cell>
          <cell r="D175" t="str">
            <v>HR6 8PJ</v>
          </cell>
          <cell r="E175"/>
          <cell r="F175"/>
          <cell r="G175">
            <v>350</v>
          </cell>
          <cell r="H175" t="str">
            <v>2025-10-13</v>
          </cell>
          <cell r="I175" t="str">
            <v>1. Customer/family with a diagnosed condition or disability</v>
          </cell>
          <cell r="J175" t="str">
            <v/>
          </cell>
          <cell r="K175" t="str">
            <v>Food vouchers</v>
          </cell>
          <cell r="L175" t="str">
            <v>Utility vouchers</v>
          </cell>
          <cell r="M175" t="str">
            <v/>
          </cell>
          <cell r="N175" t="str">
            <v>Crisis Grant</v>
          </cell>
          <cell r="O175" t="str">
            <v>2025-10-13</v>
          </cell>
          <cell r="P175" t="str">
            <v>2025-11-20</v>
          </cell>
          <cell r="Q175">
            <v>1</v>
          </cell>
        </row>
        <row r="176">
          <cell r="A176" t="str">
            <v>E25-00248W</v>
          </cell>
          <cell r="C176" t="str">
            <v>E25-00248W</v>
          </cell>
          <cell r="D176" t="str">
            <v>SG18 9UD</v>
          </cell>
          <cell r="E176"/>
          <cell r="F176"/>
          <cell r="G176">
            <v>978.09999999999991</v>
          </cell>
          <cell r="H176" t="str">
            <v>2025-10-13</v>
          </cell>
          <cell r="I176" t="str">
            <v>1. Customer/family with a diagnosed condition or disability</v>
          </cell>
          <cell r="J176" t="str">
            <v/>
          </cell>
          <cell r="K176" t="str">
            <v xml:space="preserve">Furniture </v>
          </cell>
          <cell r="L176" t="str">
            <v>Appliances</v>
          </cell>
          <cell r="M176" t="str">
            <v/>
          </cell>
          <cell r="N176" t="str">
            <v>Hardship Grant</v>
          </cell>
          <cell r="O176" t="str">
            <v>2025-10-13</v>
          </cell>
          <cell r="P176" t="str">
            <v>2025-11-17</v>
          </cell>
          <cell r="Q176">
            <v>1</v>
          </cell>
        </row>
        <row r="177">
          <cell r="A177" t="str">
            <v>E25-00249W</v>
          </cell>
          <cell r="C177" t="str">
            <v>E25-00249W</v>
          </cell>
          <cell r="D177" t="str">
            <v>BA21 5DA</v>
          </cell>
          <cell r="E177"/>
          <cell r="F177"/>
          <cell r="G177">
            <v>350</v>
          </cell>
          <cell r="H177" t="str">
            <v>2025-10-13</v>
          </cell>
          <cell r="I177" t="str">
            <v>2. Customer/family receiving medication and/or therapy for a mental health condition or substance addiction.</v>
          </cell>
          <cell r="J177" t="str">
            <v/>
          </cell>
          <cell r="K177" t="str">
            <v>Food vouchers</v>
          </cell>
          <cell r="L177" t="str">
            <v>Utility vouchers</v>
          </cell>
          <cell r="M177" t="str">
            <v/>
          </cell>
          <cell r="N177" t="str">
            <v>Crisis Grant</v>
          </cell>
          <cell r="O177" t="str">
            <v>2025-10-13</v>
          </cell>
          <cell r="P177" t="str">
            <v>2025-11-28</v>
          </cell>
          <cell r="Q177">
            <v>1</v>
          </cell>
        </row>
        <row r="178">
          <cell r="A178" t="str">
            <v>E25-00250W</v>
          </cell>
          <cell r="C178" t="str">
            <v>E25-00250W</v>
          </cell>
          <cell r="D178" t="str">
            <v>EX1 3YY</v>
          </cell>
          <cell r="E178"/>
          <cell r="F178"/>
          <cell r="G178">
            <v>870.96</v>
          </cell>
          <cell r="H178" t="str">
            <v>2025-10-13</v>
          </cell>
          <cell r="I178" t="str">
            <v>1. Customer/family with a diagnosed condition or disability</v>
          </cell>
          <cell r="J178" t="str">
            <v>2. Customer/family receiving medication and/or therapy for a mental health condition or substance addiction.</v>
          </cell>
          <cell r="K178" t="str">
            <v xml:space="preserve">Furniture </v>
          </cell>
          <cell r="L178" t="str">
            <v/>
          </cell>
          <cell r="M178" t="str">
            <v/>
          </cell>
          <cell r="N178" t="str">
            <v>Hardship Grant</v>
          </cell>
          <cell r="O178" t="str">
            <v>2025-10-13</v>
          </cell>
          <cell r="P178" t="str">
            <v>2025-11-14</v>
          </cell>
          <cell r="Q178">
            <v>1</v>
          </cell>
        </row>
        <row r="179">
          <cell r="A179" t="str">
            <v>E25-00251W</v>
          </cell>
          <cell r="C179" t="str">
            <v>E25-00251W</v>
          </cell>
          <cell r="D179" t="str">
            <v>LS14 5AE</v>
          </cell>
          <cell r="E179"/>
          <cell r="F179"/>
          <cell r="G179">
            <v>1037.54</v>
          </cell>
          <cell r="H179" t="str">
            <v>2025-10-13</v>
          </cell>
          <cell r="I179" t="str">
            <v>7. Customer/family with a child/ren in receipt of means-tested free school meals.</v>
          </cell>
          <cell r="J179" t="str">
            <v/>
          </cell>
          <cell r="K179" t="str">
            <v xml:space="preserve">Furniture </v>
          </cell>
          <cell r="L179" t="str">
            <v>Appliances</v>
          </cell>
          <cell r="M179" t="str">
            <v/>
          </cell>
          <cell r="N179" t="str">
            <v>Hardship Grant</v>
          </cell>
          <cell r="O179" t="str">
            <v>2025-10-13</v>
          </cell>
          <cell r="P179" t="str">
            <v>2025-10-21</v>
          </cell>
          <cell r="Q179">
            <v>0</v>
          </cell>
        </row>
        <row r="180">
          <cell r="A180" t="str">
            <v>E25-00252W</v>
          </cell>
          <cell r="C180" t="str">
            <v>E25-00252W</v>
          </cell>
          <cell r="D180" t="str">
            <v>LU3 3EX</v>
          </cell>
          <cell r="E180"/>
          <cell r="F180"/>
          <cell r="G180">
            <v>720.00000000000011</v>
          </cell>
          <cell r="H180" t="str">
            <v>2025-10-13</v>
          </cell>
          <cell r="I180" t="str">
            <v>2. Customer/family receiving medication and/or therapy for a mental health condition or substance addiction.</v>
          </cell>
          <cell r="J180" t="str">
            <v/>
          </cell>
          <cell r="K180" t="str">
            <v xml:space="preserve">Furniture </v>
          </cell>
          <cell r="L180" t="str">
            <v>Voucher for small household items</v>
          </cell>
          <cell r="M180" t="str">
            <v/>
          </cell>
          <cell r="N180" t="str">
            <v>Hardship Grant</v>
          </cell>
          <cell r="O180" t="str">
            <v>2025-10-13</v>
          </cell>
          <cell r="P180" t="str">
            <v>2025-11-21</v>
          </cell>
          <cell r="Q180">
            <v>1</v>
          </cell>
        </row>
        <row r="181">
          <cell r="A181" t="str">
            <v>E25-00253W</v>
          </cell>
          <cell r="C181" t="str">
            <v>E25-00253W</v>
          </cell>
          <cell r="D181" t="str">
            <v>LE19 4RL</v>
          </cell>
          <cell r="E181"/>
          <cell r="F181"/>
          <cell r="G181">
            <v>719.37</v>
          </cell>
          <cell r="H181" t="str">
            <v>2025-10-13</v>
          </cell>
          <cell r="I181" t="str">
            <v>2. Customer/family receiving medication and/or therapy for a mental health condition or substance addiction.</v>
          </cell>
          <cell r="J181" t="str">
            <v/>
          </cell>
          <cell r="K181" t="str">
            <v xml:space="preserve">Furniture </v>
          </cell>
          <cell r="L181" t="str">
            <v/>
          </cell>
          <cell r="M181" t="str">
            <v/>
          </cell>
          <cell r="N181" t="str">
            <v>Hardship Grant</v>
          </cell>
          <cell r="O181" t="str">
            <v>2025-10-13</v>
          </cell>
          <cell r="P181" t="str">
            <v>2025-10-22</v>
          </cell>
          <cell r="Q181">
            <v>0</v>
          </cell>
        </row>
        <row r="182">
          <cell r="A182" t="str">
            <v>E25-00254W</v>
          </cell>
          <cell r="C182" t="str">
            <v>E25-00254W</v>
          </cell>
          <cell r="D182" t="str">
            <v>SO17 1WU</v>
          </cell>
          <cell r="E182"/>
          <cell r="F182"/>
          <cell r="G182">
            <v>601.19999999999993</v>
          </cell>
          <cell r="H182" t="str">
            <v>2025-10-15</v>
          </cell>
          <cell r="I182" t="str">
            <v>1. Customer/family with a diagnosed condition or disability</v>
          </cell>
          <cell r="J182" t="str">
            <v/>
          </cell>
          <cell r="K182" t="str">
            <v>Appliances</v>
          </cell>
          <cell r="L182" t="str">
            <v/>
          </cell>
          <cell r="M182" t="str">
            <v/>
          </cell>
          <cell r="N182" t="str">
            <v>Hardship Grant</v>
          </cell>
          <cell r="O182" t="str">
            <v>2025-10-15</v>
          </cell>
          <cell r="P182" t="str">
            <v>2025-10-22</v>
          </cell>
          <cell r="Q182">
            <v>0</v>
          </cell>
        </row>
        <row r="183">
          <cell r="A183" t="str">
            <v>E25-00255W</v>
          </cell>
          <cell r="C183" t="str">
            <v>E25-00255W</v>
          </cell>
          <cell r="D183" t="str">
            <v>HR6 8PJ</v>
          </cell>
          <cell r="E183"/>
          <cell r="F183"/>
          <cell r="G183">
            <v>963.98</v>
          </cell>
          <cell r="H183" t="str">
            <v>2025-10-13</v>
          </cell>
          <cell r="I183" t="str">
            <v>1. Customer/family with a diagnosed condition or disability</v>
          </cell>
          <cell r="J183" t="str">
            <v/>
          </cell>
          <cell r="K183" t="str">
            <v>Appliances</v>
          </cell>
          <cell r="L183" t="str">
            <v>Clothing</v>
          </cell>
          <cell r="M183" t="str">
            <v>Utility vouchers</v>
          </cell>
          <cell r="N183" t="str">
            <v>Hardship Grant</v>
          </cell>
          <cell r="O183" t="str">
            <v>2025-10-13</v>
          </cell>
          <cell r="P183" t="str">
            <v>2025-11-25</v>
          </cell>
          <cell r="Q183">
            <v>1</v>
          </cell>
        </row>
        <row r="184">
          <cell r="A184" t="str">
            <v>E25-00256W</v>
          </cell>
          <cell r="C184" t="str">
            <v>E25-00256W</v>
          </cell>
          <cell r="D184" t="str">
            <v>LU6 3JW</v>
          </cell>
          <cell r="E184"/>
          <cell r="F184"/>
          <cell r="G184">
            <v>350</v>
          </cell>
          <cell r="H184" t="str">
            <v>2025-10-15</v>
          </cell>
          <cell r="I184" t="str">
            <v>4. Customer/family fleeing from a violent or abusive relationship</v>
          </cell>
          <cell r="J184" t="str">
            <v/>
          </cell>
          <cell r="K184" t="str">
            <v>Travel Costs</v>
          </cell>
          <cell r="L184" t="str">
            <v/>
          </cell>
          <cell r="M184" t="str">
            <v/>
          </cell>
          <cell r="N184" t="str">
            <v>Crisis Grant</v>
          </cell>
          <cell r="O184" t="str">
            <v>2025-10-15</v>
          </cell>
          <cell r="P184" t="str">
            <v>2025-11-24</v>
          </cell>
          <cell r="Q184">
            <v>1</v>
          </cell>
        </row>
        <row r="185">
          <cell r="A185" t="str">
            <v>E25-00258W</v>
          </cell>
          <cell r="C185" t="str">
            <v>E25-00258W</v>
          </cell>
          <cell r="D185" t="str">
            <v>NG9 2RZ</v>
          </cell>
          <cell r="E185"/>
          <cell r="F185"/>
          <cell r="G185">
            <v>350</v>
          </cell>
          <cell r="H185" t="str">
            <v>2025-10-16</v>
          </cell>
          <cell r="I185" t="str">
            <v>8a. Financial Hardship where the customer/household is spending more than 50% of their monthly income on housing costs.</v>
          </cell>
          <cell r="J185" t="str">
            <v/>
          </cell>
          <cell r="K185" t="str">
            <v>Food vouchers</v>
          </cell>
          <cell r="L185" t="str">
            <v/>
          </cell>
          <cell r="M185" t="str">
            <v/>
          </cell>
          <cell r="N185" t="str">
            <v>Crisis Grant</v>
          </cell>
          <cell r="O185" t="str">
            <v>2025-10-16</v>
          </cell>
          <cell r="P185" t="str">
            <v>2025-11-18</v>
          </cell>
          <cell r="Q185">
            <v>1</v>
          </cell>
        </row>
        <row r="186">
          <cell r="A186" t="str">
            <v>E25-00259W</v>
          </cell>
          <cell r="C186" t="str">
            <v>E25-00259W</v>
          </cell>
          <cell r="D186" t="str">
            <v>B69 4DX</v>
          </cell>
          <cell r="E186"/>
          <cell r="F186"/>
          <cell r="G186">
            <v>906.58</v>
          </cell>
          <cell r="H186" t="str">
            <v>2025-10-20</v>
          </cell>
          <cell r="I186" t="str">
            <v>1. Customer/family with a diagnosed condition or disability</v>
          </cell>
          <cell r="J186" t="str">
            <v>3. Customer/family moving from homelessness/supported living into independent living.</v>
          </cell>
          <cell r="K186" t="str">
            <v xml:space="preserve">Furniture </v>
          </cell>
          <cell r="L186" t="str">
            <v>Appliances</v>
          </cell>
          <cell r="M186" t="str">
            <v/>
          </cell>
          <cell r="N186" t="str">
            <v>Hardship Grant</v>
          </cell>
          <cell r="O186" t="str">
            <v>2025-10-20</v>
          </cell>
          <cell r="P186" t="str">
            <v>2025-11-24</v>
          </cell>
          <cell r="Q186">
            <v>1</v>
          </cell>
        </row>
        <row r="187">
          <cell r="A187" t="str">
            <v>E25-00260W</v>
          </cell>
          <cell r="C187" t="str">
            <v>E25-00260W</v>
          </cell>
          <cell r="D187" t="str">
            <v>GU21 6PX</v>
          </cell>
          <cell r="E187"/>
          <cell r="F187"/>
          <cell r="G187">
            <v>575.08000000000004</v>
          </cell>
          <cell r="H187" t="str">
            <v>2025-10-21</v>
          </cell>
          <cell r="I187" t="str">
            <v>2. Customer/family receiving medication and/or therapy for a mental health condition or substance addiction.</v>
          </cell>
          <cell r="J187" t="str">
            <v/>
          </cell>
          <cell r="K187" t="str">
            <v xml:space="preserve">Furniture </v>
          </cell>
          <cell r="L187" t="str">
            <v>Voucher for small household items</v>
          </cell>
          <cell r="M187" t="str">
            <v/>
          </cell>
          <cell r="N187" t="str">
            <v>Hardship Grant</v>
          </cell>
          <cell r="O187" t="str">
            <v>2025-10-21</v>
          </cell>
          <cell r="P187" t="str">
            <v>2025-11-04</v>
          </cell>
          <cell r="Q187">
            <v>0</v>
          </cell>
        </row>
        <row r="188">
          <cell r="A188" t="str">
            <v>E25-00261W</v>
          </cell>
          <cell r="C188" t="str">
            <v>E25-00261W</v>
          </cell>
          <cell r="D188" t="str">
            <v>BA9 9FS</v>
          </cell>
          <cell r="E188"/>
          <cell r="F188"/>
          <cell r="G188">
            <v>350</v>
          </cell>
          <cell r="H188" t="str">
            <v>2025-10-20</v>
          </cell>
          <cell r="I188" t="str">
            <v>2. Customer/family receiving medication and/or therapy for a mental health condition or substance addiction.</v>
          </cell>
          <cell r="J188" t="str">
            <v>6a. Customer/family under the care of Social Services (Adult or Children’s) - MH</v>
          </cell>
          <cell r="K188" t="str">
            <v>Food vouchers</v>
          </cell>
          <cell r="L188" t="str">
            <v>Utility vouchers</v>
          </cell>
          <cell r="M188" t="str">
            <v/>
          </cell>
          <cell r="N188" t="str">
            <v>Crisis Grant</v>
          </cell>
          <cell r="O188" t="str">
            <v>2025-10-20</v>
          </cell>
          <cell r="P188" t="str">
            <v>2026-01-23</v>
          </cell>
          <cell r="Q188">
            <v>3</v>
          </cell>
        </row>
        <row r="189">
          <cell r="A189" t="str">
            <v>E25-00262W</v>
          </cell>
          <cell r="C189" t="str">
            <v>E25-00262W</v>
          </cell>
          <cell r="D189" t="str">
            <v>TA18 7EB</v>
          </cell>
          <cell r="E189"/>
          <cell r="F189"/>
          <cell r="G189">
            <v>854.1</v>
          </cell>
          <cell r="H189" t="str">
            <v>2025-10-20</v>
          </cell>
          <cell r="I189" t="str">
            <v>2. Customer/family receiving medication and/or therapy for a mental health condition or substance addiction.</v>
          </cell>
          <cell r="J189" t="str">
            <v/>
          </cell>
          <cell r="K189" t="str">
            <v xml:space="preserve">Furniture </v>
          </cell>
          <cell r="L189" t="str">
            <v>Appliances</v>
          </cell>
          <cell r="M189" t="str">
            <v>Voucher for small household items</v>
          </cell>
          <cell r="N189" t="str">
            <v>Hardship Grant</v>
          </cell>
          <cell r="O189" t="str">
            <v>2025-10-20</v>
          </cell>
          <cell r="P189" t="str">
            <v>2025-11-17</v>
          </cell>
          <cell r="Q189">
            <v>0</v>
          </cell>
        </row>
        <row r="190">
          <cell r="A190" t="str">
            <v>E25-00263W</v>
          </cell>
          <cell r="C190" t="str">
            <v>E25-00263W</v>
          </cell>
          <cell r="D190" t="str">
            <v>TA18 7EB</v>
          </cell>
          <cell r="E190"/>
          <cell r="F190"/>
          <cell r="G190">
            <v>350</v>
          </cell>
          <cell r="H190" t="str">
            <v>2025-10-20</v>
          </cell>
          <cell r="I190" t="str">
            <v>2. Customer/family receiving medication and/or therapy for a mental health condition or substance addiction.</v>
          </cell>
          <cell r="J190" t="str">
            <v/>
          </cell>
          <cell r="K190" t="str">
            <v>Food vouchers</v>
          </cell>
          <cell r="L190" t="str">
            <v/>
          </cell>
          <cell r="M190" t="str">
            <v/>
          </cell>
          <cell r="N190" t="str">
            <v>Crisis Grant</v>
          </cell>
          <cell r="O190" t="str">
            <v>2025-10-20</v>
          </cell>
          <cell r="P190" t="str">
            <v>2025-11-28</v>
          </cell>
          <cell r="Q190">
            <v>1</v>
          </cell>
        </row>
        <row r="191">
          <cell r="A191" t="str">
            <v>E25-00264W</v>
          </cell>
          <cell r="C191" t="str">
            <v>E25-00264W</v>
          </cell>
          <cell r="D191" t="str">
            <v>LU5 5UT</v>
          </cell>
          <cell r="E191"/>
          <cell r="F191"/>
          <cell r="G191">
            <v>860.94</v>
          </cell>
          <cell r="H191" t="str">
            <v>2025-10-21</v>
          </cell>
          <cell r="I191" t="str">
            <v>1. Customer/family with a diagnosed condition or disability</v>
          </cell>
          <cell r="J191" t="str">
            <v/>
          </cell>
          <cell r="K191" t="str">
            <v xml:space="preserve">Furniture </v>
          </cell>
          <cell r="L191" t="str">
            <v>Voucher for small household items</v>
          </cell>
          <cell r="M191" t="str">
            <v/>
          </cell>
          <cell r="N191" t="str">
            <v>Hardship Grant</v>
          </cell>
          <cell r="O191" t="str">
            <v>2025-10-21</v>
          </cell>
          <cell r="P191" t="str">
            <v>2025-11-17</v>
          </cell>
          <cell r="Q191">
            <v>0</v>
          </cell>
        </row>
        <row r="192">
          <cell r="A192" t="str">
            <v>E25-00265W</v>
          </cell>
          <cell r="C192" t="str">
            <v>E25-00265W</v>
          </cell>
          <cell r="D192" t="str">
            <v>B66 3JS</v>
          </cell>
          <cell r="E192"/>
          <cell r="F192"/>
          <cell r="G192">
            <v>1000</v>
          </cell>
          <cell r="H192" t="str">
            <v>2025-10-20</v>
          </cell>
          <cell r="I192" t="str">
            <v>1. Customer/family with a diagnosed condition or disability</v>
          </cell>
          <cell r="J192" t="str">
            <v/>
          </cell>
          <cell r="K192" t="str">
            <v>Voucher for small household items</v>
          </cell>
          <cell r="L192" t="str">
            <v/>
          </cell>
          <cell r="M192" t="str">
            <v/>
          </cell>
          <cell r="N192" t="str">
            <v>Hardship Grant</v>
          </cell>
          <cell r="O192" t="str">
            <v>2025-10-20</v>
          </cell>
          <cell r="P192" t="str">
            <v>2025-11-17</v>
          </cell>
          <cell r="Q192">
            <v>0</v>
          </cell>
        </row>
        <row r="193">
          <cell r="A193" t="str">
            <v>E25-00266W</v>
          </cell>
          <cell r="C193" t="str">
            <v>E25-00266W</v>
          </cell>
          <cell r="D193" t="str">
            <v>WR14 2NR</v>
          </cell>
          <cell r="E193"/>
          <cell r="F193"/>
          <cell r="G193">
            <v>632.59</v>
          </cell>
          <cell r="H193" t="str">
            <v>2025-10-20</v>
          </cell>
          <cell r="I193" t="str">
            <v>1. Customer/family with a diagnosed condition or disability</v>
          </cell>
          <cell r="J193" t="str">
            <v>2. Customer/family receiving medication and/or therapy for a mental health condition or substance addiction.</v>
          </cell>
          <cell r="K193" t="str">
            <v xml:space="preserve">Furniture </v>
          </cell>
          <cell r="L193" t="str">
            <v>Appliances</v>
          </cell>
          <cell r="M193" t="str">
            <v/>
          </cell>
          <cell r="N193" t="str">
            <v>Hardship Grant</v>
          </cell>
          <cell r="O193" t="str">
            <v>2025-10-20</v>
          </cell>
          <cell r="P193" t="str">
            <v>2025-11-05</v>
          </cell>
          <cell r="Q193">
            <v>0</v>
          </cell>
        </row>
        <row r="194">
          <cell r="A194" t="str">
            <v>E25-00267W</v>
          </cell>
          <cell r="C194" t="str">
            <v>E25-00267W</v>
          </cell>
          <cell r="D194" t="str">
            <v>LE2 4WA</v>
          </cell>
          <cell r="E194"/>
          <cell r="F194"/>
          <cell r="G194">
            <v>350</v>
          </cell>
          <cell r="H194" t="str">
            <v>2025-10-20</v>
          </cell>
          <cell r="I194" t="str">
            <v>6d. Customer/family under the care of Social Services (Adult or Children’s) - FH</v>
          </cell>
          <cell r="J194" t="str">
            <v/>
          </cell>
          <cell r="K194" t="str">
            <v>Food vouchers</v>
          </cell>
          <cell r="L194" t="str">
            <v/>
          </cell>
          <cell r="M194" t="str">
            <v/>
          </cell>
          <cell r="N194" t="str">
            <v>Crisis Grant</v>
          </cell>
          <cell r="O194" t="str">
            <v>2025-10-20</v>
          </cell>
          <cell r="P194" t="str">
            <v>2025-12-10</v>
          </cell>
          <cell r="Q194">
            <v>1</v>
          </cell>
        </row>
        <row r="195">
          <cell r="A195" t="str">
            <v>E25-00268W</v>
          </cell>
          <cell r="C195" t="str">
            <v>E25-00268W</v>
          </cell>
          <cell r="D195" t="str">
            <v>B66 3JS</v>
          </cell>
          <cell r="E195"/>
          <cell r="F195"/>
          <cell r="G195">
            <v>350</v>
          </cell>
          <cell r="H195" t="str">
            <v>2025-10-20</v>
          </cell>
          <cell r="I195" t="str">
            <v>1. Customer/family with a diagnosed condition or disability</v>
          </cell>
          <cell r="J195" t="str">
            <v/>
          </cell>
          <cell r="K195" t="str">
            <v>Food vouchers</v>
          </cell>
          <cell r="L195" t="str">
            <v/>
          </cell>
          <cell r="M195" t="str">
            <v/>
          </cell>
          <cell r="N195" t="str">
            <v>Crisis Grant</v>
          </cell>
          <cell r="O195" t="str">
            <v>2025-10-20</v>
          </cell>
          <cell r="P195" t="str">
            <v>2025-11-21</v>
          </cell>
          <cell r="Q195">
            <v>1</v>
          </cell>
        </row>
        <row r="196">
          <cell r="A196" t="str">
            <v>E25-00269W</v>
          </cell>
          <cell r="C196" t="str">
            <v>E25-00269W</v>
          </cell>
          <cell r="D196" t="str">
            <v>BD23 2SR</v>
          </cell>
          <cell r="E196"/>
          <cell r="F196"/>
          <cell r="G196">
            <v>1740</v>
          </cell>
          <cell r="H196" t="str">
            <v>2025-10-20</v>
          </cell>
          <cell r="I196" t="str">
            <v>1. Customer/family with a diagnosed condition or disability</v>
          </cell>
          <cell r="J196" t="str">
            <v/>
          </cell>
          <cell r="K196" t="str">
            <v>House Deep Clean</v>
          </cell>
          <cell r="L196" t="str">
            <v/>
          </cell>
          <cell r="M196" t="str">
            <v/>
          </cell>
          <cell r="N196" t="str">
            <v>Critical Incident Grant</v>
          </cell>
          <cell r="O196" t="str">
            <v>2025-10-20</v>
          </cell>
          <cell r="P196" t="str">
            <v>2025-11-12</v>
          </cell>
          <cell r="Q196">
            <v>0</v>
          </cell>
        </row>
        <row r="197">
          <cell r="A197" t="str">
            <v>E25-00270W</v>
          </cell>
          <cell r="C197" t="str">
            <v>E25-00270W</v>
          </cell>
          <cell r="D197" t="str">
            <v>GU21 6PX</v>
          </cell>
          <cell r="E197"/>
          <cell r="F197"/>
          <cell r="G197">
            <v>350</v>
          </cell>
          <cell r="H197" t="str">
            <v>2025-10-21</v>
          </cell>
          <cell r="I197" t="str">
            <v>2. Customer/family receiving medication and/or therapy for a mental health condition or substance addiction.</v>
          </cell>
          <cell r="J197" t="str">
            <v/>
          </cell>
          <cell r="K197" t="str">
            <v>Food vouchers</v>
          </cell>
          <cell r="L197" t="str">
            <v/>
          </cell>
          <cell r="M197" t="str">
            <v/>
          </cell>
          <cell r="N197" t="str">
            <v>Crisis Grant</v>
          </cell>
          <cell r="O197" t="str">
            <v>2025-10-21</v>
          </cell>
          <cell r="P197" t="str">
            <v>2025-12-03</v>
          </cell>
          <cell r="Q197">
            <v>1</v>
          </cell>
        </row>
        <row r="198">
          <cell r="A198" t="str">
            <v>E25-00271W</v>
          </cell>
          <cell r="C198" t="str">
            <v>E25-00271W</v>
          </cell>
          <cell r="D198" t="str">
            <v>SY7 0NW</v>
          </cell>
          <cell r="E198"/>
          <cell r="F198"/>
          <cell r="G198">
            <v>350</v>
          </cell>
          <cell r="H198" t="str">
            <v>2025-10-22</v>
          </cell>
          <cell r="I198" t="str">
            <v>1. Customer/family with a diagnosed condition or disability</v>
          </cell>
          <cell r="J198" t="str">
            <v/>
          </cell>
          <cell r="K198" t="str">
            <v>Food vouchers</v>
          </cell>
          <cell r="L198" t="str">
            <v>Utility vouchers</v>
          </cell>
          <cell r="M198" t="str">
            <v/>
          </cell>
          <cell r="N198" t="str">
            <v>Crisis Grant</v>
          </cell>
          <cell r="O198" t="str">
            <v>2025-10-22</v>
          </cell>
          <cell r="P198" t="str">
            <v>2025-11-21</v>
          </cell>
          <cell r="Q198">
            <v>0</v>
          </cell>
        </row>
        <row r="199">
          <cell r="A199" t="str">
            <v>E25-00272W</v>
          </cell>
          <cell r="C199" t="str">
            <v>E25-00272W</v>
          </cell>
          <cell r="D199" t="str">
            <v>LU3 1JP</v>
          </cell>
          <cell r="E199"/>
          <cell r="F199"/>
          <cell r="G199">
            <v>915.96</v>
          </cell>
          <cell r="H199" t="str">
            <v>2025-10-22</v>
          </cell>
          <cell r="I199" t="str">
            <v>1. Customer/family with a diagnosed condition or disability</v>
          </cell>
          <cell r="J199" t="str">
            <v/>
          </cell>
          <cell r="K199" t="str">
            <v xml:space="preserve">Furniture </v>
          </cell>
          <cell r="L199" t="str">
            <v>Appliances</v>
          </cell>
          <cell r="M199" t="str">
            <v>Voucher for small household items</v>
          </cell>
          <cell r="N199" t="str">
            <v>Hardship Grant</v>
          </cell>
          <cell r="O199" t="str">
            <v>2025-10-22</v>
          </cell>
          <cell r="P199" t="str">
            <v>2025-11-17</v>
          </cell>
          <cell r="Q199">
            <v>0</v>
          </cell>
        </row>
        <row r="200">
          <cell r="A200" t="str">
            <v>E25-00273W</v>
          </cell>
          <cell r="C200" t="str">
            <v>E25-00273W</v>
          </cell>
          <cell r="D200" t="str">
            <v>HR6 8DY</v>
          </cell>
          <cell r="E200"/>
          <cell r="F200"/>
          <cell r="G200">
            <v>350</v>
          </cell>
          <cell r="H200" t="str">
            <v>2025-10-22</v>
          </cell>
          <cell r="I200" t="str">
            <v>1. Customer/family with a diagnosed condition or disability</v>
          </cell>
          <cell r="J200" t="str">
            <v/>
          </cell>
          <cell r="K200" t="str">
            <v>Food vouchers</v>
          </cell>
          <cell r="L200" t="str">
            <v>Utility vouchers</v>
          </cell>
          <cell r="M200" t="str">
            <v/>
          </cell>
          <cell r="N200" t="str">
            <v>Crisis Grant</v>
          </cell>
          <cell r="O200" t="str">
            <v>2025-10-22</v>
          </cell>
          <cell r="P200" t="str">
            <v>2025-11-21</v>
          </cell>
          <cell r="Q200">
            <v>0</v>
          </cell>
        </row>
        <row r="201">
          <cell r="A201" t="str">
            <v>E25-00274W</v>
          </cell>
          <cell r="C201" t="str">
            <v>E25-00274W</v>
          </cell>
          <cell r="D201" t="str">
            <v>SO16 9GL</v>
          </cell>
          <cell r="E201"/>
          <cell r="F201"/>
          <cell r="G201">
            <v>769.96</v>
          </cell>
          <cell r="H201" t="str">
            <v>2025-10-22</v>
          </cell>
          <cell r="I201" t="str">
            <v>1. Customer/family with a diagnosed condition or disability</v>
          </cell>
          <cell r="J201" t="str">
            <v/>
          </cell>
          <cell r="K201" t="str">
            <v xml:space="preserve">Furniture </v>
          </cell>
          <cell r="L201" t="str">
            <v>Appliances</v>
          </cell>
          <cell r="M201" t="str">
            <v/>
          </cell>
          <cell r="N201" t="str">
            <v>Hardship Grant</v>
          </cell>
          <cell r="O201" t="str">
            <v>2025-10-22</v>
          </cell>
          <cell r="P201" t="str">
            <v>2025-11-06</v>
          </cell>
          <cell r="Q201">
            <v>0</v>
          </cell>
        </row>
        <row r="202">
          <cell r="A202" t="str">
            <v>E25-00275W</v>
          </cell>
          <cell r="C202" t="str">
            <v>E25-00275W</v>
          </cell>
          <cell r="D202" t="str">
            <v>LU1 4BF</v>
          </cell>
          <cell r="E202"/>
          <cell r="F202"/>
          <cell r="G202">
            <v>350</v>
          </cell>
          <cell r="H202" t="str">
            <v>2025-10-27</v>
          </cell>
          <cell r="I202" t="str">
            <v>1. Customer/family with a diagnosed condition or disability</v>
          </cell>
          <cell r="J202" t="str">
            <v>2. Customer/family receiving medication and/or therapy for a mental health condition or substance addiction.</v>
          </cell>
          <cell r="K202" t="str">
            <v>Food vouchers</v>
          </cell>
          <cell r="L202" t="str">
            <v>Utility vouchers</v>
          </cell>
          <cell r="M202" t="str">
            <v/>
          </cell>
          <cell r="N202" t="str">
            <v>Crisis Grant</v>
          </cell>
          <cell r="O202" t="str">
            <v>2025-10-27</v>
          </cell>
          <cell r="P202" t="str">
            <v>2025-11-21</v>
          </cell>
          <cell r="Q202">
            <v>0</v>
          </cell>
        </row>
        <row r="203">
          <cell r="A203" t="str">
            <v>E25-00276W</v>
          </cell>
          <cell r="C203" t="str">
            <v>E25-00276W</v>
          </cell>
          <cell r="D203" t="str">
            <v>LE11 5HD</v>
          </cell>
          <cell r="E203"/>
          <cell r="F203"/>
          <cell r="G203">
            <v>837.97</v>
          </cell>
          <cell r="H203" t="str">
            <v>2025-10-27</v>
          </cell>
          <cell r="I203" t="str">
            <v>3. Customer/family moving from homelessness/supported living into independent living.</v>
          </cell>
          <cell r="J203" t="str">
            <v/>
          </cell>
          <cell r="K203" t="str">
            <v xml:space="preserve">Furniture </v>
          </cell>
          <cell r="L203" t="str">
            <v>Appliances</v>
          </cell>
          <cell r="M203" t="str">
            <v/>
          </cell>
          <cell r="N203" t="str">
            <v>Hardship Grant</v>
          </cell>
          <cell r="O203" t="str">
            <v>2025-10-27</v>
          </cell>
          <cell r="P203" t="str">
            <v>2025-11-07</v>
          </cell>
          <cell r="Q203">
            <v>0</v>
          </cell>
        </row>
        <row r="204">
          <cell r="A204" t="str">
            <v>E25-00277W</v>
          </cell>
          <cell r="C204" t="str">
            <v>E25-00277W</v>
          </cell>
          <cell r="D204" t="str">
            <v>SN10 1NF</v>
          </cell>
          <cell r="E204"/>
          <cell r="F204"/>
          <cell r="G204">
            <v>803.38</v>
          </cell>
          <cell r="H204" t="str">
            <v>2025-10-27</v>
          </cell>
          <cell r="I204" t="str">
            <v>2. Customer/family receiving medication and/or therapy for a mental health condition or substance addiction.</v>
          </cell>
          <cell r="J204" t="str">
            <v>5. Customer/family having been the victims of a reported crime in their home.</v>
          </cell>
          <cell r="K204" t="str">
            <v xml:space="preserve">Furniture </v>
          </cell>
          <cell r="L204" t="str">
            <v>Clothing</v>
          </cell>
          <cell r="M204" t="str">
            <v>Voucher for small household items</v>
          </cell>
          <cell r="N204" t="str">
            <v>Hardship Grant</v>
          </cell>
          <cell r="O204" t="str">
            <v>2025-10-27</v>
          </cell>
          <cell r="P204" t="str">
            <v>2025-11-21</v>
          </cell>
          <cell r="Q204">
            <v>0</v>
          </cell>
        </row>
        <row r="205">
          <cell r="A205" t="str">
            <v>E25-00278W</v>
          </cell>
          <cell r="C205" t="str">
            <v>E25-00278W</v>
          </cell>
          <cell r="D205" t="str">
            <v>SN10 1NF</v>
          </cell>
          <cell r="E205"/>
          <cell r="F205"/>
          <cell r="G205">
            <v>350</v>
          </cell>
          <cell r="H205" t="str">
            <v>2025-10-27</v>
          </cell>
          <cell r="I205" t="str">
            <v>2. Customer/family receiving medication and/or therapy for a mental health condition or substance addiction.</v>
          </cell>
          <cell r="J205" t="str">
            <v/>
          </cell>
          <cell r="K205" t="str">
            <v>Food vouchers</v>
          </cell>
          <cell r="L205" t="str">
            <v/>
          </cell>
          <cell r="M205" t="str">
            <v/>
          </cell>
          <cell r="N205" t="str">
            <v>Crisis Grant</v>
          </cell>
          <cell r="O205" t="str">
            <v>2025-10-27</v>
          </cell>
          <cell r="P205" t="str">
            <v>2026-01-12</v>
          </cell>
          <cell r="Q205">
            <v>2</v>
          </cell>
        </row>
        <row r="206">
          <cell r="A206" t="str">
            <v>E25-00279W</v>
          </cell>
          <cell r="C206" t="str">
            <v>E25-00279W</v>
          </cell>
          <cell r="D206" t="str">
            <v>MK40 4FZ</v>
          </cell>
          <cell r="E206"/>
          <cell r="F206"/>
          <cell r="G206">
            <v>625.91000000000008</v>
          </cell>
          <cell r="H206" t="str">
            <v>2025-10-27</v>
          </cell>
          <cell r="I206" t="str">
            <v>2. Customer/family receiving medication and/or therapy for a mental health condition or substance addiction.</v>
          </cell>
          <cell r="J206" t="str">
            <v/>
          </cell>
          <cell r="K206" t="str">
            <v xml:space="preserve">Furniture </v>
          </cell>
          <cell r="L206" t="str">
            <v>Appliances</v>
          </cell>
          <cell r="M206" t="str">
            <v>Voucher for small household items</v>
          </cell>
          <cell r="N206" t="str">
            <v>Hardship Grant</v>
          </cell>
          <cell r="O206" t="str">
            <v>2025-10-27</v>
          </cell>
          <cell r="P206" t="str">
            <v>2025-11-05</v>
          </cell>
          <cell r="Q206">
            <v>0</v>
          </cell>
        </row>
        <row r="207">
          <cell r="A207" t="str">
            <v>E25-00280W</v>
          </cell>
          <cell r="C207" t="str">
            <v>E25-00280W</v>
          </cell>
          <cell r="D207" t="str">
            <v>SO15 5BA</v>
          </cell>
          <cell r="E207"/>
          <cell r="F207"/>
          <cell r="G207">
            <v>500</v>
          </cell>
          <cell r="H207" t="str">
            <v>2025-10-27</v>
          </cell>
          <cell r="I207" t="str">
            <v>4. Customer/family fleeing from a violent or abusive relationship</v>
          </cell>
          <cell r="J207" t="str">
            <v/>
          </cell>
          <cell r="K207" t="str">
            <v>Food vouchers</v>
          </cell>
          <cell r="L207" t="str">
            <v/>
          </cell>
          <cell r="M207" t="str">
            <v/>
          </cell>
          <cell r="N207" t="str">
            <v>Crisis Grant</v>
          </cell>
          <cell r="O207" t="str">
            <v>2025-10-27</v>
          </cell>
          <cell r="P207" t="str">
            <v>2026-01-09</v>
          </cell>
          <cell r="Q207">
            <v>2</v>
          </cell>
        </row>
        <row r="208">
          <cell r="A208" t="str">
            <v>E25-00282W</v>
          </cell>
          <cell r="C208" t="str">
            <v>E25-00282W</v>
          </cell>
          <cell r="D208" t="str">
            <v>MK6 4LN</v>
          </cell>
          <cell r="E208"/>
          <cell r="F208"/>
          <cell r="G208">
            <v>1314</v>
          </cell>
          <cell r="H208" t="str">
            <v>2025-11-03</v>
          </cell>
          <cell r="I208" t="str">
            <v>1. Customer/family with a diagnosed condition or disability</v>
          </cell>
          <cell r="J208" t="str">
            <v/>
          </cell>
          <cell r="K208" t="str">
            <v>Flooring</v>
          </cell>
          <cell r="L208" t="str">
            <v/>
          </cell>
          <cell r="M208" t="str">
            <v/>
          </cell>
          <cell r="N208" t="str">
            <v>Flooring Grant</v>
          </cell>
          <cell r="O208" t="str">
            <v>2025-11-03</v>
          </cell>
          <cell r="P208" t="str">
            <v>2026-01-13</v>
          </cell>
          <cell r="Q208">
            <v>2</v>
          </cell>
        </row>
        <row r="209">
          <cell r="A209" t="str">
            <v>E25-00283W</v>
          </cell>
          <cell r="C209" t="str">
            <v>E25-00283W</v>
          </cell>
          <cell r="D209" t="str">
            <v>PO21 2NU</v>
          </cell>
          <cell r="E209"/>
          <cell r="F209"/>
          <cell r="G209">
            <v>682.15000000000009</v>
          </cell>
          <cell r="H209" t="str">
            <v>2025-10-27</v>
          </cell>
          <cell r="I209" t="str">
            <v>1. Customer/family with a diagnosed condition or disability</v>
          </cell>
          <cell r="J209" t="str">
            <v/>
          </cell>
          <cell r="K209" t="str">
            <v xml:space="preserve">Furniture </v>
          </cell>
          <cell r="L209" t="str">
            <v>Clothing</v>
          </cell>
          <cell r="M209" t="str">
            <v/>
          </cell>
          <cell r="N209" t="str">
            <v>Hardship Grant</v>
          </cell>
          <cell r="O209" t="str">
            <v>2025-10-27</v>
          </cell>
          <cell r="P209" t="str">
            <v>2025-11-04</v>
          </cell>
          <cell r="Q209">
            <v>0</v>
          </cell>
        </row>
        <row r="210">
          <cell r="A210" t="str">
            <v>E25-00285W</v>
          </cell>
          <cell r="C210" t="str">
            <v>E25-00285W</v>
          </cell>
          <cell r="D210" t="str">
            <v>OX12 8FA</v>
          </cell>
          <cell r="E210"/>
          <cell r="F210"/>
          <cell r="G210">
            <v>1983.6</v>
          </cell>
          <cell r="H210" t="str">
            <v>2025-11-03</v>
          </cell>
          <cell r="I210" t="str">
            <v>1. Customer/family with a diagnosed condition or disability</v>
          </cell>
          <cell r="J210" t="str">
            <v/>
          </cell>
          <cell r="K210" t="str">
            <v>Flooring</v>
          </cell>
          <cell r="L210" t="str">
            <v/>
          </cell>
          <cell r="M210" t="str">
            <v/>
          </cell>
          <cell r="N210" t="str">
            <v>Flooring Grant</v>
          </cell>
          <cell r="O210" t="str">
            <v>2025-11-03</v>
          </cell>
          <cell r="P210" t="str">
            <v>2025-12-17</v>
          </cell>
          <cell r="Q210">
            <v>1</v>
          </cell>
        </row>
        <row r="211">
          <cell r="A211" t="str">
            <v>E25-00286W</v>
          </cell>
          <cell r="C211" t="str">
            <v>E25-00286W</v>
          </cell>
          <cell r="D211" t="str">
            <v>WR15 8DG</v>
          </cell>
          <cell r="E211"/>
          <cell r="F211"/>
          <cell r="G211">
            <v>1049.47</v>
          </cell>
          <cell r="H211" t="str">
            <v>2025-10-27</v>
          </cell>
          <cell r="I211" t="str">
            <v>2. Customer/family receiving medication and/or therapy for a mental health condition or substance addiction.</v>
          </cell>
          <cell r="J211" t="str">
            <v/>
          </cell>
          <cell r="K211" t="str">
            <v xml:space="preserve">Furniture </v>
          </cell>
          <cell r="L211" t="str">
            <v>Appliances</v>
          </cell>
          <cell r="M211" t="str">
            <v>Food vouchers</v>
          </cell>
          <cell r="N211" t="str">
            <v>Hardship Grant</v>
          </cell>
          <cell r="O211" t="str">
            <v>2025-10-27</v>
          </cell>
          <cell r="P211" t="str">
            <v>2025-11-04</v>
          </cell>
          <cell r="Q211">
            <v>0</v>
          </cell>
        </row>
        <row r="212">
          <cell r="A212" t="str">
            <v>E25-00287W</v>
          </cell>
          <cell r="C212" t="str">
            <v>E25-00287W</v>
          </cell>
          <cell r="D212" t="str">
            <v>SO18 1HL</v>
          </cell>
          <cell r="E212"/>
          <cell r="F212"/>
          <cell r="G212">
            <v>597.97</v>
          </cell>
          <cell r="H212" t="str">
            <v>2025-10-27</v>
          </cell>
          <cell r="I212" t="str">
            <v>2. Customer/family receiving medication and/or therapy for a mental health condition or substance addiction.</v>
          </cell>
          <cell r="J212" t="str">
            <v/>
          </cell>
          <cell r="K212" t="str">
            <v>Appliances</v>
          </cell>
          <cell r="L212" t="str">
            <v/>
          </cell>
          <cell r="M212" t="str">
            <v/>
          </cell>
          <cell r="N212" t="str">
            <v>Hardship Grant</v>
          </cell>
          <cell r="O212" t="str">
            <v>2025-10-27</v>
          </cell>
          <cell r="P212" t="str">
            <v>2025-11-12</v>
          </cell>
          <cell r="Q212">
            <v>0</v>
          </cell>
        </row>
        <row r="213">
          <cell r="A213" t="str">
            <v>E25-00288W</v>
          </cell>
          <cell r="C213" t="str">
            <v>E25-00288W</v>
          </cell>
          <cell r="D213" t="str">
            <v>S63 6GE</v>
          </cell>
          <cell r="E213"/>
          <cell r="F213"/>
          <cell r="G213">
            <v>350</v>
          </cell>
          <cell r="H213" t="str">
            <v>2025-10-28</v>
          </cell>
          <cell r="I213" t="str">
            <v>7. Customer/family with a child/ren in receipt of means-tested free school meals.</v>
          </cell>
          <cell r="J213" t="str">
            <v/>
          </cell>
          <cell r="K213" t="str">
            <v>Food vouchers</v>
          </cell>
          <cell r="L213" t="str">
            <v/>
          </cell>
          <cell r="M213" t="str">
            <v/>
          </cell>
          <cell r="N213" t="str">
            <v>Crisis Grant</v>
          </cell>
          <cell r="O213" t="str">
            <v>2025-10-28</v>
          </cell>
          <cell r="P213" t="str">
            <v>2025-12-24</v>
          </cell>
          <cell r="Q213">
            <v>1</v>
          </cell>
        </row>
        <row r="214">
          <cell r="A214" t="str">
            <v>E25-00289W</v>
          </cell>
          <cell r="C214" t="str">
            <v>E25-00289W</v>
          </cell>
          <cell r="D214" t="str">
            <v>DY8 4HY</v>
          </cell>
          <cell r="E214"/>
          <cell r="F214"/>
          <cell r="G214">
            <v>443.99</v>
          </cell>
          <cell r="H214" t="str">
            <v>2025-10-27</v>
          </cell>
          <cell r="I214" t="str">
            <v>1. Customer/family with a diagnosed condition or disability</v>
          </cell>
          <cell r="J214" t="str">
            <v>2. Customer/family receiving medication and/or therapy for a mental health condition or substance addiction.</v>
          </cell>
          <cell r="K214" t="str">
            <v>Appliances</v>
          </cell>
          <cell r="L214" t="str">
            <v/>
          </cell>
          <cell r="M214" t="str">
            <v/>
          </cell>
          <cell r="N214" t="str">
            <v>Hardship Grant</v>
          </cell>
          <cell r="O214" t="str">
            <v>2025-10-27</v>
          </cell>
          <cell r="P214" t="str">
            <v>2025-11-05</v>
          </cell>
          <cell r="Q214">
            <v>0</v>
          </cell>
        </row>
        <row r="215">
          <cell r="A215" t="str">
            <v>E25-00290W</v>
          </cell>
          <cell r="C215" t="str">
            <v>E25-00290W</v>
          </cell>
          <cell r="D215" t="str">
            <v>PO21 2NU</v>
          </cell>
          <cell r="E215"/>
          <cell r="F215"/>
          <cell r="G215">
            <v>350</v>
          </cell>
          <cell r="H215" t="str">
            <v>2025-10-27</v>
          </cell>
          <cell r="I215" t="str">
            <v>1. Customer/family with a diagnosed condition or disability</v>
          </cell>
          <cell r="J215" t="str">
            <v/>
          </cell>
          <cell r="K215" t="str">
            <v>Food vouchers</v>
          </cell>
          <cell r="L215" t="str">
            <v>Utility vouchers</v>
          </cell>
          <cell r="M215" t="str">
            <v/>
          </cell>
          <cell r="N215" t="str">
            <v>Crisis Grant</v>
          </cell>
          <cell r="O215" t="str">
            <v>2025-10-27</v>
          </cell>
          <cell r="P215" t="str">
            <v>2025-11-28</v>
          </cell>
          <cell r="Q215">
            <v>1</v>
          </cell>
        </row>
        <row r="216">
          <cell r="A216" t="str">
            <v>E25-00291W</v>
          </cell>
          <cell r="C216" t="str">
            <v>E25-00291W</v>
          </cell>
          <cell r="D216" t="str">
            <v>OX10 0XD</v>
          </cell>
          <cell r="E216"/>
          <cell r="F216"/>
          <cell r="G216">
            <v>300</v>
          </cell>
          <cell r="H216" t="str">
            <v>2025-10-28</v>
          </cell>
          <cell r="I216" t="str">
            <v>3. Customer/family moving from homelessness/supported living into independent living.</v>
          </cell>
          <cell r="J216" t="str">
            <v/>
          </cell>
          <cell r="K216" t="str">
            <v>Food vouchers</v>
          </cell>
          <cell r="L216" t="str">
            <v/>
          </cell>
          <cell r="M216" t="str">
            <v/>
          </cell>
          <cell r="N216" t="str">
            <v>Crisis Grant</v>
          </cell>
          <cell r="O216" t="str">
            <v>2025-10-28</v>
          </cell>
          <cell r="P216" t="str">
            <v>2025-12-24</v>
          </cell>
          <cell r="Q216">
            <v>1</v>
          </cell>
        </row>
        <row r="217">
          <cell r="A217" t="str">
            <v>E25-00292W</v>
          </cell>
          <cell r="C217" t="str">
            <v>E25-00292W</v>
          </cell>
          <cell r="D217" t="str">
            <v>OX10 0XD</v>
          </cell>
          <cell r="E217"/>
          <cell r="F217"/>
          <cell r="G217">
            <v>743.98</v>
          </cell>
          <cell r="H217" t="str">
            <v>2025-10-28</v>
          </cell>
          <cell r="I217" t="str">
            <v>3. Customer/family moving from homelessness/supported living into independent living.</v>
          </cell>
          <cell r="J217" t="str">
            <v/>
          </cell>
          <cell r="K217" t="str">
            <v>Appliances</v>
          </cell>
          <cell r="L217" t="str">
            <v/>
          </cell>
          <cell r="M217" t="str">
            <v/>
          </cell>
          <cell r="N217" t="str">
            <v>Hardship Grant</v>
          </cell>
          <cell r="O217" t="str">
            <v>2025-10-28</v>
          </cell>
          <cell r="P217" t="str">
            <v>2025-11-05</v>
          </cell>
          <cell r="Q217">
            <v>0</v>
          </cell>
        </row>
        <row r="218">
          <cell r="A218" t="str">
            <v>E25-00293W</v>
          </cell>
          <cell r="C218" t="str">
            <v>E25-00293W</v>
          </cell>
          <cell r="D218" t="str">
            <v>LU6 1HF</v>
          </cell>
          <cell r="E218"/>
          <cell r="F218"/>
          <cell r="G218">
            <v>500</v>
          </cell>
          <cell r="H218" t="str">
            <v>2025-10-28</v>
          </cell>
          <cell r="I218" t="str">
            <v>4. Customer/family fleeing from a violent or abusive relationship</v>
          </cell>
          <cell r="J218" t="str">
            <v/>
          </cell>
          <cell r="K218" t="str">
            <v>Food vouchers</v>
          </cell>
          <cell r="L218" t="str">
            <v>Clothing</v>
          </cell>
          <cell r="M218" t="str">
            <v/>
          </cell>
          <cell r="N218" t="str">
            <v>Crisis Grant</v>
          </cell>
          <cell r="O218" t="str">
            <v>2025-10-28</v>
          </cell>
          <cell r="P218" t="str">
            <v>2026-03-27</v>
          </cell>
          <cell r="Q218">
            <v>4</v>
          </cell>
        </row>
        <row r="219">
          <cell r="A219" t="str">
            <v>E25-00294W</v>
          </cell>
          <cell r="C219" t="str">
            <v>E25-00294W</v>
          </cell>
          <cell r="D219" t="str">
            <v>HR6 8NF</v>
          </cell>
          <cell r="E219"/>
          <cell r="F219"/>
          <cell r="G219">
            <v>350</v>
          </cell>
          <cell r="H219" t="str">
            <v>2025-10-28</v>
          </cell>
          <cell r="I219" t="str">
            <v>1. Customer/family with a diagnosed condition or disability</v>
          </cell>
          <cell r="J219" t="str">
            <v/>
          </cell>
          <cell r="K219" t="str">
            <v>Food vouchers</v>
          </cell>
          <cell r="L219" t="str">
            <v/>
          </cell>
          <cell r="M219" t="str">
            <v/>
          </cell>
          <cell r="N219" t="str">
            <v>Crisis Grant</v>
          </cell>
          <cell r="O219" t="str">
            <v>2025-10-28</v>
          </cell>
          <cell r="P219" t="str">
            <v>2026-01-13</v>
          </cell>
          <cell r="Q219">
            <v>2</v>
          </cell>
        </row>
        <row r="220">
          <cell r="A220" t="str">
            <v>E25-00295W</v>
          </cell>
          <cell r="C220" t="str">
            <v>E25-00295W</v>
          </cell>
          <cell r="D220" t="str">
            <v>S63 6GE</v>
          </cell>
          <cell r="E220"/>
          <cell r="F220"/>
          <cell r="G220">
            <v>816.31000000000006</v>
          </cell>
          <cell r="H220" t="str">
            <v>2025-10-28</v>
          </cell>
          <cell r="I220" t="str">
            <v>7. Customer/family with a child/ren in receipt of means-tested free school meals.</v>
          </cell>
          <cell r="J220" t="str">
            <v/>
          </cell>
          <cell r="K220" t="str">
            <v xml:space="preserve">Furniture </v>
          </cell>
          <cell r="L220" t="str">
            <v>Clothing</v>
          </cell>
          <cell r="M220" t="str">
            <v>School Uniform</v>
          </cell>
          <cell r="N220" t="str">
            <v>Hardship Grant</v>
          </cell>
          <cell r="O220" t="str">
            <v>2025-10-28</v>
          </cell>
          <cell r="P220" t="str">
            <v>2025-12-02</v>
          </cell>
          <cell r="Q220">
            <v>1</v>
          </cell>
        </row>
        <row r="221">
          <cell r="A221" t="str">
            <v>E25-00296W</v>
          </cell>
          <cell r="C221" t="str">
            <v>E25-00296W</v>
          </cell>
          <cell r="D221" t="str">
            <v>MK42 7NZ</v>
          </cell>
          <cell r="E221"/>
          <cell r="F221"/>
          <cell r="G221">
            <v>500</v>
          </cell>
          <cell r="H221" t="str">
            <v>2025-10-30</v>
          </cell>
          <cell r="I221" t="str">
            <v>4. Customer/family fleeing from a violent or abusive relationship</v>
          </cell>
          <cell r="J221" t="str">
            <v/>
          </cell>
          <cell r="K221" t="str">
            <v>Food vouchers</v>
          </cell>
          <cell r="L221" t="str">
            <v>Clothing</v>
          </cell>
          <cell r="M221" t="str">
            <v/>
          </cell>
          <cell r="N221" t="str">
            <v>Crisis Grant</v>
          </cell>
          <cell r="O221" t="str">
            <v>2025-10-30</v>
          </cell>
          <cell r="P221" t="str">
            <v>2025-12-19</v>
          </cell>
          <cell r="Q221">
            <v>1</v>
          </cell>
        </row>
        <row r="222">
          <cell r="A222" t="str">
            <v>E25-00297W</v>
          </cell>
          <cell r="C222" t="str">
            <v>E25-00297W</v>
          </cell>
          <cell r="D222" t="str">
            <v>DY8 4HY</v>
          </cell>
          <cell r="E222"/>
          <cell r="F222"/>
          <cell r="G222">
            <v>350</v>
          </cell>
          <cell r="H222" t="str">
            <v>2025-11-03</v>
          </cell>
          <cell r="I222" t="str">
            <v>2. Customer/family receiving medication and/or therapy for a mental health condition or substance addiction.</v>
          </cell>
          <cell r="J222" t="str">
            <v/>
          </cell>
          <cell r="K222" t="str">
            <v>Food vouchers</v>
          </cell>
          <cell r="L222" t="str">
            <v/>
          </cell>
          <cell r="M222" t="str">
            <v/>
          </cell>
          <cell r="N222" t="str">
            <v>Crisis Grant</v>
          </cell>
          <cell r="O222" t="str">
            <v>2025-11-03</v>
          </cell>
          <cell r="P222" t="str">
            <v>2025-11-27</v>
          </cell>
          <cell r="Q222">
            <v>0</v>
          </cell>
        </row>
        <row r="223">
          <cell r="A223" t="str">
            <v>E25-00298W</v>
          </cell>
          <cell r="C223" t="str">
            <v>E25-00298W</v>
          </cell>
          <cell r="D223" t="str">
            <v>RG14 3AA</v>
          </cell>
          <cell r="E223"/>
          <cell r="F223"/>
          <cell r="G223">
            <v>450</v>
          </cell>
          <cell r="H223" t="str">
            <v>2025-11-03</v>
          </cell>
          <cell r="I223" t="str">
            <v>1. Customer/family with a diagnosed condition or disability</v>
          </cell>
          <cell r="J223" t="str">
            <v/>
          </cell>
          <cell r="K223" t="str">
            <v>Voucher for small household items</v>
          </cell>
          <cell r="L223" t="str">
            <v/>
          </cell>
          <cell r="M223" t="str">
            <v/>
          </cell>
          <cell r="N223" t="str">
            <v>Hardship Grant</v>
          </cell>
          <cell r="O223" t="str">
            <v>2025-11-03</v>
          </cell>
          <cell r="P223" t="str">
            <v>2025-11-11</v>
          </cell>
          <cell r="Q223">
            <v>0</v>
          </cell>
        </row>
        <row r="224">
          <cell r="A224" t="str">
            <v>E25-00300W</v>
          </cell>
          <cell r="C224" t="str">
            <v>E25-00300W</v>
          </cell>
          <cell r="D224" t="str">
            <v>MK42 8UX</v>
          </cell>
          <cell r="E224"/>
          <cell r="F224"/>
          <cell r="G224">
            <v>407</v>
          </cell>
          <cell r="H224" t="str">
            <v>2025-11-03</v>
          </cell>
          <cell r="I224" t="str">
            <v>2. Customer/family receiving medication and/or therapy for a mental health condition or substance addiction.</v>
          </cell>
          <cell r="J224" t="str">
            <v/>
          </cell>
          <cell r="K224" t="str">
            <v>Food vouchers</v>
          </cell>
          <cell r="L224" t="str">
            <v>Utility vouchers</v>
          </cell>
          <cell r="M224" t="str">
            <v/>
          </cell>
          <cell r="N224" t="str">
            <v>Crisis Grant</v>
          </cell>
          <cell r="O224" t="str">
            <v>2025-11-03</v>
          </cell>
          <cell r="P224" t="str">
            <v>2025-12-24</v>
          </cell>
          <cell r="Q224">
            <v>1</v>
          </cell>
        </row>
        <row r="225">
          <cell r="A225" t="str">
            <v>E25-00302W</v>
          </cell>
          <cell r="C225" t="str">
            <v>E25-00302W</v>
          </cell>
          <cell r="D225" t="str">
            <v>DN8 4FA</v>
          </cell>
          <cell r="E225"/>
          <cell r="F225"/>
          <cell r="G225">
            <v>350</v>
          </cell>
          <cell r="H225" t="str">
            <v>2025-11-03</v>
          </cell>
          <cell r="I225" t="str">
            <v>1. Customer/family with a diagnosed condition or disability</v>
          </cell>
          <cell r="J225" t="str">
            <v>2. Customer/family receiving medication and/or therapy for a mental health condition or substance addiction.</v>
          </cell>
          <cell r="K225" t="str">
            <v>Food vouchers</v>
          </cell>
          <cell r="L225" t="str">
            <v/>
          </cell>
          <cell r="M225" t="str">
            <v/>
          </cell>
          <cell r="N225" t="str">
            <v>Crisis Grant</v>
          </cell>
          <cell r="O225" t="str">
            <v>2025-11-03</v>
          </cell>
          <cell r="P225" t="str">
            <v>2025-12-15</v>
          </cell>
          <cell r="Q225">
            <v>1</v>
          </cell>
        </row>
        <row r="226">
          <cell r="A226" t="str">
            <v>E25-00303W</v>
          </cell>
          <cell r="C226" t="str">
            <v>E25-00303W</v>
          </cell>
          <cell r="D226" t="str">
            <v>SO19 6BQ</v>
          </cell>
          <cell r="E226"/>
          <cell r="F226"/>
          <cell r="G226">
            <v>1122.97</v>
          </cell>
          <cell r="H226" t="str">
            <v>2025-11-03</v>
          </cell>
          <cell r="I226" t="str">
            <v>4. Customer/family fleeing from a violent or abusive relationship</v>
          </cell>
          <cell r="J226" t="str">
            <v/>
          </cell>
          <cell r="K226" t="str">
            <v>Appliances</v>
          </cell>
          <cell r="L226" t="str">
            <v/>
          </cell>
          <cell r="M226" t="str">
            <v/>
          </cell>
          <cell r="N226" t="str">
            <v>Hardship Grant</v>
          </cell>
          <cell r="O226" t="str">
            <v>2025-11-03</v>
          </cell>
          <cell r="P226" t="str">
            <v>2025-11-17</v>
          </cell>
          <cell r="Q226">
            <v>0</v>
          </cell>
        </row>
        <row r="227">
          <cell r="A227" t="str">
            <v>E25-00304W</v>
          </cell>
          <cell r="C227" t="str">
            <v>E25-00304W</v>
          </cell>
          <cell r="D227" t="str">
            <v>BN50 8TQ</v>
          </cell>
          <cell r="E227"/>
          <cell r="F227"/>
          <cell r="G227">
            <v>419.44</v>
          </cell>
          <cell r="H227" t="str">
            <v>2025-11-03</v>
          </cell>
          <cell r="I227" t="str">
            <v>9. Eligible for an ETE grant as they are a Stonewater customer</v>
          </cell>
          <cell r="J227" t="str">
            <v/>
          </cell>
          <cell r="K227" t="str">
            <v>Laptops</v>
          </cell>
          <cell r="L227" t="str">
            <v/>
          </cell>
          <cell r="M227" t="str">
            <v/>
          </cell>
          <cell r="N227" t="str">
            <v>Education Training &amp; Employment Grant</v>
          </cell>
          <cell r="O227" t="str">
            <v>2025-11-03</v>
          </cell>
          <cell r="P227" t="str">
            <v>2025-11-28</v>
          </cell>
          <cell r="Q227">
            <v>0</v>
          </cell>
        </row>
        <row r="228">
          <cell r="A228" t="str">
            <v>E25-00305W</v>
          </cell>
          <cell r="C228" t="str">
            <v>E25-00305W</v>
          </cell>
          <cell r="D228" t="str">
            <v>CV7 7NT</v>
          </cell>
          <cell r="E228"/>
          <cell r="F228"/>
          <cell r="G228">
            <v>331.97</v>
          </cell>
          <cell r="H228" t="str">
            <v>2025-11-06</v>
          </cell>
          <cell r="I228" t="str">
            <v>1. Customer/family with a diagnosed condition or disability</v>
          </cell>
          <cell r="J228" t="str">
            <v/>
          </cell>
          <cell r="K228" t="str">
            <v>Appliances</v>
          </cell>
          <cell r="L228" t="str">
            <v/>
          </cell>
          <cell r="M228" t="str">
            <v/>
          </cell>
          <cell r="N228" t="str">
            <v>Hardship Grant</v>
          </cell>
          <cell r="O228" t="str">
            <v>2025-11-06</v>
          </cell>
          <cell r="P228" t="str">
            <v>2025-11-24</v>
          </cell>
          <cell r="Q228">
            <v>0</v>
          </cell>
        </row>
        <row r="229">
          <cell r="A229" t="str">
            <v>E25-00306W</v>
          </cell>
          <cell r="C229" t="str">
            <v>E25-00306W</v>
          </cell>
          <cell r="D229" t="str">
            <v>BA11 1FW</v>
          </cell>
          <cell r="E229"/>
          <cell r="F229"/>
          <cell r="G229">
            <v>422.06</v>
          </cell>
          <cell r="H229" t="str">
            <v>2025-11-03</v>
          </cell>
          <cell r="I229" t="str">
            <v>2. Customer/family receiving medication and/or therapy for a mental health condition or substance addiction.</v>
          </cell>
          <cell r="J229" t="str">
            <v/>
          </cell>
          <cell r="K229" t="str">
            <v xml:space="preserve">Furniture </v>
          </cell>
          <cell r="L229" t="str">
            <v>Clothing</v>
          </cell>
          <cell r="M229" t="str">
            <v/>
          </cell>
          <cell r="N229" t="str">
            <v>Hardship Grant</v>
          </cell>
          <cell r="O229" t="str">
            <v>2025-11-03</v>
          </cell>
          <cell r="P229" t="str">
            <v>2025-11-14</v>
          </cell>
          <cell r="Q229">
            <v>0</v>
          </cell>
        </row>
        <row r="230">
          <cell r="A230" t="str">
            <v>E25-00307W</v>
          </cell>
          <cell r="C230" t="str">
            <v>E25-00307W</v>
          </cell>
          <cell r="D230" t="str">
            <v>DN8 4FA</v>
          </cell>
          <cell r="E230"/>
          <cell r="F230"/>
          <cell r="G230">
            <v>1116.99</v>
          </cell>
          <cell r="H230" t="str">
            <v>2025-11-03</v>
          </cell>
          <cell r="I230" t="str">
            <v>1. Customer/family with a diagnosed condition or disability</v>
          </cell>
          <cell r="J230" t="str">
            <v>2. Customer/family receiving medication and/or therapy for a mental health condition or substance addiction.</v>
          </cell>
          <cell r="K230" t="str">
            <v xml:space="preserve">Furniture </v>
          </cell>
          <cell r="L230" t="str">
            <v>Appliances</v>
          </cell>
          <cell r="M230" t="str">
            <v>Clothing</v>
          </cell>
          <cell r="N230" t="str">
            <v>Hardship Grant</v>
          </cell>
          <cell r="O230" t="str">
            <v>2025-11-03</v>
          </cell>
          <cell r="P230" t="str">
            <v>2025-11-28</v>
          </cell>
          <cell r="Q230">
            <v>0</v>
          </cell>
        </row>
        <row r="231">
          <cell r="A231" t="str">
            <v>E25-00308W</v>
          </cell>
          <cell r="C231" t="str">
            <v>E25-00308W</v>
          </cell>
          <cell r="D231" t="str">
            <v>CV31 1QB</v>
          </cell>
          <cell r="E231"/>
          <cell r="F231"/>
          <cell r="G231">
            <v>978.85</v>
          </cell>
          <cell r="H231" t="str">
            <v>2025-11-04</v>
          </cell>
          <cell r="I231" t="str">
            <v>9. Eligible for an ETE grant as they are a Stonewater customer</v>
          </cell>
          <cell r="J231" t="str">
            <v/>
          </cell>
          <cell r="K231" t="str">
            <v xml:space="preserve">Furniture </v>
          </cell>
          <cell r="L231" t="str">
            <v>Training and Course Fees</v>
          </cell>
          <cell r="M231" t="str">
            <v>Laptops</v>
          </cell>
          <cell r="N231" t="str">
            <v>Education Training &amp; Employment Grant</v>
          </cell>
          <cell r="O231" t="str">
            <v>2025-11-04</v>
          </cell>
          <cell r="P231" t="str">
            <v>2025-11-11</v>
          </cell>
          <cell r="Q231">
            <v>0</v>
          </cell>
        </row>
        <row r="232">
          <cell r="A232" t="str">
            <v>E25-00309W</v>
          </cell>
          <cell r="C232" t="str">
            <v>E25-00309W</v>
          </cell>
          <cell r="D232" t="str">
            <v>KT22 8UN</v>
          </cell>
          <cell r="E232"/>
          <cell r="F232"/>
          <cell r="G232">
            <v>400</v>
          </cell>
          <cell r="H232" t="str">
            <v>2025-11-04</v>
          </cell>
          <cell r="I232" t="str">
            <v>5. Customer/family having been the victims of a reported crime in their home.</v>
          </cell>
          <cell r="J232" t="str">
            <v/>
          </cell>
          <cell r="K232" t="str">
            <v>Clothing</v>
          </cell>
          <cell r="L232" t="str">
            <v/>
          </cell>
          <cell r="M232" t="str">
            <v/>
          </cell>
          <cell r="N232" t="str">
            <v>Hardship Grant</v>
          </cell>
          <cell r="O232" t="str">
            <v>2025-11-04</v>
          </cell>
          <cell r="P232" t="str">
            <v>2025-11-07</v>
          </cell>
          <cell r="Q232">
            <v>0</v>
          </cell>
        </row>
        <row r="233">
          <cell r="A233" t="str">
            <v>E25-00310W</v>
          </cell>
          <cell r="C233" t="str">
            <v>E25-00310W</v>
          </cell>
          <cell r="D233" t="str">
            <v>CV6 7BS</v>
          </cell>
          <cell r="E233"/>
          <cell r="F233"/>
          <cell r="G233">
            <v>350</v>
          </cell>
          <cell r="H233" t="str">
            <v>2025-11-04</v>
          </cell>
          <cell r="I233" t="str">
            <v>1. Customer/family with a diagnosed condition or disability</v>
          </cell>
          <cell r="J233" t="str">
            <v/>
          </cell>
          <cell r="K233" t="str">
            <v>Food vouchers</v>
          </cell>
          <cell r="L233" t="str">
            <v>Utility vouchers</v>
          </cell>
          <cell r="M233" t="str">
            <v/>
          </cell>
          <cell r="N233" t="str">
            <v>Crisis Grant</v>
          </cell>
          <cell r="O233" t="str">
            <v>2025-11-04</v>
          </cell>
          <cell r="P233" t="str">
            <v>2025-12-19</v>
          </cell>
          <cell r="Q233">
            <v>1</v>
          </cell>
        </row>
        <row r="234">
          <cell r="A234" t="str">
            <v>E25-00311W</v>
          </cell>
          <cell r="C234" t="str">
            <v>E25-00311W</v>
          </cell>
          <cell r="D234" t="str">
            <v>BH25 6RG</v>
          </cell>
          <cell r="E234"/>
          <cell r="F234"/>
          <cell r="G234">
            <v>350</v>
          </cell>
          <cell r="H234" t="str">
            <v>2025-11-05</v>
          </cell>
          <cell r="I234" t="str">
            <v>1. Customer/family with a diagnosed condition or disability</v>
          </cell>
          <cell r="J234" t="str">
            <v/>
          </cell>
          <cell r="K234" t="str">
            <v>Food vouchers</v>
          </cell>
          <cell r="L234" t="str">
            <v/>
          </cell>
          <cell r="M234" t="str">
            <v/>
          </cell>
          <cell r="N234" t="str">
            <v>Crisis Grant</v>
          </cell>
          <cell r="O234" t="str">
            <v>2025-11-05</v>
          </cell>
          <cell r="P234" t="str">
            <v>2025-12-24</v>
          </cell>
          <cell r="Q234">
            <v>1</v>
          </cell>
        </row>
        <row r="235">
          <cell r="A235" t="str">
            <v>E25-00312W</v>
          </cell>
          <cell r="C235" t="str">
            <v>E25-00312W</v>
          </cell>
          <cell r="D235" t="str">
            <v>BH25 6RG</v>
          </cell>
          <cell r="E235"/>
          <cell r="F235"/>
          <cell r="G235">
            <v>785.83999999999992</v>
          </cell>
          <cell r="H235" t="str">
            <v>2025-11-05</v>
          </cell>
          <cell r="I235" t="str">
            <v>1. Customer/family with a diagnosed condition or disability</v>
          </cell>
          <cell r="J235" t="str">
            <v/>
          </cell>
          <cell r="K235" t="str">
            <v xml:space="preserve">Furniture </v>
          </cell>
          <cell r="L235" t="str">
            <v>Clothing</v>
          </cell>
          <cell r="M235" t="str">
            <v/>
          </cell>
          <cell r="N235" t="str">
            <v>Hardship Grant</v>
          </cell>
          <cell r="O235" t="str">
            <v>2025-11-05</v>
          </cell>
          <cell r="P235" t="str">
            <v>2025-11-14</v>
          </cell>
          <cell r="Q235">
            <v>0</v>
          </cell>
        </row>
        <row r="236">
          <cell r="A236" t="str">
            <v>E25-00314W</v>
          </cell>
          <cell r="C236" t="str">
            <v>E25-00314W</v>
          </cell>
          <cell r="D236" t="str">
            <v>NG9 2RZ</v>
          </cell>
          <cell r="E236"/>
          <cell r="F236"/>
          <cell r="G236">
            <v>766.81</v>
          </cell>
          <cell r="H236" t="str">
            <v>2025-11-04</v>
          </cell>
          <cell r="I236" t="str">
            <v>1. Customer/family with a diagnosed condition or disability</v>
          </cell>
          <cell r="J236" t="str">
            <v/>
          </cell>
          <cell r="K236" t="str">
            <v>Voucher for small household items</v>
          </cell>
          <cell r="L236" t="str">
            <v>Utility vouchers</v>
          </cell>
          <cell r="M236" t="str">
            <v>Travel Costs</v>
          </cell>
          <cell r="N236" t="str">
            <v>Hardship Grant</v>
          </cell>
          <cell r="O236" t="str">
            <v>2025-11-04</v>
          </cell>
          <cell r="P236" t="str">
            <v>2026-02-20</v>
          </cell>
          <cell r="Q236">
            <v>3</v>
          </cell>
        </row>
        <row r="237">
          <cell r="A237" t="str">
            <v>E25-00315W</v>
          </cell>
          <cell r="C237" t="str">
            <v>E25-00315W</v>
          </cell>
          <cell r="D237" t="str">
            <v>BH17 8AQ</v>
          </cell>
          <cell r="E237"/>
          <cell r="F237"/>
          <cell r="G237">
            <v>1247.98</v>
          </cell>
          <cell r="H237" t="str">
            <v>2025-11-06</v>
          </cell>
          <cell r="I237" t="str">
            <v>1. Customer/family with a diagnosed condition or disability</v>
          </cell>
          <cell r="J237" t="str">
            <v/>
          </cell>
          <cell r="K237" t="str">
            <v>Appliances</v>
          </cell>
          <cell r="L237" t="str">
            <v>Voucher for small household items</v>
          </cell>
          <cell r="M237" t="str">
            <v/>
          </cell>
          <cell r="N237" t="str">
            <v>Critical Incident Grant</v>
          </cell>
          <cell r="O237" t="str">
            <v>2025-11-06</v>
          </cell>
          <cell r="P237" t="str">
            <v>2025-11-17</v>
          </cell>
          <cell r="Q237">
            <v>0</v>
          </cell>
        </row>
        <row r="238">
          <cell r="A238" t="str">
            <v>E25-00316W</v>
          </cell>
          <cell r="C238" t="str">
            <v>E25-00316W</v>
          </cell>
          <cell r="D238" t="str">
            <v>MK40 1YD</v>
          </cell>
          <cell r="E238"/>
          <cell r="F238"/>
          <cell r="G238">
            <v>500</v>
          </cell>
          <cell r="H238" t="str">
            <v>2025-11-05</v>
          </cell>
          <cell r="I238" t="str">
            <v>4. Customer/family fleeing from a violent or abusive relationship</v>
          </cell>
          <cell r="J238" t="str">
            <v/>
          </cell>
          <cell r="K238" t="str">
            <v>Food vouchers</v>
          </cell>
          <cell r="L238" t="str">
            <v>Clothing</v>
          </cell>
          <cell r="M238" t="str">
            <v/>
          </cell>
          <cell r="N238" t="str">
            <v>Crisis Grant</v>
          </cell>
          <cell r="O238" t="str">
            <v>2025-11-05</v>
          </cell>
          <cell r="P238" t="str">
            <v>2025-11-25</v>
          </cell>
          <cell r="Q238">
            <v>0</v>
          </cell>
        </row>
        <row r="239">
          <cell r="A239" t="str">
            <v>E25-00317W</v>
          </cell>
          <cell r="C239" t="str">
            <v>E25-00317W</v>
          </cell>
          <cell r="D239" t="str">
            <v>BN18 0FZ</v>
          </cell>
          <cell r="E239"/>
          <cell r="F239"/>
          <cell r="G239">
            <v>820.34</v>
          </cell>
          <cell r="H239" t="str">
            <v>2025-11-11</v>
          </cell>
          <cell r="I239" t="str">
            <v>1. Customer/family with a diagnosed condition or disability</v>
          </cell>
          <cell r="J239" t="str">
            <v/>
          </cell>
          <cell r="K239" t="str">
            <v xml:space="preserve">Furniture </v>
          </cell>
          <cell r="L239" t="str">
            <v>Appliances</v>
          </cell>
          <cell r="M239" t="str">
            <v>Voucher for small household items</v>
          </cell>
          <cell r="N239" t="str">
            <v>Hardship Grant</v>
          </cell>
          <cell r="O239" t="str">
            <v>2025-11-11</v>
          </cell>
          <cell r="P239" t="str">
            <v>2025-11-26</v>
          </cell>
          <cell r="Q239">
            <v>0</v>
          </cell>
        </row>
        <row r="240">
          <cell r="A240" t="str">
            <v>E25-00318W</v>
          </cell>
          <cell r="C240" t="str">
            <v>E25-00318W</v>
          </cell>
          <cell r="D240" t="str">
            <v>BN18 0FZ</v>
          </cell>
          <cell r="E240"/>
          <cell r="F240"/>
          <cell r="G240">
            <v>350</v>
          </cell>
          <cell r="H240" t="str">
            <v>2025-11-11</v>
          </cell>
          <cell r="I240" t="str">
            <v>1. Customer/family with a diagnosed condition or disability</v>
          </cell>
          <cell r="J240" t="str">
            <v/>
          </cell>
          <cell r="K240" t="str">
            <v>Food vouchers</v>
          </cell>
          <cell r="L240" t="str">
            <v/>
          </cell>
          <cell r="M240" t="str">
            <v/>
          </cell>
          <cell r="N240" t="str">
            <v>Crisis Grant</v>
          </cell>
          <cell r="O240" t="str">
            <v>2025-11-11</v>
          </cell>
          <cell r="P240" t="str">
            <v>2026-01-20</v>
          </cell>
          <cell r="Q240">
            <v>2</v>
          </cell>
        </row>
        <row r="241">
          <cell r="A241" t="str">
            <v>E25-00319W</v>
          </cell>
          <cell r="C241" t="str">
            <v>E25-00319W</v>
          </cell>
          <cell r="D241" t="str">
            <v>DY1 1DS</v>
          </cell>
          <cell r="E241"/>
          <cell r="F241"/>
          <cell r="G241">
            <v>992.97</v>
          </cell>
          <cell r="H241" t="str">
            <v>2025-11-10</v>
          </cell>
          <cell r="I241" t="str">
            <v>3. Customer/family moving from homelessness/supported living into independent living.</v>
          </cell>
          <cell r="J241" t="str">
            <v/>
          </cell>
          <cell r="K241" t="str">
            <v>Appliances</v>
          </cell>
          <cell r="L241" t="str">
            <v>Voucher for small household items</v>
          </cell>
          <cell r="M241" t="str">
            <v/>
          </cell>
          <cell r="N241" t="str">
            <v>Hardship Grant</v>
          </cell>
          <cell r="O241" t="str">
            <v>2025-11-10</v>
          </cell>
          <cell r="P241" t="str">
            <v>2026-02-09</v>
          </cell>
          <cell r="Q241">
            <v>2</v>
          </cell>
        </row>
        <row r="242">
          <cell r="A242" t="str">
            <v>E25-00320W</v>
          </cell>
          <cell r="C242" t="str">
            <v>E25-00320W</v>
          </cell>
          <cell r="D242" t="str">
            <v>LE2 4WA</v>
          </cell>
          <cell r="E242"/>
          <cell r="F242"/>
          <cell r="G242">
            <v>1258</v>
          </cell>
          <cell r="H242" t="str">
            <v>2025-11-19</v>
          </cell>
          <cell r="I242" t="str">
            <v>6a. Customer/family under the care of Social Services (Adult or Children’s) - MH</v>
          </cell>
          <cell r="J242" t="str">
            <v/>
          </cell>
          <cell r="K242" t="str">
            <v>Flooring</v>
          </cell>
          <cell r="L242" t="str">
            <v/>
          </cell>
          <cell r="M242" t="str">
            <v/>
          </cell>
          <cell r="N242" t="str">
            <v>Flooring Grant</v>
          </cell>
          <cell r="O242" t="str">
            <v>2025-11-19</v>
          </cell>
          <cell r="P242" t="str">
            <v>2025-12-19</v>
          </cell>
          <cell r="Q242">
            <v>1</v>
          </cell>
        </row>
        <row r="243">
          <cell r="A243" t="str">
            <v>E25-00321W</v>
          </cell>
          <cell r="C243" t="str">
            <v>E25-00321W</v>
          </cell>
          <cell r="D243" t="str">
            <v>WR14 1YE</v>
          </cell>
          <cell r="E243"/>
          <cell r="F243"/>
          <cell r="G243">
            <v>350</v>
          </cell>
          <cell r="H243" t="str">
            <v>2025-11-06</v>
          </cell>
          <cell r="I243" t="str">
            <v>1. Customer/family with a diagnosed condition or disability</v>
          </cell>
          <cell r="J243" t="str">
            <v>4. Customer/family fleeing from a violent or abusive relationship</v>
          </cell>
          <cell r="K243" t="str">
            <v>Food vouchers</v>
          </cell>
          <cell r="L243" t="str">
            <v>Utility vouchers</v>
          </cell>
          <cell r="M243" t="str">
            <v/>
          </cell>
          <cell r="N243" t="str">
            <v>Crisis Grant</v>
          </cell>
          <cell r="O243" t="str">
            <v>2025-11-06</v>
          </cell>
          <cell r="P243" t="str">
            <v>2025-12-12</v>
          </cell>
          <cell r="Q243">
            <v>1</v>
          </cell>
        </row>
        <row r="244">
          <cell r="A244" t="str">
            <v>E25-00322W</v>
          </cell>
          <cell r="C244" t="str">
            <v>E25-00322W</v>
          </cell>
          <cell r="D244" t="str">
            <v>SN3 4NT</v>
          </cell>
          <cell r="E244"/>
          <cell r="F244"/>
          <cell r="G244">
            <v>988.97</v>
          </cell>
          <cell r="H244" t="str">
            <v>2025-11-10</v>
          </cell>
          <cell r="I244" t="str">
            <v>3. Customer/family moving from homelessness/supported living into independent living.</v>
          </cell>
          <cell r="J244" t="str">
            <v/>
          </cell>
          <cell r="K244" t="str">
            <v>Appliances</v>
          </cell>
          <cell r="L244" t="str">
            <v/>
          </cell>
          <cell r="M244" t="str">
            <v/>
          </cell>
          <cell r="N244" t="str">
            <v>Hardship Grant</v>
          </cell>
          <cell r="O244" t="str">
            <v>2025-11-10</v>
          </cell>
          <cell r="P244" t="str">
            <v>2025-11-24</v>
          </cell>
          <cell r="Q244">
            <v>0</v>
          </cell>
        </row>
        <row r="245">
          <cell r="A245" t="str">
            <v>E25-00323W</v>
          </cell>
          <cell r="C245" t="str">
            <v>E25-00323W</v>
          </cell>
          <cell r="D245" t="str">
            <v>MK41 6AJ</v>
          </cell>
          <cell r="E245"/>
          <cell r="F245"/>
          <cell r="G245">
            <v>513.99</v>
          </cell>
          <cell r="H245" t="str">
            <v>2025-11-10</v>
          </cell>
          <cell r="I245" t="str">
            <v>1. Customer/family with a diagnosed condition or disability</v>
          </cell>
          <cell r="J245" t="str">
            <v>2. Customer/family receiving medication and/or therapy for a mental health condition or substance addiction.</v>
          </cell>
          <cell r="K245" t="str">
            <v>Appliances</v>
          </cell>
          <cell r="L245" t="str">
            <v>Voucher for small household items</v>
          </cell>
          <cell r="M245" t="str">
            <v/>
          </cell>
          <cell r="N245" t="str">
            <v>Hardship Grant</v>
          </cell>
          <cell r="O245" t="str">
            <v>2025-11-10</v>
          </cell>
          <cell r="P245" t="str">
            <v>2025-12-16</v>
          </cell>
          <cell r="Q245">
            <v>1</v>
          </cell>
        </row>
        <row r="246">
          <cell r="A246" t="str">
            <v>E25-00326W</v>
          </cell>
          <cell r="C246" t="str">
            <v>E25-00326W</v>
          </cell>
          <cell r="D246" t="str">
            <v>OX16 2DG</v>
          </cell>
          <cell r="E246"/>
          <cell r="F246"/>
          <cell r="G246">
            <v>350</v>
          </cell>
          <cell r="H246" t="str">
            <v>2025-11-10</v>
          </cell>
          <cell r="I246" t="str">
            <v>2. Customer/family receiving medication and/or therapy for a mental health condition or substance addiction.</v>
          </cell>
          <cell r="J246" t="str">
            <v/>
          </cell>
          <cell r="K246" t="str">
            <v>Food vouchers</v>
          </cell>
          <cell r="L246" t="str">
            <v/>
          </cell>
          <cell r="M246" t="str">
            <v/>
          </cell>
          <cell r="N246" t="str">
            <v>Crisis Grant</v>
          </cell>
          <cell r="O246" t="str">
            <v>2025-11-10</v>
          </cell>
          <cell r="P246" t="str">
            <v>2025-12-19</v>
          </cell>
          <cell r="Q246">
            <v>1</v>
          </cell>
        </row>
        <row r="247">
          <cell r="A247" t="str">
            <v>E25-00327W</v>
          </cell>
          <cell r="C247" t="str">
            <v>E25-00327W</v>
          </cell>
          <cell r="D247" t="str">
            <v>GU21 2AL</v>
          </cell>
          <cell r="E247"/>
          <cell r="F247"/>
          <cell r="G247">
            <v>610.98</v>
          </cell>
          <cell r="H247" t="str">
            <v>2025-11-10</v>
          </cell>
          <cell r="I247" t="str">
            <v>1. Customer/family with a diagnosed condition or disability</v>
          </cell>
          <cell r="J247" t="str">
            <v/>
          </cell>
          <cell r="K247" t="str">
            <v>Appliances</v>
          </cell>
          <cell r="L247" t="str">
            <v>Clothing</v>
          </cell>
          <cell r="M247" t="str">
            <v>Voucher for small household items</v>
          </cell>
          <cell r="N247" t="str">
            <v>Hardship Grant</v>
          </cell>
          <cell r="O247" t="str">
            <v>2025-11-10</v>
          </cell>
          <cell r="P247" t="str">
            <v>2025-12-08</v>
          </cell>
          <cell r="Q247">
            <v>0</v>
          </cell>
        </row>
        <row r="248">
          <cell r="A248" t="str">
            <v>E25-00328W</v>
          </cell>
          <cell r="C248" t="str">
            <v>E25-00328W</v>
          </cell>
          <cell r="D248" t="str">
            <v>LU6 1AJ</v>
          </cell>
          <cell r="E248"/>
          <cell r="F248"/>
          <cell r="G248">
            <v>865.04</v>
          </cell>
          <cell r="H248" t="str">
            <v>2025-11-10</v>
          </cell>
          <cell r="I248" t="str">
            <v>3. Customer/family moving from homelessness/supported living into independent living.</v>
          </cell>
          <cell r="J248" t="str">
            <v>4. Customer/family fleeing from a violent or abusive relationship</v>
          </cell>
          <cell r="K248" t="str">
            <v xml:space="preserve">Furniture </v>
          </cell>
          <cell r="L248" t="str">
            <v/>
          </cell>
          <cell r="M248" t="str">
            <v/>
          </cell>
          <cell r="N248" t="str">
            <v>Hardship Grant</v>
          </cell>
          <cell r="O248" t="str">
            <v>2025-11-10</v>
          </cell>
          <cell r="P248" t="str">
            <v>2025-12-17</v>
          </cell>
          <cell r="Q248">
            <v>1</v>
          </cell>
        </row>
        <row r="249">
          <cell r="A249" t="str">
            <v>E25-00329W</v>
          </cell>
          <cell r="C249" t="str">
            <v>E25-00329W</v>
          </cell>
          <cell r="D249" t="str">
            <v>LU7 3EX</v>
          </cell>
          <cell r="E249"/>
          <cell r="F249"/>
          <cell r="G249">
            <v>868.6099999999999</v>
          </cell>
          <cell r="H249" t="str">
            <v>2025-11-10</v>
          </cell>
          <cell r="I249" t="str">
            <v>3. Customer/family moving from homelessness/supported living into independent living.</v>
          </cell>
          <cell r="J249" t="str">
            <v>4. Customer/family fleeing from a violent or abusive relationship</v>
          </cell>
          <cell r="K249" t="str">
            <v xml:space="preserve">Furniture </v>
          </cell>
          <cell r="L249" t="str">
            <v>Appliances</v>
          </cell>
          <cell r="M249" t="str">
            <v/>
          </cell>
          <cell r="N249" t="str">
            <v>Hardship Grant</v>
          </cell>
          <cell r="O249" t="str">
            <v>2025-11-10</v>
          </cell>
          <cell r="P249" t="str">
            <v>2025-12-04</v>
          </cell>
          <cell r="Q249">
            <v>0</v>
          </cell>
        </row>
        <row r="250">
          <cell r="A250" t="str">
            <v>E25-00330W</v>
          </cell>
          <cell r="C250" t="str">
            <v>E25-00330W</v>
          </cell>
          <cell r="D250" t="str">
            <v>BN10 8GU</v>
          </cell>
          <cell r="E250"/>
          <cell r="F250"/>
          <cell r="G250">
            <v>957.34</v>
          </cell>
          <cell r="H250" t="str">
            <v>2025-11-10</v>
          </cell>
          <cell r="I250" t="str">
            <v>6d. Customer/family under the care of Social Services (Adult or Children’s) - FH</v>
          </cell>
          <cell r="J250" t="str">
            <v/>
          </cell>
          <cell r="K250" t="str">
            <v xml:space="preserve">Furniture </v>
          </cell>
          <cell r="L250" t="str">
            <v>Appliances</v>
          </cell>
          <cell r="M250" t="str">
            <v>Clothing</v>
          </cell>
          <cell r="N250" t="str">
            <v>Hardship Grant</v>
          </cell>
          <cell r="O250" t="str">
            <v>2025-11-10</v>
          </cell>
          <cell r="P250" t="str">
            <v>2026-03-02</v>
          </cell>
          <cell r="Q250">
            <v>3</v>
          </cell>
        </row>
        <row r="251">
          <cell r="A251" t="str">
            <v>E25-00331W</v>
          </cell>
          <cell r="C251" t="str">
            <v>E25-00331W</v>
          </cell>
          <cell r="D251" t="str">
            <v>GU21 2AL</v>
          </cell>
          <cell r="E251"/>
          <cell r="F251"/>
          <cell r="G251">
            <v>350</v>
          </cell>
          <cell r="H251" t="str">
            <v>2025-11-10</v>
          </cell>
          <cell r="I251" t="str">
            <v>1. Customer/family with a diagnosed condition or disability</v>
          </cell>
          <cell r="J251" t="str">
            <v/>
          </cell>
          <cell r="K251" t="str">
            <v>Food vouchers</v>
          </cell>
          <cell r="L251" t="str">
            <v/>
          </cell>
          <cell r="M251" t="str">
            <v/>
          </cell>
          <cell r="N251" t="str">
            <v>Crisis Grant</v>
          </cell>
          <cell r="O251" t="str">
            <v>2025-11-10</v>
          </cell>
          <cell r="P251" t="str">
            <v>2026-01-13</v>
          </cell>
          <cell r="Q251">
            <v>2</v>
          </cell>
        </row>
        <row r="252">
          <cell r="A252" t="str">
            <v>E25-00332W</v>
          </cell>
          <cell r="C252" t="str">
            <v>E25-00332W</v>
          </cell>
          <cell r="D252" t="str">
            <v>B78 1TT</v>
          </cell>
          <cell r="E252"/>
          <cell r="F252"/>
          <cell r="G252">
            <v>350</v>
          </cell>
          <cell r="H252" t="str">
            <v>2025-11-10</v>
          </cell>
          <cell r="I252" t="str">
            <v>1. Customer/family with a diagnosed condition or disability</v>
          </cell>
          <cell r="J252" t="str">
            <v>2. Customer/family receiving medication and/or therapy for a mental health condition or substance addiction.</v>
          </cell>
          <cell r="K252" t="str">
            <v>Utility vouchers</v>
          </cell>
          <cell r="L252" t="str">
            <v/>
          </cell>
          <cell r="M252" t="str">
            <v/>
          </cell>
          <cell r="N252" t="str">
            <v>Crisis Grant</v>
          </cell>
          <cell r="O252" t="str">
            <v>2025-11-10</v>
          </cell>
          <cell r="P252" t="str">
            <v>2026-02-12</v>
          </cell>
          <cell r="Q252">
            <v>3</v>
          </cell>
        </row>
        <row r="253">
          <cell r="A253" t="str">
            <v>E25-00333W</v>
          </cell>
          <cell r="C253" t="str">
            <v>E25-00333W</v>
          </cell>
          <cell r="D253" t="str">
            <v>CV8 1GY</v>
          </cell>
          <cell r="E253"/>
          <cell r="F253"/>
          <cell r="G253">
            <v>928.54</v>
          </cell>
          <cell r="H253" t="str">
            <v>2025-11-10</v>
          </cell>
          <cell r="I253" t="str">
            <v>3. Customer/family moving from homelessness/supported living into independent living.</v>
          </cell>
          <cell r="J253" t="str">
            <v/>
          </cell>
          <cell r="K253" t="str">
            <v xml:space="preserve">Furniture </v>
          </cell>
          <cell r="L253" t="str">
            <v>Voucher for small household items</v>
          </cell>
          <cell r="M253" t="str">
            <v/>
          </cell>
          <cell r="N253" t="str">
            <v>Hardship Grant</v>
          </cell>
          <cell r="O253" t="str">
            <v>2025-11-10</v>
          </cell>
          <cell r="P253" t="str">
            <v>2025-11-17</v>
          </cell>
          <cell r="Q253">
            <v>0</v>
          </cell>
        </row>
        <row r="254">
          <cell r="A254" t="str">
            <v>E25-00334W</v>
          </cell>
          <cell r="C254" t="str">
            <v>E25-00334W</v>
          </cell>
          <cell r="D254" t="str">
            <v>BN10 8GU</v>
          </cell>
          <cell r="E254"/>
          <cell r="F254"/>
          <cell r="G254">
            <v>350</v>
          </cell>
          <cell r="H254" t="str">
            <v>2025-11-10</v>
          </cell>
          <cell r="I254" t="str">
            <v>6d. Customer/family under the care of Social Services (Adult or Children’s) - FH</v>
          </cell>
          <cell r="J254" t="str">
            <v/>
          </cell>
          <cell r="K254" t="str">
            <v>Food vouchers</v>
          </cell>
          <cell r="L254" t="str">
            <v/>
          </cell>
          <cell r="M254" t="str">
            <v/>
          </cell>
          <cell r="N254" t="str">
            <v>Crisis Grant</v>
          </cell>
          <cell r="O254" t="str">
            <v>2025-11-10</v>
          </cell>
          <cell r="P254" t="str">
            <v>2025-12-18</v>
          </cell>
          <cell r="Q254">
            <v>1</v>
          </cell>
        </row>
        <row r="255">
          <cell r="A255" t="str">
            <v>E25-00335W</v>
          </cell>
          <cell r="C255" t="str">
            <v>E25-00335W</v>
          </cell>
          <cell r="D255" t="str">
            <v>LE19 4DX</v>
          </cell>
          <cell r="E255"/>
          <cell r="F255"/>
          <cell r="G255">
            <v>350</v>
          </cell>
          <cell r="H255" t="str">
            <v>2025-11-11</v>
          </cell>
          <cell r="I255" t="str">
            <v>2. Customer/family receiving medication and/or therapy for a mental health condition or substance addiction.</v>
          </cell>
          <cell r="J255" t="str">
            <v/>
          </cell>
          <cell r="K255" t="str">
            <v>Food vouchers</v>
          </cell>
          <cell r="L255" t="str">
            <v/>
          </cell>
          <cell r="M255" t="str">
            <v/>
          </cell>
          <cell r="N255" t="str">
            <v>Crisis Grant</v>
          </cell>
          <cell r="O255" t="str">
            <v>2025-11-11</v>
          </cell>
          <cell r="P255" t="str">
            <v>2025-12-12</v>
          </cell>
          <cell r="Q255">
            <v>1</v>
          </cell>
        </row>
        <row r="256">
          <cell r="A256" t="str">
            <v>E25-00336W</v>
          </cell>
          <cell r="C256" t="str">
            <v>E25-00336W</v>
          </cell>
          <cell r="D256" t="str">
            <v>BS16 3HW</v>
          </cell>
          <cell r="E256"/>
          <cell r="F256"/>
          <cell r="G256">
            <v>350</v>
          </cell>
          <cell r="H256" t="str">
            <v>2025-11-12</v>
          </cell>
          <cell r="I256" t="str">
            <v>1. Customer/family with a diagnosed condition or disability</v>
          </cell>
          <cell r="J256" t="str">
            <v/>
          </cell>
          <cell r="K256" t="str">
            <v>Food vouchers</v>
          </cell>
          <cell r="L256" t="str">
            <v>Utility vouchers</v>
          </cell>
          <cell r="M256" t="str">
            <v/>
          </cell>
          <cell r="N256" t="str">
            <v>Crisis Grant</v>
          </cell>
          <cell r="O256" t="str">
            <v>2025-11-12</v>
          </cell>
          <cell r="P256" t="str">
            <v>2026-01-13</v>
          </cell>
          <cell r="Q256">
            <v>2</v>
          </cell>
        </row>
        <row r="257">
          <cell r="A257" t="str">
            <v>E25-00337W</v>
          </cell>
          <cell r="C257" t="str">
            <v>E25-00337W</v>
          </cell>
          <cell r="D257" t="str">
            <v>DY8 4HS</v>
          </cell>
          <cell r="E257"/>
          <cell r="F257"/>
          <cell r="G257">
            <v>350</v>
          </cell>
          <cell r="H257" t="str">
            <v>2025-11-13</v>
          </cell>
          <cell r="I257" t="str">
            <v>2. Customer/family receiving medication and/or therapy for a mental health condition or substance addiction.</v>
          </cell>
          <cell r="J257" t="str">
            <v/>
          </cell>
          <cell r="K257" t="str">
            <v>Food vouchers</v>
          </cell>
          <cell r="L257" t="str">
            <v/>
          </cell>
          <cell r="M257" t="str">
            <v/>
          </cell>
          <cell r="N257" t="str">
            <v>Crisis Grant</v>
          </cell>
          <cell r="O257" t="str">
            <v>2025-11-13</v>
          </cell>
          <cell r="P257" t="str">
            <v>2026-01-07</v>
          </cell>
          <cell r="Q257">
            <v>1</v>
          </cell>
        </row>
        <row r="258">
          <cell r="A258" t="str">
            <v>E25-00338W</v>
          </cell>
          <cell r="C258" t="str">
            <v>E25-00338W</v>
          </cell>
          <cell r="D258" t="str">
            <v>BN50 8TQ</v>
          </cell>
          <cell r="E258"/>
          <cell r="F258"/>
          <cell r="G258">
            <v>500</v>
          </cell>
          <cell r="H258" t="str">
            <v>2025-11-13</v>
          </cell>
          <cell r="I258" t="str">
            <v>4. Customer/family fleeing from a violent or abusive relationship</v>
          </cell>
          <cell r="J258" t="str">
            <v/>
          </cell>
          <cell r="K258" t="str">
            <v>Food vouchers</v>
          </cell>
          <cell r="L258" t="str">
            <v>Travel Costs</v>
          </cell>
          <cell r="M258" t="str">
            <v>Voucher for small household items</v>
          </cell>
          <cell r="N258" t="str">
            <v>Crisis Grant</v>
          </cell>
          <cell r="O258" t="str">
            <v>2025-11-13</v>
          </cell>
          <cell r="P258" t="str">
            <v>2026-04-15</v>
          </cell>
          <cell r="Q258">
            <v>5</v>
          </cell>
        </row>
        <row r="259">
          <cell r="A259" t="str">
            <v>E25-00339W</v>
          </cell>
          <cell r="C259" t="str">
            <v>E25-00339W</v>
          </cell>
          <cell r="D259" t="str">
            <v>NN2 8GA</v>
          </cell>
          <cell r="E259"/>
          <cell r="F259"/>
          <cell r="G259">
            <v>2500</v>
          </cell>
          <cell r="H259" t="str">
            <v>2025-11-14</v>
          </cell>
          <cell r="I259" t="str">
            <v>6a. Customer/family under the care of Social Services (Adult or Children’s) - MH</v>
          </cell>
          <cell r="J259" t="str">
            <v/>
          </cell>
          <cell r="K259" t="str">
            <v>House Deep Clean</v>
          </cell>
          <cell r="L259" t="str">
            <v/>
          </cell>
          <cell r="M259" t="str">
            <v/>
          </cell>
          <cell r="N259" t="str">
            <v>Critical Incident Grant</v>
          </cell>
          <cell r="O259" t="str">
            <v>2025-11-14</v>
          </cell>
          <cell r="P259" t="str">
            <v>2026-01-08</v>
          </cell>
          <cell r="Q259">
            <v>1</v>
          </cell>
        </row>
        <row r="260">
          <cell r="A260" t="str">
            <v>E25-00340W</v>
          </cell>
          <cell r="C260" t="str">
            <v>E25-00340W</v>
          </cell>
          <cell r="D260" t="str">
            <v>DT9 5AE</v>
          </cell>
          <cell r="E260"/>
          <cell r="F260"/>
          <cell r="G260">
            <v>350</v>
          </cell>
          <cell r="H260" t="str">
            <v>2025-11-14</v>
          </cell>
          <cell r="I260" t="str">
            <v>1. Customer/family with a diagnosed condition or disability</v>
          </cell>
          <cell r="J260" t="str">
            <v>2. Customer/family receiving medication and/or therapy for a mental health condition or substance addiction.</v>
          </cell>
          <cell r="K260" t="str">
            <v>Food vouchers</v>
          </cell>
          <cell r="L260" t="str">
            <v/>
          </cell>
          <cell r="M260" t="str">
            <v/>
          </cell>
          <cell r="N260" t="str">
            <v>Crisis Grant</v>
          </cell>
          <cell r="O260" t="str">
            <v>2025-11-14</v>
          </cell>
          <cell r="P260" t="str">
            <v>2025-12-12</v>
          </cell>
          <cell r="Q260">
            <v>0</v>
          </cell>
        </row>
        <row r="261">
          <cell r="A261" t="str">
            <v>E25-00341W</v>
          </cell>
          <cell r="C261" t="str">
            <v>E25-00341W</v>
          </cell>
          <cell r="D261" t="str">
            <v>MK40 4FW</v>
          </cell>
          <cell r="E261"/>
          <cell r="F261"/>
          <cell r="G261">
            <v>984.66999999999985</v>
          </cell>
          <cell r="H261" t="str">
            <v>2025-11-17</v>
          </cell>
          <cell r="I261" t="str">
            <v>2. Customer/family receiving medication and/or therapy for a mental health condition or substance addiction.</v>
          </cell>
          <cell r="J261" t="str">
            <v/>
          </cell>
          <cell r="K261" t="str">
            <v xml:space="preserve">Furniture </v>
          </cell>
          <cell r="L261" t="str">
            <v>Voucher for small household items</v>
          </cell>
          <cell r="M261" t="str">
            <v/>
          </cell>
          <cell r="N261" t="str">
            <v>Hardship Grant</v>
          </cell>
          <cell r="O261" t="str">
            <v>2025-11-17</v>
          </cell>
          <cell r="P261" t="str">
            <v>2025-12-24</v>
          </cell>
          <cell r="Q261">
            <v>1</v>
          </cell>
        </row>
        <row r="262">
          <cell r="A262" t="str">
            <v>E25-00342W</v>
          </cell>
          <cell r="C262" t="str">
            <v>E25-00342W</v>
          </cell>
          <cell r="D262" t="str">
            <v>SO15 5BA</v>
          </cell>
          <cell r="E262"/>
          <cell r="F262"/>
          <cell r="G262">
            <v>500</v>
          </cell>
          <cell r="H262" t="str">
            <v>2025-11-17</v>
          </cell>
          <cell r="I262" t="str">
            <v>4. Customer/family fleeing from a violent or abusive relationship</v>
          </cell>
          <cell r="J262" t="str">
            <v/>
          </cell>
          <cell r="K262" t="str">
            <v>Food vouchers</v>
          </cell>
          <cell r="L262" t="str">
            <v>Voucher for small household items</v>
          </cell>
          <cell r="M262" t="str">
            <v/>
          </cell>
          <cell r="N262" t="str">
            <v>Crisis Grant</v>
          </cell>
          <cell r="O262" t="str">
            <v>2025-11-17</v>
          </cell>
          <cell r="P262" t="str">
            <v>2026-02-06</v>
          </cell>
          <cell r="Q262">
            <v>2</v>
          </cell>
        </row>
        <row r="263">
          <cell r="A263" t="str">
            <v>E25-00343W</v>
          </cell>
          <cell r="C263" t="str">
            <v>E25-00343W</v>
          </cell>
          <cell r="D263" t="str">
            <v>SO19 2NY</v>
          </cell>
          <cell r="E263"/>
          <cell r="F263"/>
          <cell r="G263">
            <v>986.8</v>
          </cell>
          <cell r="H263" t="str">
            <v>2025-11-28</v>
          </cell>
          <cell r="I263" t="str">
            <v>5. Customer/family having been the victims of a reported crime in their home.</v>
          </cell>
          <cell r="J263" t="str">
            <v/>
          </cell>
          <cell r="K263" t="str">
            <v xml:space="preserve">Furniture </v>
          </cell>
          <cell r="L263" t="str">
            <v>Clothing</v>
          </cell>
          <cell r="M263" t="str">
            <v>Voucher for small household items</v>
          </cell>
          <cell r="N263" t="str">
            <v>Hardship Grant</v>
          </cell>
          <cell r="O263" t="str">
            <v>2025-11-28</v>
          </cell>
          <cell r="P263" t="str">
            <v>2026-01-29</v>
          </cell>
          <cell r="Q263">
            <v>2</v>
          </cell>
        </row>
        <row r="264">
          <cell r="A264" t="str">
            <v>E25-00344W</v>
          </cell>
          <cell r="C264" t="str">
            <v>E25-00344W</v>
          </cell>
          <cell r="D264" t="str">
            <v>CV3 2QB</v>
          </cell>
          <cell r="E264"/>
          <cell r="F264"/>
          <cell r="G264">
            <v>991.96</v>
          </cell>
          <cell r="H264" t="str">
            <v>2025-11-17</v>
          </cell>
          <cell r="I264" t="str">
            <v>1. Customer/family with a diagnosed condition or disability</v>
          </cell>
          <cell r="J264" t="str">
            <v>3. Customer/family moving from homelessness/supported living into independent living.</v>
          </cell>
          <cell r="K264" t="str">
            <v>Appliances</v>
          </cell>
          <cell r="L264" t="str">
            <v xml:space="preserve">Furniture </v>
          </cell>
          <cell r="M264" t="str">
            <v>Voucher for small household items</v>
          </cell>
          <cell r="N264" t="str">
            <v>Hardship Grant</v>
          </cell>
          <cell r="O264" t="str">
            <v>2025-11-17</v>
          </cell>
          <cell r="P264" t="str">
            <v>2025-12-19</v>
          </cell>
          <cell r="Q264">
            <v>1</v>
          </cell>
        </row>
        <row r="265">
          <cell r="A265" t="str">
            <v>E25-00345W</v>
          </cell>
          <cell r="C265" t="str">
            <v>E25-00345W</v>
          </cell>
          <cell r="D265" t="str">
            <v>MK40 4FW</v>
          </cell>
          <cell r="E265"/>
          <cell r="F265"/>
          <cell r="G265">
            <v>350</v>
          </cell>
          <cell r="H265" t="str">
            <v>2025-11-17</v>
          </cell>
          <cell r="I265" t="str">
            <v>2. Customer/family receiving medication and/or therapy for a mental health condition or substance addiction.</v>
          </cell>
          <cell r="J265" t="str">
            <v/>
          </cell>
          <cell r="K265" t="str">
            <v>Food vouchers</v>
          </cell>
          <cell r="L265" t="str">
            <v/>
          </cell>
          <cell r="M265" t="str">
            <v/>
          </cell>
          <cell r="N265" t="str">
            <v>Crisis Grant</v>
          </cell>
          <cell r="O265" t="str">
            <v>2025-11-17</v>
          </cell>
          <cell r="P265" t="str">
            <v>2025-12-24</v>
          </cell>
          <cell r="Q265">
            <v>1</v>
          </cell>
        </row>
        <row r="266">
          <cell r="A266" t="str">
            <v>E25-00346W</v>
          </cell>
          <cell r="C266" t="str">
            <v>E25-00346W</v>
          </cell>
          <cell r="D266" t="str">
            <v>BN3 7RJ</v>
          </cell>
          <cell r="E266"/>
          <cell r="F266"/>
          <cell r="G266">
            <v>991.36</v>
          </cell>
          <cell r="H266" t="str">
            <v>2025-11-17</v>
          </cell>
          <cell r="I266" t="str">
            <v>4. Customer/family fleeing from a violent or abusive relationship</v>
          </cell>
          <cell r="J266" t="str">
            <v/>
          </cell>
          <cell r="K266" t="str">
            <v xml:space="preserve">Furniture </v>
          </cell>
          <cell r="L266" t="str">
            <v>Voucher for small household items</v>
          </cell>
          <cell r="M266" t="str">
            <v/>
          </cell>
          <cell r="N266" t="str">
            <v>Hardship Grant</v>
          </cell>
          <cell r="O266" t="str">
            <v>2025-11-17</v>
          </cell>
          <cell r="P266" t="str">
            <v>2025-12-15</v>
          </cell>
          <cell r="Q266">
            <v>0</v>
          </cell>
        </row>
        <row r="267">
          <cell r="A267" t="str">
            <v>E25-00347W</v>
          </cell>
          <cell r="C267" t="str">
            <v>E25-00347W</v>
          </cell>
          <cell r="D267" t="str">
            <v>MK19 7FS</v>
          </cell>
          <cell r="E267"/>
          <cell r="F267"/>
          <cell r="G267">
            <v>350</v>
          </cell>
          <cell r="H267" t="str">
            <v>2025-11-17</v>
          </cell>
          <cell r="I267" t="str">
            <v>1. Customer/family with a diagnosed condition or disability</v>
          </cell>
          <cell r="J267" t="str">
            <v/>
          </cell>
          <cell r="K267" t="str">
            <v>Food vouchers</v>
          </cell>
          <cell r="L267" t="str">
            <v/>
          </cell>
          <cell r="M267" t="str">
            <v/>
          </cell>
          <cell r="N267" t="str">
            <v>Crisis Grant</v>
          </cell>
          <cell r="O267" t="str">
            <v>2025-11-17</v>
          </cell>
          <cell r="P267" t="str">
            <v>2026-01-13</v>
          </cell>
          <cell r="Q267">
            <v>1</v>
          </cell>
        </row>
        <row r="268">
          <cell r="A268" t="str">
            <v>E25-00348W</v>
          </cell>
          <cell r="C268" t="str">
            <v>E25-00348W</v>
          </cell>
          <cell r="D268" t="str">
            <v>MK19 7FS</v>
          </cell>
          <cell r="E268"/>
          <cell r="F268"/>
          <cell r="G268">
            <v>870.43000000000006</v>
          </cell>
          <cell r="H268" t="str">
            <v>2025-11-17</v>
          </cell>
          <cell r="I268" t="str">
            <v>1. Customer/family with a diagnosed condition or disability</v>
          </cell>
          <cell r="J268" t="str">
            <v/>
          </cell>
          <cell r="K268" t="str">
            <v xml:space="preserve">Furniture </v>
          </cell>
          <cell r="L268" t="str">
            <v>Clothing</v>
          </cell>
          <cell r="M268" t="str">
            <v>Voucher for small household items</v>
          </cell>
          <cell r="N268" t="str">
            <v>Hardship Grant</v>
          </cell>
          <cell r="O268" t="str">
            <v>2025-11-17</v>
          </cell>
          <cell r="P268" t="str">
            <v>2025-12-15</v>
          </cell>
          <cell r="Q268">
            <v>0</v>
          </cell>
        </row>
        <row r="269">
          <cell r="A269" t="str">
            <v>E25-00349W</v>
          </cell>
          <cell r="C269" t="str">
            <v>E25-00349W</v>
          </cell>
          <cell r="D269" t="str">
            <v>LE9 9QP</v>
          </cell>
          <cell r="E269"/>
          <cell r="F269"/>
          <cell r="G269">
            <v>350</v>
          </cell>
          <cell r="H269" t="str">
            <v>2025-11-17</v>
          </cell>
          <cell r="I269" t="str">
            <v>2. Customer/family receiving medication and/or therapy for a mental health condition or substance addiction.</v>
          </cell>
          <cell r="J269" t="str">
            <v/>
          </cell>
          <cell r="K269" t="str">
            <v>Food vouchers</v>
          </cell>
          <cell r="L269" t="str">
            <v>Clothing</v>
          </cell>
          <cell r="M269" t="str">
            <v/>
          </cell>
          <cell r="N269" t="str">
            <v>Crisis Grant</v>
          </cell>
          <cell r="O269" t="str">
            <v>2025-11-17</v>
          </cell>
          <cell r="P269" t="str">
            <v>2026-01-16</v>
          </cell>
          <cell r="Q269">
            <v>1</v>
          </cell>
        </row>
        <row r="270">
          <cell r="A270" t="str">
            <v>E25-00350W</v>
          </cell>
          <cell r="C270" t="str">
            <v>E25-00350W</v>
          </cell>
          <cell r="D270" t="str">
            <v>SP2 7FH</v>
          </cell>
          <cell r="E270"/>
          <cell r="F270"/>
          <cell r="G270">
            <v>350</v>
          </cell>
          <cell r="H270" t="str">
            <v>2025-11-17</v>
          </cell>
          <cell r="I270" t="str">
            <v>2. Customer/family receiving medication and/or therapy for a mental health condition or substance addiction.</v>
          </cell>
          <cell r="J270" t="str">
            <v/>
          </cell>
          <cell r="K270" t="str">
            <v>Food vouchers</v>
          </cell>
          <cell r="L270" t="str">
            <v>Utility vouchers</v>
          </cell>
          <cell r="M270" t="str">
            <v/>
          </cell>
          <cell r="N270" t="str">
            <v>Crisis Grant</v>
          </cell>
          <cell r="O270" t="str">
            <v>2025-11-17</v>
          </cell>
          <cell r="P270" t="str">
            <v>2025-12-24</v>
          </cell>
          <cell r="Q270">
            <v>1</v>
          </cell>
        </row>
        <row r="271">
          <cell r="A271" t="str">
            <v>E25-00351W</v>
          </cell>
          <cell r="C271" t="str">
            <v>E25-00351W</v>
          </cell>
          <cell r="D271" t="str">
            <v>LU1 1TL</v>
          </cell>
          <cell r="E271"/>
          <cell r="F271"/>
          <cell r="G271">
            <v>350</v>
          </cell>
          <cell r="H271" t="str">
            <v>2025-11-17</v>
          </cell>
          <cell r="I271" t="str">
            <v>1. Customer/family with a diagnosed condition or disability</v>
          </cell>
          <cell r="J271" t="str">
            <v/>
          </cell>
          <cell r="K271" t="str">
            <v>Food vouchers</v>
          </cell>
          <cell r="L271" t="str">
            <v>Utility vouchers</v>
          </cell>
          <cell r="M271" t="str">
            <v/>
          </cell>
          <cell r="N271" t="str">
            <v>Crisis Grant</v>
          </cell>
          <cell r="O271" t="str">
            <v>2025-11-17</v>
          </cell>
          <cell r="P271" t="str">
            <v>2025-12-09</v>
          </cell>
          <cell r="Q271">
            <v>0</v>
          </cell>
        </row>
        <row r="272">
          <cell r="A272" t="str">
            <v>E25-00352W</v>
          </cell>
          <cell r="C272" t="str">
            <v>E25-00352W</v>
          </cell>
          <cell r="D272" t="str">
            <v>B67 7AQ</v>
          </cell>
          <cell r="E272"/>
          <cell r="F272"/>
          <cell r="G272">
            <v>2496</v>
          </cell>
          <cell r="H272" t="str">
            <v>2025-11-17</v>
          </cell>
          <cell r="I272" t="str">
            <v>1. Customer/family with a diagnosed condition or disability</v>
          </cell>
          <cell r="J272" t="str">
            <v/>
          </cell>
          <cell r="K272" t="str">
            <v>House Deep Clean</v>
          </cell>
          <cell r="L272" t="str">
            <v/>
          </cell>
          <cell r="M272" t="str">
            <v/>
          </cell>
          <cell r="N272" t="str">
            <v>Critical Incident Grant</v>
          </cell>
          <cell r="O272" t="str">
            <v>2025-11-17</v>
          </cell>
          <cell r="P272" t="str">
            <v>2025-12-04</v>
          </cell>
          <cell r="Q272">
            <v>0</v>
          </cell>
        </row>
        <row r="273">
          <cell r="A273" t="str">
            <v>E25-00353W</v>
          </cell>
          <cell r="C273" t="str">
            <v>E25-00353W</v>
          </cell>
          <cell r="D273" t="str">
            <v>CV7 8RG</v>
          </cell>
          <cell r="E273"/>
          <cell r="F273"/>
          <cell r="G273">
            <v>1860</v>
          </cell>
          <cell r="H273" t="str">
            <v>2025-11-19</v>
          </cell>
          <cell r="I273" t="str">
            <v>1. Customer/family with a diagnosed condition or disability</v>
          </cell>
          <cell r="J273" t="str">
            <v/>
          </cell>
          <cell r="K273" t="str">
            <v>Flooring</v>
          </cell>
          <cell r="L273" t="str">
            <v/>
          </cell>
          <cell r="M273" t="str">
            <v/>
          </cell>
          <cell r="N273" t="str">
            <v>Flooring Grant</v>
          </cell>
          <cell r="O273" t="str">
            <v>2025-11-19</v>
          </cell>
          <cell r="P273" t="str">
            <v>2026-03-18</v>
          </cell>
          <cell r="Q273">
            <v>3</v>
          </cell>
        </row>
        <row r="274">
          <cell r="A274" t="str">
            <v>E25-00354W</v>
          </cell>
          <cell r="C274" t="str">
            <v>E25-00354W</v>
          </cell>
          <cell r="D274" t="str">
            <v>DY8 4HS</v>
          </cell>
          <cell r="E274"/>
          <cell r="F274"/>
          <cell r="G274">
            <v>885.90000000000009</v>
          </cell>
          <cell r="H274" t="str">
            <v>2025-11-19</v>
          </cell>
          <cell r="I274" t="str">
            <v>2. Customer/family receiving medication and/or therapy for a mental health condition or substance addiction.</v>
          </cell>
          <cell r="J274" t="str">
            <v/>
          </cell>
          <cell r="K274" t="str">
            <v xml:space="preserve">Furniture </v>
          </cell>
          <cell r="L274" t="str">
            <v>Appliances</v>
          </cell>
          <cell r="M274" t="str">
            <v>Voucher for small household items</v>
          </cell>
          <cell r="N274" t="str">
            <v>Hardship Grant</v>
          </cell>
          <cell r="O274" t="str">
            <v>2025-11-19</v>
          </cell>
          <cell r="P274" t="str">
            <v>2025-12-15</v>
          </cell>
          <cell r="Q274">
            <v>0</v>
          </cell>
        </row>
        <row r="275">
          <cell r="A275" t="str">
            <v>E25-00355W</v>
          </cell>
          <cell r="C275" t="str">
            <v>E25-00355W</v>
          </cell>
          <cell r="D275" t="str">
            <v>CV34 5QN</v>
          </cell>
          <cell r="E275"/>
          <cell r="F275"/>
          <cell r="G275">
            <v>732.23</v>
          </cell>
          <cell r="H275" t="str">
            <v>2025-11-19</v>
          </cell>
          <cell r="I275" t="str">
            <v>2. Customer/family receiving medication and/or therapy for a mental health condition or substance addiction.</v>
          </cell>
          <cell r="J275" t="str">
            <v>3. Customer/family moving from homelessness/supported living into independent living.</v>
          </cell>
          <cell r="K275" t="str">
            <v xml:space="preserve">Furniture </v>
          </cell>
          <cell r="L275" t="str">
            <v>Appliances</v>
          </cell>
          <cell r="M275" t="str">
            <v>Voucher for small household items</v>
          </cell>
          <cell r="N275" t="str">
            <v>Hardship Grant</v>
          </cell>
          <cell r="O275" t="str">
            <v>2025-11-19</v>
          </cell>
          <cell r="P275" t="str">
            <v>2025-12-04</v>
          </cell>
          <cell r="Q275">
            <v>0</v>
          </cell>
        </row>
        <row r="276">
          <cell r="A276" t="str">
            <v>E25-00356W</v>
          </cell>
          <cell r="C276" t="str">
            <v>E25-00356W</v>
          </cell>
          <cell r="D276" t="str">
            <v>SG18 0BP</v>
          </cell>
          <cell r="E276"/>
          <cell r="F276"/>
          <cell r="G276">
            <v>500</v>
          </cell>
          <cell r="H276" t="str">
            <v>2025-11-20</v>
          </cell>
          <cell r="I276" t="str">
            <v>4. Customer/family fleeing from a violent or abusive relationship</v>
          </cell>
          <cell r="J276" t="str">
            <v/>
          </cell>
          <cell r="K276" t="str">
            <v>Food vouchers</v>
          </cell>
          <cell r="L276" t="str">
            <v/>
          </cell>
          <cell r="M276" t="str">
            <v/>
          </cell>
          <cell r="N276" t="str">
            <v>Crisis Grant</v>
          </cell>
          <cell r="O276" t="str">
            <v>2025-11-20</v>
          </cell>
          <cell r="P276" t="str">
            <v>2026-01-05</v>
          </cell>
          <cell r="Q276">
            <v>1</v>
          </cell>
        </row>
        <row r="277">
          <cell r="A277" t="str">
            <v>E25-00357W</v>
          </cell>
          <cell r="C277" t="str">
            <v>E25-00357W</v>
          </cell>
          <cell r="D277" t="str">
            <v>RH10 6FU</v>
          </cell>
          <cell r="E277"/>
          <cell r="F277"/>
          <cell r="G277">
            <v>350</v>
          </cell>
          <cell r="H277" t="str">
            <v>2025-11-24</v>
          </cell>
          <cell r="I277" t="str">
            <v>1. Customer/family with a diagnosed condition or disability</v>
          </cell>
          <cell r="J277" t="str">
            <v/>
          </cell>
          <cell r="K277" t="str">
            <v>Food vouchers</v>
          </cell>
          <cell r="L277" t="str">
            <v>Utility vouchers</v>
          </cell>
          <cell r="M277" t="str">
            <v/>
          </cell>
          <cell r="N277" t="str">
            <v>Crisis Grant</v>
          </cell>
          <cell r="O277" t="str">
            <v>2025-11-24</v>
          </cell>
          <cell r="P277" t="str">
            <v>2026-01-29</v>
          </cell>
          <cell r="Q277">
            <v>2</v>
          </cell>
        </row>
        <row r="278">
          <cell r="A278" t="str">
            <v>E25-00358W</v>
          </cell>
          <cell r="C278" t="str">
            <v>E25-00358W</v>
          </cell>
          <cell r="D278" t="str">
            <v>SY3 8JE</v>
          </cell>
          <cell r="E278"/>
          <cell r="F278"/>
          <cell r="G278">
            <v>350</v>
          </cell>
          <cell r="H278" t="str">
            <v>2025-11-24</v>
          </cell>
          <cell r="I278" t="str">
            <v>1. Customer/family with a diagnosed condition or disability</v>
          </cell>
          <cell r="J278" t="str">
            <v>2. Customer/family receiving medication and/or therapy for a mental health condition or substance addiction.</v>
          </cell>
          <cell r="K278" t="str">
            <v>Food vouchers</v>
          </cell>
          <cell r="L278" t="str">
            <v>Utility vouchers</v>
          </cell>
          <cell r="M278" t="str">
            <v/>
          </cell>
          <cell r="N278" t="str">
            <v>Crisis Grant</v>
          </cell>
          <cell r="O278" t="str">
            <v>2025-11-24</v>
          </cell>
          <cell r="P278" t="str">
            <v>2026-02-04</v>
          </cell>
          <cell r="Q278">
            <v>2</v>
          </cell>
        </row>
        <row r="279">
          <cell r="A279" t="str">
            <v>E25-00359W</v>
          </cell>
          <cell r="C279" t="str">
            <v>E25-00359W</v>
          </cell>
          <cell r="D279" t="str">
            <v>OX16 9YP</v>
          </cell>
          <cell r="E279"/>
          <cell r="F279"/>
          <cell r="G279">
            <v>350</v>
          </cell>
          <cell r="H279" t="str">
            <v>2025-11-24</v>
          </cell>
          <cell r="I279" t="str">
            <v>1. Customer/family with a diagnosed condition or disability</v>
          </cell>
          <cell r="J279" t="str">
            <v/>
          </cell>
          <cell r="K279" t="str">
            <v>Food vouchers</v>
          </cell>
          <cell r="L279" t="str">
            <v>Utility vouchers</v>
          </cell>
          <cell r="M279" t="str">
            <v/>
          </cell>
          <cell r="N279" t="str">
            <v>Crisis Grant</v>
          </cell>
          <cell r="O279" t="str">
            <v>2025-11-24</v>
          </cell>
          <cell r="P279" t="str">
            <v>2026-01-14</v>
          </cell>
          <cell r="Q279">
            <v>1</v>
          </cell>
        </row>
        <row r="280">
          <cell r="A280" t="str">
            <v>E25-00360W</v>
          </cell>
          <cell r="C280" t="str">
            <v>E25-00360W</v>
          </cell>
          <cell r="D280" t="str">
            <v>BH15 2QA</v>
          </cell>
          <cell r="E280"/>
          <cell r="F280"/>
          <cell r="G280">
            <v>350</v>
          </cell>
          <cell r="H280" t="str">
            <v>2025-11-24</v>
          </cell>
          <cell r="I280" t="str">
            <v>1. Customer/family with a diagnosed condition or disability</v>
          </cell>
          <cell r="J280" t="str">
            <v/>
          </cell>
          <cell r="K280" t="str">
            <v>Food vouchers</v>
          </cell>
          <cell r="L280" t="str">
            <v>Utility vouchers</v>
          </cell>
          <cell r="M280" t="str">
            <v/>
          </cell>
          <cell r="N280" t="str">
            <v>Crisis Grant</v>
          </cell>
          <cell r="O280" t="str">
            <v>2025-11-24</v>
          </cell>
          <cell r="P280" t="str">
            <v>2026-01-23</v>
          </cell>
          <cell r="Q280">
            <v>1</v>
          </cell>
        </row>
        <row r="281">
          <cell r="A281" t="str">
            <v>E25-00361W</v>
          </cell>
          <cell r="C281" t="str">
            <v>E25-00361W</v>
          </cell>
          <cell r="D281" t="str">
            <v>DT9 5AE</v>
          </cell>
          <cell r="E281"/>
          <cell r="F281"/>
          <cell r="G281">
            <v>991.94</v>
          </cell>
          <cell r="H281" t="str">
            <v>2025-11-24</v>
          </cell>
          <cell r="I281" t="str">
            <v>1. Customer/family with a diagnosed condition or disability</v>
          </cell>
          <cell r="J281" t="str">
            <v>2. Customer/family receiving medication and/or therapy for a mental health condition or substance addiction.</v>
          </cell>
          <cell r="K281" t="str">
            <v xml:space="preserve">Furniture </v>
          </cell>
          <cell r="L281" t="str">
            <v>Appliances</v>
          </cell>
          <cell r="M281" t="str">
            <v/>
          </cell>
          <cell r="N281" t="str">
            <v>Hardship Grant</v>
          </cell>
          <cell r="O281" t="str">
            <v>2025-11-24</v>
          </cell>
          <cell r="P281" t="str">
            <v>2025-12-02</v>
          </cell>
          <cell r="Q281">
            <v>0</v>
          </cell>
        </row>
        <row r="282">
          <cell r="A282" t="str">
            <v>E25-00362W</v>
          </cell>
          <cell r="C282" t="str">
            <v>E25-00362W</v>
          </cell>
          <cell r="D282" t="str">
            <v>KT22 8UN</v>
          </cell>
          <cell r="E282"/>
          <cell r="F282"/>
          <cell r="G282">
            <v>200</v>
          </cell>
          <cell r="H282" t="str">
            <v>2025-11-28</v>
          </cell>
          <cell r="I282" t="str">
            <v>2. Customer/family receiving medication and/or therapy for a mental health condition or substance addiction.</v>
          </cell>
          <cell r="J282" t="str">
            <v/>
          </cell>
          <cell r="K282" t="str">
            <v>Food vouchers</v>
          </cell>
          <cell r="L282" t="str">
            <v>Utility vouchers</v>
          </cell>
          <cell r="M282" t="str">
            <v/>
          </cell>
          <cell r="N282" t="str">
            <v>Crisis Grant</v>
          </cell>
          <cell r="O282" t="str">
            <v>2025-11-28</v>
          </cell>
          <cell r="P282" t="str">
            <v>2025-12-19</v>
          </cell>
          <cell r="Q282">
            <v>0</v>
          </cell>
        </row>
        <row r="283">
          <cell r="A283" t="str">
            <v>E25-00363W</v>
          </cell>
          <cell r="C283" t="str">
            <v>E25-00363W</v>
          </cell>
          <cell r="D283" t="str">
            <v>SN1 3PA</v>
          </cell>
          <cell r="E283"/>
          <cell r="F283"/>
          <cell r="G283">
            <v>545.96</v>
          </cell>
          <cell r="H283" t="str">
            <v>2025-11-24</v>
          </cell>
          <cell r="I283" t="str">
            <v>1. Customer/family with a diagnosed condition or disability</v>
          </cell>
          <cell r="J283" t="str">
            <v/>
          </cell>
          <cell r="K283" t="str">
            <v>Appliances</v>
          </cell>
          <cell r="L283" t="str">
            <v/>
          </cell>
          <cell r="M283" t="str">
            <v/>
          </cell>
          <cell r="N283" t="str">
            <v>Hardship Grant</v>
          </cell>
          <cell r="O283" t="str">
            <v>2025-11-24</v>
          </cell>
          <cell r="P283" t="str">
            <v>2025-12-03</v>
          </cell>
          <cell r="Q283">
            <v>0</v>
          </cell>
        </row>
        <row r="284">
          <cell r="A284" t="str">
            <v>E25-00364W</v>
          </cell>
          <cell r="C284" t="str">
            <v>E25-00364W</v>
          </cell>
          <cell r="D284" t="str">
            <v>MK41 9JQ</v>
          </cell>
          <cell r="E284"/>
          <cell r="F284"/>
          <cell r="G284">
            <v>903.68000000000006</v>
          </cell>
          <cell r="H284" t="str">
            <v>2025-11-28</v>
          </cell>
          <cell r="I284" t="str">
            <v>1. Customer/family with a diagnosed condition or disability</v>
          </cell>
          <cell r="J284" t="str">
            <v/>
          </cell>
          <cell r="K284" t="str">
            <v xml:space="preserve">Furniture </v>
          </cell>
          <cell r="L284" t="str">
            <v>Appliances</v>
          </cell>
          <cell r="M284" t="str">
            <v/>
          </cell>
          <cell r="N284" t="str">
            <v>Hardship Grant</v>
          </cell>
          <cell r="O284" t="str">
            <v>2025-11-28</v>
          </cell>
          <cell r="P284" t="str">
            <v>2026-01-07</v>
          </cell>
          <cell r="Q284">
            <v>1</v>
          </cell>
        </row>
        <row r="285">
          <cell r="A285" t="str">
            <v>E25-00365W</v>
          </cell>
          <cell r="C285" t="str">
            <v>E25-00365W</v>
          </cell>
          <cell r="D285" t="str">
            <v>BD23 1JF</v>
          </cell>
          <cell r="E285"/>
          <cell r="F285"/>
          <cell r="G285">
            <v>150</v>
          </cell>
          <cell r="H285" t="str">
            <v>2025-11-24</v>
          </cell>
          <cell r="I285" t="str">
            <v>5. Customer/family having been the victims of a reported crime in their home.</v>
          </cell>
          <cell r="J285" t="str">
            <v/>
          </cell>
          <cell r="K285" t="str">
            <v>Removals</v>
          </cell>
          <cell r="L285" t="str">
            <v>House Deep Clean</v>
          </cell>
          <cell r="M285" t="str">
            <v/>
          </cell>
          <cell r="N285" t="str">
            <v>Hardship Grant</v>
          </cell>
          <cell r="O285" t="str">
            <v>2025-11-24</v>
          </cell>
          <cell r="P285" t="str">
            <v>2025-12-03</v>
          </cell>
          <cell r="Q285">
            <v>0</v>
          </cell>
        </row>
        <row r="286">
          <cell r="A286" t="str">
            <v>E25-00366W</v>
          </cell>
          <cell r="C286" t="str">
            <v>E25-00366W</v>
          </cell>
          <cell r="D286" t="str">
            <v>TA18 7EE</v>
          </cell>
          <cell r="E286"/>
          <cell r="F286"/>
          <cell r="G286">
            <v>308</v>
          </cell>
          <cell r="H286" t="str">
            <v>2025-11-24</v>
          </cell>
          <cell r="I286" t="str">
            <v>1. Customer/family with a diagnosed condition or disability</v>
          </cell>
          <cell r="J286" t="str">
            <v>2. Customer/family receiving medication and/or therapy for a mental health condition or substance addiction.</v>
          </cell>
          <cell r="K286" t="str">
            <v>Food vouchers</v>
          </cell>
          <cell r="L286" t="str">
            <v>Utility vouchers</v>
          </cell>
          <cell r="M286" t="str">
            <v/>
          </cell>
          <cell r="N286" t="str">
            <v>Crisis Grant</v>
          </cell>
          <cell r="O286" t="str">
            <v>2025-11-24</v>
          </cell>
          <cell r="P286" t="str">
            <v>2026-01-20</v>
          </cell>
          <cell r="Q286">
            <v>1</v>
          </cell>
        </row>
        <row r="287">
          <cell r="A287" t="str">
            <v>E25-00367W</v>
          </cell>
          <cell r="C287" t="str">
            <v>E25-00367W</v>
          </cell>
          <cell r="D287" t="str">
            <v>LS29 7BX</v>
          </cell>
          <cell r="E287"/>
          <cell r="F287"/>
          <cell r="G287">
            <v>694.41</v>
          </cell>
          <cell r="H287" t="str">
            <v>2025-11-24</v>
          </cell>
          <cell r="I287" t="str">
            <v>1. Customer/family with a diagnosed condition or disability</v>
          </cell>
          <cell r="J287" t="str">
            <v/>
          </cell>
          <cell r="K287" t="str">
            <v xml:space="preserve">Furniture </v>
          </cell>
          <cell r="L287" t="str">
            <v/>
          </cell>
          <cell r="M287" t="str">
            <v/>
          </cell>
          <cell r="N287" t="str">
            <v>Hardship Grant</v>
          </cell>
          <cell r="O287" t="str">
            <v>2025-11-24</v>
          </cell>
          <cell r="P287" t="str">
            <v>2025-12-18</v>
          </cell>
          <cell r="Q287">
            <v>0</v>
          </cell>
        </row>
        <row r="288">
          <cell r="A288" t="str">
            <v>E25-00368W</v>
          </cell>
          <cell r="C288" t="str">
            <v>E25-00368W</v>
          </cell>
          <cell r="D288" t="str">
            <v>SP4 7FL</v>
          </cell>
          <cell r="E288"/>
          <cell r="F288"/>
          <cell r="G288">
            <v>743.98</v>
          </cell>
          <cell r="H288" t="str">
            <v>2025-11-24</v>
          </cell>
          <cell r="I288" t="str">
            <v>5. Customer/family having been the victims of a reported crime in their home.</v>
          </cell>
          <cell r="J288" t="str">
            <v/>
          </cell>
          <cell r="K288" t="str">
            <v>Appliances</v>
          </cell>
          <cell r="L288" t="str">
            <v/>
          </cell>
          <cell r="M288" t="str">
            <v/>
          </cell>
          <cell r="N288" t="str">
            <v>Hardship Grant</v>
          </cell>
          <cell r="O288" t="str">
            <v>2025-11-24</v>
          </cell>
          <cell r="P288" t="str">
            <v>2026-01-07</v>
          </cell>
          <cell r="Q288">
            <v>1</v>
          </cell>
        </row>
        <row r="289">
          <cell r="A289" t="str">
            <v>E25-00369W</v>
          </cell>
          <cell r="C289" t="str">
            <v>E25-00369W</v>
          </cell>
          <cell r="D289" t="str">
            <v>SP4 7FL</v>
          </cell>
          <cell r="E289"/>
          <cell r="F289"/>
          <cell r="G289">
            <v>583.98</v>
          </cell>
          <cell r="H289" t="str">
            <v>2025-11-24</v>
          </cell>
          <cell r="I289" t="str">
            <v>5. Customer/family having been the victims of a reported crime in their home.</v>
          </cell>
          <cell r="J289" t="str">
            <v/>
          </cell>
          <cell r="K289" t="str">
            <v xml:space="preserve">Furniture </v>
          </cell>
          <cell r="L289" t="str">
            <v>Appliances</v>
          </cell>
          <cell r="M289" t="str">
            <v/>
          </cell>
          <cell r="N289" t="str">
            <v>Hardship Grant</v>
          </cell>
          <cell r="O289" t="str">
            <v>2025-11-24</v>
          </cell>
          <cell r="P289" t="str">
            <v>2025-12-17</v>
          </cell>
          <cell r="Q289">
            <v>0</v>
          </cell>
        </row>
        <row r="290">
          <cell r="A290" t="str">
            <v>E25-00370W</v>
          </cell>
          <cell r="C290" t="str">
            <v>E25-00370W</v>
          </cell>
          <cell r="D290" t="str">
            <v>MK41 0TW</v>
          </cell>
          <cell r="E290"/>
          <cell r="F290"/>
          <cell r="G290">
            <v>349.81</v>
          </cell>
          <cell r="H290" t="str">
            <v>2025-11-24</v>
          </cell>
          <cell r="I290" t="str">
            <v>2. Customer/family receiving medication and/or therapy for a mental health condition or substance addiction.</v>
          </cell>
          <cell r="J290" t="str">
            <v/>
          </cell>
          <cell r="K290" t="str">
            <v>Food vouchers</v>
          </cell>
          <cell r="L290" t="str">
            <v>Utility vouchers</v>
          </cell>
          <cell r="M290" t="str">
            <v/>
          </cell>
          <cell r="N290" t="str">
            <v>Crisis Grant</v>
          </cell>
          <cell r="O290" t="str">
            <v>2025-11-24</v>
          </cell>
          <cell r="P290" t="str">
            <v>2026-02-20</v>
          </cell>
          <cell r="Q290">
            <v>2</v>
          </cell>
        </row>
        <row r="291">
          <cell r="A291" t="str">
            <v>E25-00372W</v>
          </cell>
          <cell r="C291" t="str">
            <v>E25-00372W</v>
          </cell>
          <cell r="D291" t="str">
            <v>NG6 0HD</v>
          </cell>
          <cell r="E291"/>
          <cell r="F291"/>
          <cell r="G291">
            <v>948.59999999999991</v>
          </cell>
          <cell r="H291" t="str">
            <v>2025-11-25</v>
          </cell>
          <cell r="I291" t="str">
            <v>3. Customer/family moving from homelessness/supported living into independent living.</v>
          </cell>
          <cell r="J291" t="str">
            <v/>
          </cell>
          <cell r="K291" t="str">
            <v xml:space="preserve">Furniture </v>
          </cell>
          <cell r="L291" t="str">
            <v>Appliances</v>
          </cell>
          <cell r="M291" t="str">
            <v>Voucher for small household items</v>
          </cell>
          <cell r="N291" t="str">
            <v>Hardship Grant</v>
          </cell>
          <cell r="O291" t="str">
            <v>2025-11-25</v>
          </cell>
          <cell r="P291" t="str">
            <v>2025-12-24</v>
          </cell>
          <cell r="Q291">
            <v>0</v>
          </cell>
        </row>
        <row r="292">
          <cell r="A292" t="str">
            <v>E25-00373W</v>
          </cell>
          <cell r="C292" t="str">
            <v>E25-00373W</v>
          </cell>
          <cell r="D292" t="str">
            <v>SG18 0BP</v>
          </cell>
          <cell r="E292"/>
          <cell r="F292"/>
          <cell r="G292">
            <v>1047.98</v>
          </cell>
          <cell r="H292" t="str">
            <v>2025-11-24</v>
          </cell>
          <cell r="I292" t="str">
            <v>3. Customer/family moving from homelessness/supported living into independent living.</v>
          </cell>
          <cell r="J292" t="str">
            <v>4. Customer/family fleeing from a violent or abusive relationship</v>
          </cell>
          <cell r="K292" t="str">
            <v>Appliances</v>
          </cell>
          <cell r="L292" t="str">
            <v>Removals</v>
          </cell>
          <cell r="M292" t="str">
            <v/>
          </cell>
          <cell r="N292" t="str">
            <v>Hardship Grant</v>
          </cell>
          <cell r="O292" t="str">
            <v>2025-11-24</v>
          </cell>
          <cell r="P292" t="str">
            <v>2025-12-18</v>
          </cell>
          <cell r="Q292">
            <v>0</v>
          </cell>
        </row>
        <row r="293">
          <cell r="A293" t="str">
            <v>E25-00374W</v>
          </cell>
          <cell r="C293" t="str">
            <v>E25-00374W</v>
          </cell>
          <cell r="D293" t="str">
            <v>HD3 3ZQ</v>
          </cell>
          <cell r="E293"/>
          <cell r="F293"/>
          <cell r="G293">
            <v>913.91000000000008</v>
          </cell>
          <cell r="H293" t="str">
            <v>2025-11-24</v>
          </cell>
          <cell r="I293" t="str">
            <v>6d. Customer/family under the care of Social Services (Adult or Children’s) - FH</v>
          </cell>
          <cell r="J293" t="str">
            <v/>
          </cell>
          <cell r="K293" t="str">
            <v xml:space="preserve">Furniture </v>
          </cell>
          <cell r="L293" t="str">
            <v/>
          </cell>
          <cell r="M293" t="str">
            <v/>
          </cell>
          <cell r="N293" t="str">
            <v>Hardship Grant</v>
          </cell>
          <cell r="O293" t="str">
            <v>2025-11-24</v>
          </cell>
          <cell r="P293" t="str">
            <v>2025-12-15</v>
          </cell>
          <cell r="Q293">
            <v>0</v>
          </cell>
        </row>
        <row r="294">
          <cell r="A294" t="str">
            <v>E25-00375W</v>
          </cell>
          <cell r="C294" t="str">
            <v>E25-00375W</v>
          </cell>
          <cell r="D294" t="str">
            <v>SG15 6GH</v>
          </cell>
          <cell r="E294"/>
          <cell r="F294"/>
          <cell r="G294">
            <v>530.19000000000005</v>
          </cell>
          <cell r="H294" t="str">
            <v>2025-11-24</v>
          </cell>
          <cell r="I294" t="str">
            <v>2. Customer/family receiving medication and/or therapy for a mental health condition or substance addiction.</v>
          </cell>
          <cell r="J294" t="str">
            <v/>
          </cell>
          <cell r="K294" t="str">
            <v xml:space="preserve">Furniture </v>
          </cell>
          <cell r="L294" t="str">
            <v>Appliances</v>
          </cell>
          <cell r="M294" t="str">
            <v>Voucher for small household items</v>
          </cell>
          <cell r="N294" t="str">
            <v>Hardship Grant</v>
          </cell>
          <cell r="O294" t="str">
            <v>2025-11-24</v>
          </cell>
          <cell r="P294" t="str">
            <v>2025-12-18</v>
          </cell>
          <cell r="Q294">
            <v>0</v>
          </cell>
        </row>
        <row r="295">
          <cell r="A295" t="str">
            <v>E25-00376W</v>
          </cell>
          <cell r="C295" t="str">
            <v>E25-00376W</v>
          </cell>
          <cell r="D295" t="str">
            <v>SG15 6TN</v>
          </cell>
          <cell r="E295"/>
          <cell r="F295"/>
          <cell r="G295">
            <v>987.98</v>
          </cell>
          <cell r="H295" t="str">
            <v>2025-11-24</v>
          </cell>
          <cell r="I295" t="str">
            <v>1. Customer/family with a diagnosed condition or disability</v>
          </cell>
          <cell r="J295" t="str">
            <v/>
          </cell>
          <cell r="K295" t="str">
            <v>Appliances</v>
          </cell>
          <cell r="L295" t="str">
            <v>Voucher for small household items</v>
          </cell>
          <cell r="M295" t="str">
            <v>Clothing</v>
          </cell>
          <cell r="N295" t="str">
            <v>Hardship Grant</v>
          </cell>
          <cell r="O295" t="str">
            <v>2025-11-24</v>
          </cell>
          <cell r="P295" t="str">
            <v>2026-01-07</v>
          </cell>
          <cell r="Q295">
            <v>1</v>
          </cell>
        </row>
        <row r="296">
          <cell r="A296" t="str">
            <v>E25-00377W</v>
          </cell>
          <cell r="C296" t="str">
            <v>E25-00377W</v>
          </cell>
          <cell r="D296" t="str">
            <v>RG1 6SR</v>
          </cell>
          <cell r="E296"/>
          <cell r="F296"/>
          <cell r="G296">
            <v>350</v>
          </cell>
          <cell r="H296" t="str">
            <v>2025-11-24</v>
          </cell>
          <cell r="I296" t="str">
            <v>7. Customer/family with a child/ren in receipt of means-tested free school meals.</v>
          </cell>
          <cell r="J296" t="str">
            <v/>
          </cell>
          <cell r="K296" t="str">
            <v>Food vouchers</v>
          </cell>
          <cell r="L296" t="str">
            <v>Utility vouchers</v>
          </cell>
          <cell r="M296" t="str">
            <v/>
          </cell>
          <cell r="N296" t="str">
            <v>Crisis Grant</v>
          </cell>
          <cell r="O296" t="str">
            <v>2025-11-24</v>
          </cell>
          <cell r="P296" t="str">
            <v>2026-01-05</v>
          </cell>
          <cell r="Q296">
            <v>1</v>
          </cell>
        </row>
        <row r="297">
          <cell r="A297" t="str">
            <v>E25-00378W</v>
          </cell>
          <cell r="C297" t="str">
            <v>E25-00378W</v>
          </cell>
          <cell r="D297" t="str">
            <v>SO15 5BA</v>
          </cell>
          <cell r="E297"/>
          <cell r="F297"/>
          <cell r="G297">
            <v>500</v>
          </cell>
          <cell r="H297" t="str">
            <v>2025-11-24</v>
          </cell>
          <cell r="I297" t="str">
            <v>4. Customer/family fleeing from a violent or abusive relationship</v>
          </cell>
          <cell r="J297" t="str">
            <v/>
          </cell>
          <cell r="K297" t="str">
            <v>Food vouchers</v>
          </cell>
          <cell r="L297" t="str">
            <v>Clothing</v>
          </cell>
          <cell r="M297" t="str">
            <v/>
          </cell>
          <cell r="N297" t="str">
            <v>Crisis Grant</v>
          </cell>
          <cell r="O297" t="str">
            <v>2025-11-24</v>
          </cell>
          <cell r="P297" t="str">
            <v>2026-02-02</v>
          </cell>
          <cell r="Q297">
            <v>2</v>
          </cell>
        </row>
        <row r="298">
          <cell r="A298" t="str">
            <v>E25-00379W</v>
          </cell>
          <cell r="C298" t="str">
            <v>E25-00379W</v>
          </cell>
          <cell r="D298" t="str">
            <v>BH2 6PP</v>
          </cell>
          <cell r="E298"/>
          <cell r="F298"/>
          <cell r="G298">
            <v>817.98</v>
          </cell>
          <cell r="H298" t="str">
            <v>2025-12-01</v>
          </cell>
          <cell r="I298" t="str">
            <v>1. Customer/family with a diagnosed condition or disability</v>
          </cell>
          <cell r="J298" t="str">
            <v/>
          </cell>
          <cell r="K298" t="str">
            <v>Appliances</v>
          </cell>
          <cell r="L298" t="str">
            <v>Voucher for small household items</v>
          </cell>
          <cell r="M298" t="str">
            <v/>
          </cell>
          <cell r="N298" t="str">
            <v>Hardship Grant</v>
          </cell>
          <cell r="O298" t="str">
            <v>2025-12-01</v>
          </cell>
          <cell r="P298" t="str">
            <v>2026-01-07</v>
          </cell>
          <cell r="Q298">
            <v>1</v>
          </cell>
        </row>
        <row r="299">
          <cell r="A299" t="str">
            <v>E25-00380W</v>
          </cell>
          <cell r="C299" t="str">
            <v>E25-00380W</v>
          </cell>
          <cell r="D299" t="str">
            <v>GL11 5PX</v>
          </cell>
          <cell r="E299"/>
          <cell r="F299"/>
          <cell r="G299">
            <v>345</v>
          </cell>
          <cell r="H299" t="str">
            <v>2025-12-01</v>
          </cell>
          <cell r="I299" t="str">
            <v>1. Customer/family with a diagnosed condition or disability</v>
          </cell>
          <cell r="J299" t="str">
            <v/>
          </cell>
          <cell r="K299" t="str">
            <v>Food vouchers</v>
          </cell>
          <cell r="L299" t="str">
            <v>Utility vouchers</v>
          </cell>
          <cell r="M299" t="str">
            <v/>
          </cell>
          <cell r="N299" t="str">
            <v>Crisis Grant</v>
          </cell>
          <cell r="O299" t="str">
            <v>2025-12-01</v>
          </cell>
          <cell r="P299" t="str">
            <v>2026-02-06</v>
          </cell>
          <cell r="Q299">
            <v>2</v>
          </cell>
        </row>
        <row r="300">
          <cell r="A300" t="str">
            <v>E25-00381W</v>
          </cell>
          <cell r="C300" t="str">
            <v>E25-00381W</v>
          </cell>
          <cell r="D300" t="str">
            <v>BS30 6UN</v>
          </cell>
          <cell r="E300"/>
          <cell r="F300"/>
          <cell r="G300">
            <v>350</v>
          </cell>
          <cell r="H300" t="str">
            <v>2025-12-01</v>
          </cell>
          <cell r="I300" t="str">
            <v>1. Customer/family with a diagnosed condition or disability</v>
          </cell>
          <cell r="J300" t="str">
            <v/>
          </cell>
          <cell r="K300" t="str">
            <v>Food vouchers</v>
          </cell>
          <cell r="L300" t="str">
            <v>Utility vouchers</v>
          </cell>
          <cell r="M300" t="str">
            <v/>
          </cell>
          <cell r="N300" t="str">
            <v>Crisis Grant</v>
          </cell>
          <cell r="O300" t="str">
            <v>2025-12-01</v>
          </cell>
          <cell r="P300" t="str">
            <v>2026-01-07</v>
          </cell>
          <cell r="Q300">
            <v>1</v>
          </cell>
        </row>
        <row r="301">
          <cell r="A301" t="str">
            <v>E25-00383W</v>
          </cell>
          <cell r="C301" t="str">
            <v>E25-00383W</v>
          </cell>
          <cell r="D301" t="str">
            <v>BH8 8UB</v>
          </cell>
          <cell r="E301"/>
          <cell r="F301"/>
          <cell r="G301">
            <v>882.98</v>
          </cell>
          <cell r="H301" t="str">
            <v>2025-12-01</v>
          </cell>
          <cell r="I301" t="str">
            <v>1. Customer/family with a diagnosed condition or disability</v>
          </cell>
          <cell r="J301" t="str">
            <v>2. Customer/family receiving medication and/or therapy for a mental health condition or substance addiction.</v>
          </cell>
          <cell r="K301" t="str">
            <v>Appliances</v>
          </cell>
          <cell r="L301" t="str">
            <v>Voucher for small household items</v>
          </cell>
          <cell r="M301" t="str">
            <v/>
          </cell>
          <cell r="N301" t="str">
            <v>Hardship Grant</v>
          </cell>
          <cell r="O301" t="str">
            <v>2025-12-01</v>
          </cell>
          <cell r="P301" t="str">
            <v>2026-01-26</v>
          </cell>
          <cell r="Q301">
            <v>1</v>
          </cell>
        </row>
        <row r="302">
          <cell r="A302" t="str">
            <v>E25-00384W</v>
          </cell>
          <cell r="C302" t="str">
            <v>E25-00384W</v>
          </cell>
          <cell r="D302" t="str">
            <v>BN22 9EJ</v>
          </cell>
          <cell r="E302"/>
          <cell r="F302"/>
          <cell r="G302">
            <v>350</v>
          </cell>
          <cell r="H302" t="str">
            <v>2025-12-02</v>
          </cell>
          <cell r="I302" t="str">
            <v>1. Customer/family with a diagnosed condition or disability</v>
          </cell>
          <cell r="J302" t="str">
            <v/>
          </cell>
          <cell r="K302" t="str">
            <v>Food vouchers</v>
          </cell>
          <cell r="L302" t="str">
            <v>Utility vouchers</v>
          </cell>
          <cell r="M302" t="str">
            <v/>
          </cell>
          <cell r="N302" t="str">
            <v>Crisis Grant</v>
          </cell>
          <cell r="O302" t="str">
            <v>2025-12-02</v>
          </cell>
          <cell r="P302" t="str">
            <v>2026-02-03</v>
          </cell>
          <cell r="Q302">
            <v>2</v>
          </cell>
        </row>
        <row r="303">
          <cell r="A303" t="str">
            <v>E25-00385W</v>
          </cell>
          <cell r="C303" t="str">
            <v>E25-00385W</v>
          </cell>
          <cell r="D303" t="str">
            <v>SP2 9PS</v>
          </cell>
          <cell r="E303"/>
          <cell r="F303"/>
          <cell r="G303">
            <v>350</v>
          </cell>
          <cell r="H303" t="str">
            <v>2025-12-01</v>
          </cell>
          <cell r="I303" t="str">
            <v>2. Customer/family receiving medication and/or therapy for a mental health condition or substance addiction.</v>
          </cell>
          <cell r="J303" t="str">
            <v/>
          </cell>
          <cell r="K303" t="str">
            <v>Food vouchers</v>
          </cell>
          <cell r="L303" t="str">
            <v>Utility vouchers</v>
          </cell>
          <cell r="M303" t="str">
            <v/>
          </cell>
          <cell r="N303" t="str">
            <v>Crisis Grant</v>
          </cell>
          <cell r="O303" t="str">
            <v>2025-12-01</v>
          </cell>
          <cell r="P303" t="str">
            <v>2026-02-06</v>
          </cell>
          <cell r="Q303">
            <v>2</v>
          </cell>
        </row>
        <row r="304">
          <cell r="A304" t="str">
            <v>E25-00386W</v>
          </cell>
          <cell r="C304" t="str">
            <v>E25-00386W</v>
          </cell>
          <cell r="D304" t="str">
            <v>MK12 6DA</v>
          </cell>
          <cell r="E304"/>
          <cell r="F304"/>
          <cell r="G304">
            <v>350</v>
          </cell>
          <cell r="H304" t="str">
            <v>2025-12-01</v>
          </cell>
          <cell r="I304" t="str">
            <v>1. Customer/family with a diagnosed condition or disability</v>
          </cell>
          <cell r="J304" t="str">
            <v/>
          </cell>
          <cell r="K304" t="str">
            <v>Food vouchers</v>
          </cell>
          <cell r="L304" t="str">
            <v>Utility vouchers</v>
          </cell>
          <cell r="M304" t="str">
            <v/>
          </cell>
          <cell r="N304" t="str">
            <v>Crisis Grant</v>
          </cell>
          <cell r="O304" t="str">
            <v>2025-12-01</v>
          </cell>
          <cell r="P304" t="str">
            <v>2026-01-08</v>
          </cell>
          <cell r="Q304">
            <v>1</v>
          </cell>
        </row>
        <row r="305">
          <cell r="A305" t="str">
            <v>E25-00387W</v>
          </cell>
          <cell r="C305" t="str">
            <v>E25-00387W</v>
          </cell>
          <cell r="D305" t="str">
            <v>BH15 4GA</v>
          </cell>
          <cell r="E305"/>
          <cell r="F305"/>
          <cell r="G305">
            <v>2500</v>
          </cell>
          <cell r="H305" t="str">
            <v>2025-12-11</v>
          </cell>
          <cell r="I305" t="str">
            <v>2. Customer/family receiving medication and/or therapy for a mental health condition or substance addiction.</v>
          </cell>
          <cell r="J305" t="str">
            <v/>
          </cell>
          <cell r="K305" t="str">
            <v>House Deep Clean</v>
          </cell>
          <cell r="L305" t="str">
            <v/>
          </cell>
          <cell r="M305" t="str">
            <v/>
          </cell>
          <cell r="N305" t="str">
            <v>Critical Incident Grant</v>
          </cell>
          <cell r="O305" t="str">
            <v>2025-12-11</v>
          </cell>
          <cell r="P305" t="str">
            <v>2025-12-23</v>
          </cell>
          <cell r="Q305">
            <v>0</v>
          </cell>
        </row>
        <row r="306">
          <cell r="A306" t="str">
            <v>E25-00388W</v>
          </cell>
          <cell r="C306" t="str">
            <v>E25-00388W</v>
          </cell>
          <cell r="D306" t="str">
            <v>BD23 3RE</v>
          </cell>
          <cell r="E306"/>
          <cell r="F306"/>
          <cell r="G306">
            <v>678.98</v>
          </cell>
          <cell r="H306" t="str">
            <v>2025-12-01</v>
          </cell>
          <cell r="I306" t="str">
            <v>2. Customer/family receiving medication and/or therapy for a mental health condition or substance addiction.</v>
          </cell>
          <cell r="J306" t="str">
            <v/>
          </cell>
          <cell r="K306" t="str">
            <v>Appliances</v>
          </cell>
          <cell r="L306" t="str">
            <v>Clothing</v>
          </cell>
          <cell r="M306" t="str">
            <v>Voucher for small household items</v>
          </cell>
          <cell r="N306" t="str">
            <v>Hardship Grant</v>
          </cell>
          <cell r="O306" t="str">
            <v>2025-12-01</v>
          </cell>
          <cell r="P306" t="str">
            <v>2026-02-04</v>
          </cell>
          <cell r="Q306">
            <v>2</v>
          </cell>
        </row>
        <row r="307">
          <cell r="A307" t="str">
            <v>E25-00389W</v>
          </cell>
          <cell r="C307" t="str">
            <v>E25-00389W</v>
          </cell>
          <cell r="D307" t="str">
            <v>LU5 5TJ</v>
          </cell>
          <cell r="E307"/>
          <cell r="F307"/>
          <cell r="G307">
            <v>350</v>
          </cell>
          <cell r="H307" t="str">
            <v>2025-12-01</v>
          </cell>
          <cell r="I307" t="str">
            <v>1. Customer/family with a diagnosed condition or disability</v>
          </cell>
          <cell r="J307" t="str">
            <v/>
          </cell>
          <cell r="K307" t="str">
            <v>Food vouchers</v>
          </cell>
          <cell r="L307" t="str">
            <v>Utility vouchers</v>
          </cell>
          <cell r="M307" t="str">
            <v/>
          </cell>
          <cell r="N307" t="str">
            <v>Crisis Grant</v>
          </cell>
          <cell r="O307" t="str">
            <v>2025-12-01</v>
          </cell>
          <cell r="P307" t="str">
            <v>2026-03-13</v>
          </cell>
          <cell r="Q307">
            <v>3</v>
          </cell>
        </row>
        <row r="308">
          <cell r="A308" t="str">
            <v>E25-00390W</v>
          </cell>
          <cell r="C308" t="str">
            <v>E25-00390W</v>
          </cell>
          <cell r="D308" t="str">
            <v>LU3 3EX</v>
          </cell>
          <cell r="E308"/>
          <cell r="F308"/>
          <cell r="G308">
            <v>368.98</v>
          </cell>
          <cell r="H308" t="str">
            <v>2025-12-01</v>
          </cell>
          <cell r="I308" t="str">
            <v>1. Customer/family with a diagnosed condition or disability</v>
          </cell>
          <cell r="J308" t="str">
            <v>2. Customer/family receiving medication and/or therapy for a mental health condition or substance addiction.</v>
          </cell>
          <cell r="K308" t="str">
            <v>Appliances</v>
          </cell>
          <cell r="L308" t="str">
            <v/>
          </cell>
          <cell r="M308" t="str">
            <v/>
          </cell>
          <cell r="N308" t="str">
            <v>Hardship Grant</v>
          </cell>
          <cell r="O308" t="str">
            <v/>
          </cell>
          <cell r="P308" t="str">
            <v/>
          </cell>
          <cell r="Q308">
            <v>0</v>
          </cell>
        </row>
        <row r="309">
          <cell r="A309" t="str">
            <v>E25-00391W</v>
          </cell>
          <cell r="C309" t="str">
            <v>E25-00391W</v>
          </cell>
          <cell r="D309" t="str">
            <v>CV31 3NH</v>
          </cell>
          <cell r="E309"/>
          <cell r="F309"/>
          <cell r="G309">
            <v>482.11</v>
          </cell>
          <cell r="H309" t="str">
            <v>2025-12-01</v>
          </cell>
          <cell r="I309" t="str">
            <v>1. Customer/family with a diagnosed condition or disability</v>
          </cell>
          <cell r="J309" t="str">
            <v/>
          </cell>
          <cell r="K309" t="str">
            <v xml:space="preserve">Furniture </v>
          </cell>
          <cell r="L309" t="str">
            <v/>
          </cell>
          <cell r="M309" t="str">
            <v/>
          </cell>
          <cell r="N309" t="str">
            <v>Hardship Grant</v>
          </cell>
          <cell r="O309" t="str">
            <v>2025-12-01</v>
          </cell>
          <cell r="P309" t="str">
            <v>2025-12-18</v>
          </cell>
          <cell r="Q309">
            <v>0</v>
          </cell>
        </row>
        <row r="310">
          <cell r="A310" t="str">
            <v>E25-00392W</v>
          </cell>
          <cell r="C310" t="str">
            <v>E25-00392W</v>
          </cell>
          <cell r="D310" t="str">
            <v>LE16 9FY</v>
          </cell>
          <cell r="E310"/>
          <cell r="F310"/>
          <cell r="G310">
            <v>350</v>
          </cell>
          <cell r="H310" t="str">
            <v>2025-12-01</v>
          </cell>
          <cell r="I310" t="str">
            <v>2. Customer/family receiving medication and/or therapy for a mental health condition or substance addiction.</v>
          </cell>
          <cell r="J310" t="str">
            <v/>
          </cell>
          <cell r="K310" t="str">
            <v>Food vouchers</v>
          </cell>
          <cell r="L310" t="str">
            <v>Utility vouchers</v>
          </cell>
          <cell r="M310" t="str">
            <v/>
          </cell>
          <cell r="N310" t="str">
            <v>Crisis Grant</v>
          </cell>
          <cell r="O310" t="str">
            <v>2025-12-01</v>
          </cell>
          <cell r="P310" t="str">
            <v>2026-02-06</v>
          </cell>
          <cell r="Q310">
            <v>2</v>
          </cell>
        </row>
        <row r="311">
          <cell r="A311" t="str">
            <v>E25-00393W</v>
          </cell>
          <cell r="C311" t="str">
            <v>E25-00393W</v>
          </cell>
          <cell r="D311" t="str">
            <v>HR2 6RX</v>
          </cell>
          <cell r="E311"/>
          <cell r="F311"/>
          <cell r="G311">
            <v>350</v>
          </cell>
          <cell r="H311" t="str">
            <v>2025-12-02</v>
          </cell>
          <cell r="I311" t="str">
            <v>1. Customer/family with a diagnosed condition or disability</v>
          </cell>
          <cell r="J311" t="str">
            <v/>
          </cell>
          <cell r="K311" t="str">
            <v>Food vouchers</v>
          </cell>
          <cell r="L311" t="str">
            <v>Utility vouchers</v>
          </cell>
          <cell r="M311" t="str">
            <v/>
          </cell>
          <cell r="N311" t="str">
            <v>Crisis Grant</v>
          </cell>
          <cell r="O311" t="str">
            <v>2025-12-02</v>
          </cell>
          <cell r="P311" t="str">
            <v>2026-01-26</v>
          </cell>
          <cell r="Q311">
            <v>1</v>
          </cell>
        </row>
        <row r="312">
          <cell r="A312" t="str">
            <v>E25-00394W</v>
          </cell>
          <cell r="C312" t="str">
            <v>E25-00394W</v>
          </cell>
          <cell r="D312" t="str">
            <v>TA6 5QG</v>
          </cell>
          <cell r="E312"/>
          <cell r="F312"/>
          <cell r="G312">
            <v>350</v>
          </cell>
          <cell r="H312" t="str">
            <v>2025-12-02</v>
          </cell>
          <cell r="I312" t="str">
            <v>1. Customer/family with a diagnosed condition or disability</v>
          </cell>
          <cell r="J312" t="str">
            <v/>
          </cell>
          <cell r="K312" t="str">
            <v>Food vouchers</v>
          </cell>
          <cell r="L312" t="str">
            <v>Utility vouchers</v>
          </cell>
          <cell r="M312" t="str">
            <v/>
          </cell>
          <cell r="N312" t="str">
            <v>Crisis Grant</v>
          </cell>
          <cell r="O312" t="str">
            <v>2025-12-02</v>
          </cell>
          <cell r="P312" t="str">
            <v>2026-01-13</v>
          </cell>
          <cell r="Q312">
            <v>1</v>
          </cell>
        </row>
        <row r="313">
          <cell r="A313" t="str">
            <v>E25-00395W</v>
          </cell>
          <cell r="C313" t="str">
            <v>E25-00395W</v>
          </cell>
          <cell r="D313" t="str">
            <v>OX7 5RZ</v>
          </cell>
          <cell r="E313"/>
          <cell r="F313"/>
          <cell r="G313">
            <v>350</v>
          </cell>
          <cell r="H313" t="str">
            <v>2025-12-11</v>
          </cell>
          <cell r="I313" t="str">
            <v>1. Customer/family with a diagnosed condition or disability</v>
          </cell>
          <cell r="J313" t="str">
            <v/>
          </cell>
          <cell r="K313" t="str">
            <v>Food vouchers</v>
          </cell>
          <cell r="L313" t="str">
            <v>Utility vouchers</v>
          </cell>
          <cell r="M313" t="str">
            <v/>
          </cell>
          <cell r="N313" t="str">
            <v>Crisis Grant</v>
          </cell>
          <cell r="O313" t="str">
            <v>2025-12-11</v>
          </cell>
          <cell r="P313" t="str">
            <v>2026-02-20</v>
          </cell>
          <cell r="Q313">
            <v>2</v>
          </cell>
        </row>
        <row r="314">
          <cell r="A314" t="str">
            <v>E25-00396W</v>
          </cell>
          <cell r="C314" t="str">
            <v>E25-00396W</v>
          </cell>
          <cell r="D314" t="str">
            <v>CV35 8TR</v>
          </cell>
          <cell r="E314"/>
          <cell r="F314"/>
          <cell r="G314">
            <v>1008</v>
          </cell>
          <cell r="H314" t="str">
            <v>2025-12-01</v>
          </cell>
          <cell r="I314" t="str">
            <v>1. Customer/family with a diagnosed condition or disability</v>
          </cell>
          <cell r="J314" t="str">
            <v/>
          </cell>
          <cell r="K314" t="str">
            <v>Flooring</v>
          </cell>
          <cell r="L314" t="str">
            <v/>
          </cell>
          <cell r="M314" t="str">
            <v/>
          </cell>
          <cell r="N314" t="str">
            <v>Flooring Grant</v>
          </cell>
          <cell r="O314" t="str">
            <v>2025-12-01</v>
          </cell>
          <cell r="P314" t="str">
            <v>2026-01-19</v>
          </cell>
          <cell r="Q314">
            <v>1</v>
          </cell>
        </row>
        <row r="315">
          <cell r="A315" t="str">
            <v>E25-00397W</v>
          </cell>
          <cell r="C315" t="str">
            <v>E25-00397W</v>
          </cell>
          <cell r="D315" t="str">
            <v>HR8 2ST</v>
          </cell>
          <cell r="E315"/>
          <cell r="F315"/>
          <cell r="G315">
            <v>500</v>
          </cell>
          <cell r="H315" t="str">
            <v>2025-12-02</v>
          </cell>
          <cell r="I315" t="str">
            <v>8b. Financial Hardship where the customer/household is spending more than 55% of their monthly income on housing costs and council tax</v>
          </cell>
          <cell r="J315" t="str">
            <v/>
          </cell>
          <cell r="K315" t="str">
            <v>Food vouchers</v>
          </cell>
          <cell r="L315" t="str">
            <v/>
          </cell>
          <cell r="M315" t="str">
            <v/>
          </cell>
          <cell r="N315" t="str">
            <v>Stonewater Employee Support Fund</v>
          </cell>
          <cell r="O315" t="str">
            <v>2025-12-02</v>
          </cell>
          <cell r="P315" t="str">
            <v>2026-01-08</v>
          </cell>
          <cell r="Q315">
            <v>1</v>
          </cell>
        </row>
        <row r="316">
          <cell r="A316" t="str">
            <v>E25-00398W</v>
          </cell>
          <cell r="C316" t="str">
            <v>E25-00398W</v>
          </cell>
          <cell r="D316" t="str">
            <v>BD23 3RE</v>
          </cell>
          <cell r="E316"/>
          <cell r="F316"/>
          <cell r="G316">
            <v>350</v>
          </cell>
          <cell r="H316" t="str">
            <v>2025-12-01</v>
          </cell>
          <cell r="I316" t="str">
            <v>2. Customer/family receiving medication and/or therapy for a mental health condition or substance addiction.</v>
          </cell>
          <cell r="J316" t="str">
            <v/>
          </cell>
          <cell r="K316" t="str">
            <v>Food vouchers</v>
          </cell>
          <cell r="L316" t="str">
            <v>Utility vouchers</v>
          </cell>
          <cell r="M316" t="str">
            <v/>
          </cell>
          <cell r="N316" t="str">
            <v>Crisis Grant</v>
          </cell>
          <cell r="O316" t="str">
            <v>2025-12-01</v>
          </cell>
          <cell r="P316" t="str">
            <v>2025-12-18</v>
          </cell>
          <cell r="Q316">
            <v>0</v>
          </cell>
        </row>
        <row r="317">
          <cell r="A317" t="str">
            <v>E25-00399W</v>
          </cell>
          <cell r="C317" t="str">
            <v>E25-00399W</v>
          </cell>
          <cell r="D317" t="str">
            <v>CV8 1LA</v>
          </cell>
          <cell r="E317"/>
          <cell r="F317"/>
          <cell r="G317">
            <v>350</v>
          </cell>
          <cell r="H317" t="str">
            <v>2025-12-02</v>
          </cell>
          <cell r="I317" t="str">
            <v>3. Customer/family moving from homelessness/supported living into independent living.</v>
          </cell>
          <cell r="J317" t="str">
            <v/>
          </cell>
          <cell r="K317" t="str">
            <v>Food vouchers</v>
          </cell>
          <cell r="L317" t="str">
            <v>Utility vouchers</v>
          </cell>
          <cell r="M317" t="str">
            <v/>
          </cell>
          <cell r="N317" t="str">
            <v>Crisis Grant</v>
          </cell>
          <cell r="O317" t="str">
            <v>2025-12-02</v>
          </cell>
          <cell r="P317" t="str">
            <v>2026-01-05</v>
          </cell>
          <cell r="Q317">
            <v>1</v>
          </cell>
        </row>
        <row r="318">
          <cell r="A318" t="str">
            <v>E25-00400W</v>
          </cell>
          <cell r="C318" t="str">
            <v>E25-00400W</v>
          </cell>
          <cell r="D318" t="str">
            <v>SN7 7NH</v>
          </cell>
          <cell r="E318"/>
          <cell r="F318"/>
          <cell r="G318">
            <v>995.02</v>
          </cell>
          <cell r="H318" t="str">
            <v>2025-12-02</v>
          </cell>
          <cell r="I318" t="str">
            <v>3. Customer/family moving from homelessness/supported living into independent living.</v>
          </cell>
          <cell r="J318" t="str">
            <v/>
          </cell>
          <cell r="K318" t="str">
            <v xml:space="preserve">Furniture </v>
          </cell>
          <cell r="L318" t="str">
            <v>Appliances</v>
          </cell>
          <cell r="M318" t="str">
            <v>Voucher for small household items</v>
          </cell>
          <cell r="N318" t="str">
            <v>Hardship Grant</v>
          </cell>
          <cell r="O318" t="str">
            <v>2025-12-02</v>
          </cell>
          <cell r="P318" t="str">
            <v>2026-01-16</v>
          </cell>
          <cell r="Q318">
            <v>1</v>
          </cell>
        </row>
        <row r="319">
          <cell r="A319" t="str">
            <v>E25-00401W</v>
          </cell>
          <cell r="C319" t="str">
            <v>E25-00401W</v>
          </cell>
          <cell r="D319" t="str">
            <v>BS23 3SA</v>
          </cell>
          <cell r="E319"/>
          <cell r="F319"/>
          <cell r="G319">
            <v>350</v>
          </cell>
          <cell r="H319" t="str">
            <v>2025-12-02</v>
          </cell>
          <cell r="I319" t="str">
            <v>7. Customer/family with a child/ren in receipt of means-tested free school meals.</v>
          </cell>
          <cell r="J319" t="str">
            <v/>
          </cell>
          <cell r="K319" t="str">
            <v>Food vouchers</v>
          </cell>
          <cell r="L319" t="str">
            <v>Utility vouchers</v>
          </cell>
          <cell r="M319" t="str">
            <v/>
          </cell>
          <cell r="N319" t="str">
            <v>Crisis Grant</v>
          </cell>
          <cell r="O319" t="str">
            <v>2025-12-02</v>
          </cell>
          <cell r="P319" t="str">
            <v>2026-01-29</v>
          </cell>
          <cell r="Q319">
            <v>1</v>
          </cell>
        </row>
        <row r="320">
          <cell r="A320" t="str">
            <v>E25-00402W</v>
          </cell>
          <cell r="C320" t="str">
            <v>E25-00402W</v>
          </cell>
          <cell r="D320" t="str">
            <v>OX12 8FA</v>
          </cell>
          <cell r="E320"/>
          <cell r="F320"/>
          <cell r="G320">
            <v>2500</v>
          </cell>
          <cell r="H320" t="str">
            <v>2025-12-01</v>
          </cell>
          <cell r="I320" t="str">
            <v>1. Customer/family with a diagnosed condition or disability</v>
          </cell>
          <cell r="J320" t="str">
            <v/>
          </cell>
          <cell r="K320" t="str">
            <v>House Deep Clean</v>
          </cell>
          <cell r="L320" t="str">
            <v/>
          </cell>
          <cell r="M320" t="str">
            <v/>
          </cell>
          <cell r="N320" t="str">
            <v>Critical Incident Grant</v>
          </cell>
          <cell r="O320" t="str">
            <v>2025-12-01</v>
          </cell>
          <cell r="P320" t="str">
            <v>2025-12-15</v>
          </cell>
          <cell r="Q320">
            <v>0</v>
          </cell>
        </row>
        <row r="321">
          <cell r="A321" t="str">
            <v>E25-00403W</v>
          </cell>
          <cell r="C321" t="str">
            <v>E25-00403W</v>
          </cell>
          <cell r="D321" t="str">
            <v>NG11 6RS</v>
          </cell>
          <cell r="E321"/>
          <cell r="F321"/>
          <cell r="G321">
            <v>350</v>
          </cell>
          <cell r="H321" t="str">
            <v>2025-12-02</v>
          </cell>
          <cell r="I321" t="str">
            <v>2. Customer/family receiving medication and/or therapy for a mental health condition or substance addiction.</v>
          </cell>
          <cell r="J321" t="str">
            <v/>
          </cell>
          <cell r="K321" t="str">
            <v>Food vouchers</v>
          </cell>
          <cell r="L321" t="str">
            <v>Utility vouchers</v>
          </cell>
          <cell r="M321" t="str">
            <v/>
          </cell>
          <cell r="N321" t="str">
            <v>Crisis Grant</v>
          </cell>
          <cell r="O321" t="str">
            <v>2025-12-02</v>
          </cell>
          <cell r="P321" t="str">
            <v>2026-01-29</v>
          </cell>
          <cell r="Q321">
            <v>1</v>
          </cell>
        </row>
        <row r="322">
          <cell r="A322" t="str">
            <v>E25-00404W</v>
          </cell>
          <cell r="C322" t="str">
            <v>E25-00404W</v>
          </cell>
          <cell r="D322" t="str">
            <v>B69 4DX</v>
          </cell>
          <cell r="E322"/>
          <cell r="F322"/>
          <cell r="G322">
            <v>350</v>
          </cell>
          <cell r="H322" t="str">
            <v>2025-12-11</v>
          </cell>
          <cell r="I322" t="str">
            <v>2. Customer/family receiving medication and/or therapy for a mental health condition or substance addiction.</v>
          </cell>
          <cell r="J322" t="str">
            <v/>
          </cell>
          <cell r="K322" t="str">
            <v>Food vouchers</v>
          </cell>
          <cell r="L322" t="str">
            <v>Utility vouchers</v>
          </cell>
          <cell r="M322" t="str">
            <v/>
          </cell>
          <cell r="N322" t="str">
            <v>Crisis Grant</v>
          </cell>
          <cell r="O322" t="str">
            <v>2025-12-11</v>
          </cell>
          <cell r="P322" t="str">
            <v>2026-02-10</v>
          </cell>
          <cell r="Q322">
            <v>1</v>
          </cell>
        </row>
        <row r="323">
          <cell r="A323" t="str">
            <v>E25-00405W</v>
          </cell>
          <cell r="C323" t="str">
            <v>E25-00405W</v>
          </cell>
          <cell r="D323" t="str">
            <v>RG22 4NJ</v>
          </cell>
          <cell r="E323"/>
          <cell r="F323"/>
          <cell r="G323">
            <v>338.98</v>
          </cell>
          <cell r="H323" t="str">
            <v>2025-12-09</v>
          </cell>
          <cell r="I323" t="str">
            <v>1. Customer/family with a diagnosed condition or disability</v>
          </cell>
          <cell r="J323" t="str">
            <v/>
          </cell>
          <cell r="K323" t="str">
            <v>Appliances</v>
          </cell>
          <cell r="L323" t="str">
            <v/>
          </cell>
          <cell r="M323" t="str">
            <v/>
          </cell>
          <cell r="N323" t="str">
            <v>Hardship Grant</v>
          </cell>
          <cell r="O323" t="str">
            <v>2025-12-09</v>
          </cell>
          <cell r="P323" t="str">
            <v>2026-01-07</v>
          </cell>
          <cell r="Q323">
            <v>0</v>
          </cell>
        </row>
        <row r="324">
          <cell r="A324" t="str">
            <v>E25-00406W</v>
          </cell>
          <cell r="C324" t="str">
            <v>E25-00406W</v>
          </cell>
          <cell r="D324" t="str">
            <v>CV8 1LA</v>
          </cell>
          <cell r="E324"/>
          <cell r="F324"/>
          <cell r="G324">
            <v>872.97</v>
          </cell>
          <cell r="H324" t="str">
            <v>2025-12-08</v>
          </cell>
          <cell r="I324" t="str">
            <v>3. Customer/family moving from homelessness/supported living into independent living.</v>
          </cell>
          <cell r="J324" t="str">
            <v/>
          </cell>
          <cell r="K324" t="str">
            <v>Appliances</v>
          </cell>
          <cell r="L324" t="str">
            <v/>
          </cell>
          <cell r="M324" t="str">
            <v/>
          </cell>
          <cell r="N324" t="str">
            <v>Hardship Grant</v>
          </cell>
          <cell r="O324" t="str">
            <v>2025-12-08</v>
          </cell>
          <cell r="P324" t="str">
            <v>2026-01-05</v>
          </cell>
          <cell r="Q324">
            <v>0</v>
          </cell>
        </row>
        <row r="325">
          <cell r="A325" t="str">
            <v>E25-00407W</v>
          </cell>
          <cell r="C325" t="str">
            <v>E25-00407W</v>
          </cell>
          <cell r="D325" t="str">
            <v>TA9 3FY</v>
          </cell>
          <cell r="E325"/>
          <cell r="F325"/>
          <cell r="G325">
            <v>683.26</v>
          </cell>
          <cell r="H325" t="str">
            <v>2025-12-08</v>
          </cell>
          <cell r="I325" t="str">
            <v>2. Customer/family receiving medication and/or therapy for a mental health condition or substance addiction.</v>
          </cell>
          <cell r="J325" t="str">
            <v/>
          </cell>
          <cell r="K325" t="str">
            <v xml:space="preserve">Furniture </v>
          </cell>
          <cell r="L325" t="str">
            <v>Voucher for small household items</v>
          </cell>
          <cell r="M325" t="str">
            <v>Utility vouchers</v>
          </cell>
          <cell r="N325" t="str">
            <v>Hardship Grant</v>
          </cell>
          <cell r="O325" t="str">
            <v>2025-12-08</v>
          </cell>
          <cell r="P325" t="str">
            <v>2026-03-20</v>
          </cell>
          <cell r="Q325">
            <v>3</v>
          </cell>
        </row>
        <row r="326">
          <cell r="A326" t="str">
            <v>E25-00408W</v>
          </cell>
          <cell r="C326" t="str">
            <v>E25-00408W</v>
          </cell>
          <cell r="D326" t="str">
            <v>LS14 6FY</v>
          </cell>
          <cell r="E326"/>
          <cell r="F326"/>
          <cell r="G326">
            <v>350</v>
          </cell>
          <cell r="H326" t="str">
            <v>2025-12-11</v>
          </cell>
          <cell r="I326" t="str">
            <v>1. Customer/family with a diagnosed condition or disability</v>
          </cell>
          <cell r="J326" t="str">
            <v/>
          </cell>
          <cell r="K326" t="str">
            <v>Food vouchers</v>
          </cell>
          <cell r="L326" t="str">
            <v>Utility vouchers</v>
          </cell>
          <cell r="M326" t="str">
            <v/>
          </cell>
          <cell r="N326" t="str">
            <v>Crisis Grant</v>
          </cell>
          <cell r="O326" t="str">
            <v>2025-12-11</v>
          </cell>
          <cell r="P326" t="str">
            <v>2026-02-20</v>
          </cell>
          <cell r="Q326">
            <v>2</v>
          </cell>
        </row>
        <row r="327">
          <cell r="A327" t="str">
            <v>E25-00409W</v>
          </cell>
          <cell r="C327" t="str">
            <v>E25-00409W</v>
          </cell>
          <cell r="D327" t="str">
            <v>MK40 2DD</v>
          </cell>
          <cell r="E327"/>
          <cell r="F327"/>
          <cell r="G327">
            <v>350</v>
          </cell>
          <cell r="H327" t="str">
            <v>2025-12-11</v>
          </cell>
          <cell r="I327" t="str">
            <v>1. Customer/family with a diagnosed condition or disability</v>
          </cell>
          <cell r="J327" t="str">
            <v/>
          </cell>
          <cell r="K327" t="str">
            <v>Food vouchers</v>
          </cell>
          <cell r="L327" t="str">
            <v>Utility vouchers</v>
          </cell>
          <cell r="M327" t="str">
            <v/>
          </cell>
          <cell r="N327" t="str">
            <v>Crisis Grant</v>
          </cell>
          <cell r="O327" t="str">
            <v>2025-12-11</v>
          </cell>
          <cell r="P327" t="str">
            <v>2026-01-23</v>
          </cell>
          <cell r="Q327">
            <v>1</v>
          </cell>
        </row>
        <row r="328">
          <cell r="A328" t="str">
            <v>E25-00410W</v>
          </cell>
          <cell r="C328" t="str">
            <v>E25-00410W</v>
          </cell>
          <cell r="D328" t="str">
            <v>TA9 3FY</v>
          </cell>
          <cell r="E328"/>
          <cell r="F328"/>
          <cell r="G328">
            <v>350</v>
          </cell>
          <cell r="H328" t="str">
            <v>2025-12-08</v>
          </cell>
          <cell r="I328" t="str">
            <v>2. Customer/family receiving medication and/or therapy for a mental health condition or substance addiction.</v>
          </cell>
          <cell r="J328" t="str">
            <v/>
          </cell>
          <cell r="K328" t="str">
            <v>Food vouchers</v>
          </cell>
          <cell r="L328" t="str">
            <v>Utility vouchers</v>
          </cell>
          <cell r="M328" t="str">
            <v/>
          </cell>
          <cell r="N328" t="str">
            <v>Crisis Grant</v>
          </cell>
          <cell r="O328" t="str">
            <v>2025-12-08</v>
          </cell>
          <cell r="P328" t="str">
            <v>2026-01-13</v>
          </cell>
          <cell r="Q328">
            <v>1</v>
          </cell>
        </row>
        <row r="329">
          <cell r="A329" t="str">
            <v>E25-00411W</v>
          </cell>
          <cell r="C329" t="str">
            <v>E25-00411W</v>
          </cell>
          <cell r="D329" t="str">
            <v>MK12 6DA</v>
          </cell>
          <cell r="E329"/>
          <cell r="F329"/>
          <cell r="G329">
            <v>955.0100000000001</v>
          </cell>
          <cell r="H329" t="str">
            <v>2025-12-08</v>
          </cell>
          <cell r="I329" t="str">
            <v>1. Customer/family with a diagnosed condition or disability</v>
          </cell>
          <cell r="J329" t="str">
            <v/>
          </cell>
          <cell r="K329" t="str">
            <v>Laptops</v>
          </cell>
          <cell r="L329" t="str">
            <v>Clothing</v>
          </cell>
          <cell r="M329" t="str">
            <v>Utility vouchers</v>
          </cell>
          <cell r="N329" t="str">
            <v>Hardship Grant</v>
          </cell>
          <cell r="O329" t="str">
            <v>2025-12-08</v>
          </cell>
          <cell r="P329" t="str">
            <v>2026-03-20</v>
          </cell>
          <cell r="Q329">
            <v>3</v>
          </cell>
        </row>
        <row r="330">
          <cell r="A330" t="str">
            <v>E25-00412W</v>
          </cell>
          <cell r="C330" t="str">
            <v>E25-00412W</v>
          </cell>
          <cell r="D330" t="str">
            <v>BS23 3SA</v>
          </cell>
          <cell r="E330"/>
          <cell r="F330"/>
          <cell r="G330">
            <v>708.96</v>
          </cell>
          <cell r="H330" t="str">
            <v>2025-12-09</v>
          </cell>
          <cell r="I330" t="str">
            <v>7. Customer/family with a child/ren in receipt of means-tested free school meals.</v>
          </cell>
          <cell r="J330" t="str">
            <v/>
          </cell>
          <cell r="K330" t="str">
            <v>Appliances</v>
          </cell>
          <cell r="L330" t="str">
            <v xml:space="preserve">Furniture </v>
          </cell>
          <cell r="M330" t="str">
            <v/>
          </cell>
          <cell r="N330" t="str">
            <v>Hardship Grant</v>
          </cell>
          <cell r="O330" t="str">
            <v>2025-12-09</v>
          </cell>
          <cell r="P330" t="str">
            <v>2026-01-29</v>
          </cell>
          <cell r="Q330">
            <v>1</v>
          </cell>
        </row>
        <row r="331">
          <cell r="A331" t="str">
            <v>E25-00413W</v>
          </cell>
          <cell r="C331" t="str">
            <v>E25-00413W</v>
          </cell>
          <cell r="D331" t="str">
            <v>RG24 9SB</v>
          </cell>
          <cell r="E331"/>
          <cell r="F331"/>
          <cell r="G331">
            <v>884.58</v>
          </cell>
          <cell r="H331" t="str">
            <v>2025-12-09</v>
          </cell>
          <cell r="I331" t="str">
            <v>2. Customer/family receiving medication and/or therapy for a mental health condition or substance addiction.</v>
          </cell>
          <cell r="J331" t="str">
            <v/>
          </cell>
          <cell r="K331" t="str">
            <v xml:space="preserve">Furniture </v>
          </cell>
          <cell r="L331" t="str">
            <v>Appliances</v>
          </cell>
          <cell r="M331" t="str">
            <v>Voucher for small household items</v>
          </cell>
          <cell r="N331" t="str">
            <v>Hardship Grant</v>
          </cell>
          <cell r="O331" t="str">
            <v>2025-12-09</v>
          </cell>
          <cell r="P331" t="str">
            <v>2026-01-26</v>
          </cell>
          <cell r="Q331">
            <v>1</v>
          </cell>
        </row>
        <row r="332">
          <cell r="A332" t="str">
            <v>E25-00414W</v>
          </cell>
          <cell r="C332" t="str">
            <v>E25-00414W</v>
          </cell>
          <cell r="D332" t="str">
            <v>CV3 2QZ</v>
          </cell>
          <cell r="E332"/>
          <cell r="F332"/>
          <cell r="G332">
            <v>307</v>
          </cell>
          <cell r="H332" t="str">
            <v>2025-12-08</v>
          </cell>
          <cell r="I332" t="str">
            <v>2. Customer/family receiving medication and/or therapy for a mental health condition or substance addiction.</v>
          </cell>
          <cell r="J332" t="str">
            <v/>
          </cell>
          <cell r="K332" t="str">
            <v>Food vouchers</v>
          </cell>
          <cell r="L332" t="str">
            <v>Utility vouchers</v>
          </cell>
          <cell r="M332" t="str">
            <v>Clothing</v>
          </cell>
          <cell r="N332" t="str">
            <v>Crisis Grant</v>
          </cell>
          <cell r="O332" t="str">
            <v>2025-12-08</v>
          </cell>
          <cell r="P332" t="str">
            <v>2026-02-06</v>
          </cell>
          <cell r="Q332">
            <v>1</v>
          </cell>
        </row>
        <row r="333">
          <cell r="A333" t="str">
            <v>E25-00415W</v>
          </cell>
          <cell r="C333" t="str">
            <v>E25-00415W</v>
          </cell>
          <cell r="D333" t="str">
            <v>GL15 6AP</v>
          </cell>
          <cell r="E333"/>
          <cell r="F333"/>
          <cell r="G333">
            <v>406.98</v>
          </cell>
          <cell r="H333" t="str">
            <v>2025-12-09</v>
          </cell>
          <cell r="I333" t="str">
            <v>1. Customer/family with a diagnosed condition or disability</v>
          </cell>
          <cell r="J333" t="str">
            <v/>
          </cell>
          <cell r="K333" t="str">
            <v xml:space="preserve">Furniture </v>
          </cell>
          <cell r="L333" t="str">
            <v/>
          </cell>
          <cell r="M333" t="str">
            <v/>
          </cell>
          <cell r="N333" t="str">
            <v>Hardship Grant</v>
          </cell>
          <cell r="O333" t="str">
            <v>2025-12-09</v>
          </cell>
          <cell r="P333" t="str">
            <v>2026-02-20</v>
          </cell>
          <cell r="Q333">
            <v>2</v>
          </cell>
        </row>
        <row r="334">
          <cell r="A334" t="str">
            <v>E25-00416W</v>
          </cell>
          <cell r="C334" t="str">
            <v>E25-00416W</v>
          </cell>
          <cell r="D334" t="str">
            <v>RG1 6SR</v>
          </cell>
          <cell r="E334"/>
          <cell r="F334"/>
          <cell r="G334">
            <v>350</v>
          </cell>
          <cell r="H334" t="str">
            <v>2025-12-08</v>
          </cell>
          <cell r="I334" t="str">
            <v>1. Customer/family with a diagnosed condition or disability</v>
          </cell>
          <cell r="J334" t="str">
            <v/>
          </cell>
          <cell r="K334" t="str">
            <v>Food vouchers</v>
          </cell>
          <cell r="L334" t="str">
            <v>Utility vouchers</v>
          </cell>
          <cell r="M334" t="str">
            <v/>
          </cell>
          <cell r="N334" t="str">
            <v>Crisis Grant</v>
          </cell>
          <cell r="O334" t="str">
            <v>2025-12-08</v>
          </cell>
          <cell r="P334" t="str">
            <v>2026-01-29</v>
          </cell>
          <cell r="Q334">
            <v>1</v>
          </cell>
        </row>
        <row r="335">
          <cell r="A335" t="str">
            <v>E25-00417W</v>
          </cell>
          <cell r="C335" t="str">
            <v>E25-00417W</v>
          </cell>
          <cell r="D335" t="str">
            <v>SO14 3AZ</v>
          </cell>
          <cell r="E335"/>
          <cell r="F335"/>
          <cell r="G335">
            <v>187.79</v>
          </cell>
          <cell r="H335" t="str">
            <v>2025-12-09</v>
          </cell>
          <cell r="I335" t="str">
            <v>2. Customer/family receiving medication and/or therapy for a mental health condition or substance addiction.</v>
          </cell>
          <cell r="J335" t="str">
            <v/>
          </cell>
          <cell r="K335" t="str">
            <v xml:space="preserve">Furniture </v>
          </cell>
          <cell r="L335" t="str">
            <v>Voucher for small household items</v>
          </cell>
          <cell r="M335" t="str">
            <v/>
          </cell>
          <cell r="N335" t="str">
            <v>Hardship Grant</v>
          </cell>
          <cell r="O335" t="str">
            <v>2025-12-09</v>
          </cell>
          <cell r="P335" t="str">
            <v>2025-12-22</v>
          </cell>
          <cell r="Q335">
            <v>0</v>
          </cell>
        </row>
        <row r="336">
          <cell r="A336" t="str">
            <v>E25-00418W</v>
          </cell>
          <cell r="C336" t="str">
            <v>E25-00418W</v>
          </cell>
          <cell r="D336" t="str">
            <v>SO14 3AZ</v>
          </cell>
          <cell r="E336"/>
          <cell r="F336"/>
          <cell r="G336">
            <v>350</v>
          </cell>
          <cell r="H336" t="str">
            <v>2025-12-08</v>
          </cell>
          <cell r="I336" t="str">
            <v>1. Customer/family with a diagnosed condition or disability</v>
          </cell>
          <cell r="J336" t="str">
            <v/>
          </cell>
          <cell r="K336" t="str">
            <v>Food vouchers</v>
          </cell>
          <cell r="L336" t="str">
            <v>Utility vouchers</v>
          </cell>
          <cell r="M336" t="str">
            <v/>
          </cell>
          <cell r="N336" t="str">
            <v>Crisis Grant</v>
          </cell>
          <cell r="O336" t="str">
            <v>2025-12-08</v>
          </cell>
          <cell r="P336" t="str">
            <v>2026-01-07</v>
          </cell>
          <cell r="Q336">
            <v>0</v>
          </cell>
        </row>
        <row r="337">
          <cell r="A337" t="str">
            <v>E25-00419W</v>
          </cell>
          <cell r="C337" t="str">
            <v>E25-00419W</v>
          </cell>
          <cell r="D337" t="str">
            <v>DE55 7AH</v>
          </cell>
          <cell r="E337"/>
          <cell r="F337"/>
          <cell r="G337">
            <v>140</v>
          </cell>
          <cell r="H337" t="str">
            <v>2025-12-09</v>
          </cell>
          <cell r="I337" t="str">
            <v>1. Customer/family with a diagnosed condition or disability</v>
          </cell>
          <cell r="J337" t="str">
            <v/>
          </cell>
          <cell r="K337" t="str">
            <v>Voucher for small household items</v>
          </cell>
          <cell r="L337" t="str">
            <v/>
          </cell>
          <cell r="M337" t="str">
            <v/>
          </cell>
          <cell r="N337" t="str">
            <v>Hardship Grant</v>
          </cell>
          <cell r="O337" t="str">
            <v>2025-12-09</v>
          </cell>
          <cell r="P337" t="str">
            <v>2026-02-12</v>
          </cell>
          <cell r="Q337">
            <v>2</v>
          </cell>
        </row>
        <row r="338">
          <cell r="A338" t="str">
            <v>E25-00420W</v>
          </cell>
          <cell r="C338" t="str">
            <v>E25-00420W</v>
          </cell>
          <cell r="D338" t="str">
            <v>SN4 0QT</v>
          </cell>
          <cell r="E338"/>
          <cell r="F338"/>
          <cell r="G338">
            <v>463.99</v>
          </cell>
          <cell r="H338" t="str">
            <v>2025-12-09</v>
          </cell>
          <cell r="I338" t="str">
            <v>1. Customer/family with a diagnosed condition or disability</v>
          </cell>
          <cell r="J338" t="str">
            <v/>
          </cell>
          <cell r="K338" t="str">
            <v>Appliances</v>
          </cell>
          <cell r="L338" t="str">
            <v/>
          </cell>
          <cell r="M338" t="str">
            <v/>
          </cell>
          <cell r="N338" t="str">
            <v>Hardship Grant</v>
          </cell>
          <cell r="O338" t="str">
            <v>2025-12-09</v>
          </cell>
          <cell r="P338" t="str">
            <v>2026-01-07</v>
          </cell>
          <cell r="Q338">
            <v>0</v>
          </cell>
        </row>
        <row r="339">
          <cell r="A339" t="str">
            <v>E25-00421W</v>
          </cell>
          <cell r="C339" t="str">
            <v>E25-00421W</v>
          </cell>
          <cell r="D339" t="str">
            <v>SN10 1NF</v>
          </cell>
          <cell r="E339"/>
          <cell r="F339"/>
          <cell r="G339">
            <v>250</v>
          </cell>
          <cell r="H339" t="str">
            <v>2025-12-15</v>
          </cell>
          <cell r="I339" t="str">
            <v>2. Customer/family receiving medication and/or therapy for a mental health condition or substance addiction.</v>
          </cell>
          <cell r="J339" t="str">
            <v/>
          </cell>
          <cell r="K339" t="str">
            <v>Food vouchers</v>
          </cell>
          <cell r="L339" t="str">
            <v>Utility vouchers</v>
          </cell>
          <cell r="M339" t="str">
            <v/>
          </cell>
          <cell r="N339" t="str">
            <v>Crisis Grant</v>
          </cell>
          <cell r="O339" t="str">
            <v>2025-12-15</v>
          </cell>
          <cell r="P339" t="str">
            <v>2026-02-24</v>
          </cell>
          <cell r="Q339">
            <v>2</v>
          </cell>
        </row>
        <row r="340">
          <cell r="A340" t="str">
            <v>E25-00422W</v>
          </cell>
          <cell r="C340" t="str">
            <v>E25-00422W</v>
          </cell>
          <cell r="D340" t="str">
            <v>MK6 5LU</v>
          </cell>
          <cell r="E340"/>
          <cell r="F340"/>
          <cell r="G340">
            <v>350</v>
          </cell>
          <cell r="H340" t="str">
            <v>2025-12-15</v>
          </cell>
          <cell r="I340" t="str">
            <v>1. Customer/family with a diagnosed condition or disability</v>
          </cell>
          <cell r="J340" t="str">
            <v/>
          </cell>
          <cell r="K340" t="str">
            <v>Food vouchers</v>
          </cell>
          <cell r="L340" t="str">
            <v>Utility vouchers</v>
          </cell>
          <cell r="M340" t="str">
            <v/>
          </cell>
          <cell r="N340" t="str">
            <v>Crisis Grant</v>
          </cell>
          <cell r="O340" t="str">
            <v>2025-12-15</v>
          </cell>
          <cell r="P340" t="str">
            <v>2026-03-06</v>
          </cell>
          <cell r="Q340">
            <v>2</v>
          </cell>
        </row>
        <row r="341">
          <cell r="A341" t="str">
            <v>E25-00424W</v>
          </cell>
          <cell r="C341" t="str">
            <v>E25-00424W</v>
          </cell>
          <cell r="D341" t="str">
            <v>DT9 3TB</v>
          </cell>
          <cell r="E341"/>
          <cell r="F341"/>
          <cell r="G341">
            <v>119.4</v>
          </cell>
          <cell r="H341" t="str">
            <v>2025-12-19</v>
          </cell>
          <cell r="I341" t="str">
            <v>1. Customer/family with a diagnosed condition or disability</v>
          </cell>
          <cell r="J341" t="str">
            <v/>
          </cell>
          <cell r="K341" t="str">
            <v>Flooring</v>
          </cell>
          <cell r="L341" t="str">
            <v/>
          </cell>
          <cell r="M341" t="str">
            <v/>
          </cell>
          <cell r="N341" t="str">
            <v>Flooring Grant</v>
          </cell>
          <cell r="O341" t="str">
            <v/>
          </cell>
          <cell r="P341" t="str">
            <v/>
          </cell>
          <cell r="Q341">
            <v>0</v>
          </cell>
        </row>
        <row r="342">
          <cell r="A342" t="str">
            <v>E25-00425W</v>
          </cell>
          <cell r="C342" t="str">
            <v>E25-00425W</v>
          </cell>
          <cell r="D342" t="str">
            <v>DY14 9JJ</v>
          </cell>
          <cell r="E342"/>
          <cell r="F342"/>
          <cell r="G342">
            <v>350</v>
          </cell>
          <cell r="H342" t="str">
            <v>2025-12-15</v>
          </cell>
          <cell r="I342" t="str">
            <v>2. Customer/family receiving medication and/or therapy for a mental health condition or substance addiction.</v>
          </cell>
          <cell r="J342" t="str">
            <v/>
          </cell>
          <cell r="K342" t="str">
            <v>Food vouchers</v>
          </cell>
          <cell r="L342" t="str">
            <v>Utility vouchers</v>
          </cell>
          <cell r="M342" t="str">
            <v/>
          </cell>
          <cell r="N342" t="str">
            <v>Crisis Grant</v>
          </cell>
          <cell r="O342" t="str">
            <v>2025-12-15</v>
          </cell>
          <cell r="P342" t="str">
            <v>2026-04-15</v>
          </cell>
          <cell r="Q342">
            <v>4</v>
          </cell>
        </row>
        <row r="343">
          <cell r="A343" t="str">
            <v>E25-00426W</v>
          </cell>
          <cell r="C343" t="str">
            <v>E25-00426W</v>
          </cell>
          <cell r="D343" t="str">
            <v>SG18 0BP</v>
          </cell>
          <cell r="E343"/>
          <cell r="F343"/>
          <cell r="G343">
            <v>500</v>
          </cell>
          <cell r="H343" t="str">
            <v>2025-12-15</v>
          </cell>
          <cell r="I343" t="str">
            <v>4. Customer/family fleeing from a violent or abusive relationship</v>
          </cell>
          <cell r="J343" t="str">
            <v/>
          </cell>
          <cell r="K343" t="str">
            <v>Food vouchers</v>
          </cell>
          <cell r="L343" t="str">
            <v>Clothing</v>
          </cell>
          <cell r="M343" t="str">
            <v/>
          </cell>
          <cell r="N343" t="str">
            <v>Crisis Grant</v>
          </cell>
          <cell r="O343" t="str">
            <v>2025-12-15</v>
          </cell>
          <cell r="P343" t="str">
            <v>2026-04-10</v>
          </cell>
          <cell r="Q343">
            <v>3</v>
          </cell>
        </row>
        <row r="344">
          <cell r="A344" t="str">
            <v>E25-00427W</v>
          </cell>
          <cell r="C344" t="str">
            <v>E25-00427W</v>
          </cell>
          <cell r="D344" t="str">
            <v>TA14 6AE</v>
          </cell>
          <cell r="E344"/>
          <cell r="F344"/>
          <cell r="G344">
            <v>970.98</v>
          </cell>
          <cell r="H344" t="str">
            <v>2025-12-15</v>
          </cell>
          <cell r="I344" t="str">
            <v>1. Customer/family with a diagnosed condition or disability</v>
          </cell>
          <cell r="J344" t="str">
            <v/>
          </cell>
          <cell r="K344" t="str">
            <v xml:space="preserve">Furniture </v>
          </cell>
          <cell r="L344" t="str">
            <v>Appliances</v>
          </cell>
          <cell r="M344" t="str">
            <v>Clothing</v>
          </cell>
          <cell r="N344" t="str">
            <v>Hardship Grant</v>
          </cell>
          <cell r="O344" t="str">
            <v>2025-12-15</v>
          </cell>
          <cell r="P344" t="str">
            <v>2026-01-19</v>
          </cell>
          <cell r="Q344">
            <v>1</v>
          </cell>
        </row>
        <row r="345">
          <cell r="A345" t="str">
            <v>E25-00428W</v>
          </cell>
          <cell r="C345" t="str">
            <v>E25-00428W</v>
          </cell>
          <cell r="D345" t="str">
            <v>LE12 6BT</v>
          </cell>
          <cell r="E345"/>
          <cell r="F345"/>
          <cell r="G345">
            <v>928.38000000000011</v>
          </cell>
          <cell r="H345" t="str">
            <v>2025-12-15</v>
          </cell>
          <cell r="I345" t="str">
            <v>2. Customer/family receiving medication and/or therapy for a mental health condition or substance addiction.</v>
          </cell>
          <cell r="J345" t="str">
            <v/>
          </cell>
          <cell r="K345" t="str">
            <v xml:space="preserve">Furniture </v>
          </cell>
          <cell r="L345" t="str">
            <v>Appliances</v>
          </cell>
          <cell r="M345" t="str">
            <v/>
          </cell>
          <cell r="N345" t="str">
            <v>Hardship Grant</v>
          </cell>
          <cell r="O345" t="str">
            <v>2025-12-15</v>
          </cell>
          <cell r="P345" t="str">
            <v>2026-01-26</v>
          </cell>
          <cell r="Q345">
            <v>1</v>
          </cell>
        </row>
        <row r="346">
          <cell r="A346" t="str">
            <v>E25-00429W</v>
          </cell>
          <cell r="C346" t="str">
            <v>E25-00429W</v>
          </cell>
          <cell r="D346" t="str">
            <v>CV32 5HS</v>
          </cell>
          <cell r="E346"/>
          <cell r="F346"/>
          <cell r="G346">
            <v>2500</v>
          </cell>
          <cell r="H346" t="str">
            <v>2025-12-16</v>
          </cell>
          <cell r="I346" t="str">
            <v>2. Customer/family receiving medication and/or therapy for a mental health condition or substance addiction.</v>
          </cell>
          <cell r="J346" t="str">
            <v/>
          </cell>
          <cell r="K346" t="str">
            <v>House Deep Clean</v>
          </cell>
          <cell r="L346" t="str">
            <v/>
          </cell>
          <cell r="M346" t="str">
            <v/>
          </cell>
          <cell r="N346" t="str">
            <v>Critical Incident Grant</v>
          </cell>
          <cell r="O346" t="str">
            <v>2025-12-16</v>
          </cell>
          <cell r="P346" t="str">
            <v>2025-12-19</v>
          </cell>
          <cell r="Q346">
            <v>0</v>
          </cell>
        </row>
        <row r="347">
          <cell r="A347" t="str">
            <v>E25-00430W</v>
          </cell>
          <cell r="C347" t="str">
            <v>E25-00430W</v>
          </cell>
          <cell r="D347" t="str">
            <v>LU1 1LH</v>
          </cell>
          <cell r="E347"/>
          <cell r="F347"/>
          <cell r="G347">
            <v>350</v>
          </cell>
          <cell r="H347" t="str">
            <v>2025-12-15</v>
          </cell>
          <cell r="I347" t="str">
            <v>1. Customer/family with a diagnosed condition or disability</v>
          </cell>
          <cell r="J347" t="str">
            <v/>
          </cell>
          <cell r="K347" t="str">
            <v>Food vouchers</v>
          </cell>
          <cell r="L347" t="str">
            <v>Utility vouchers</v>
          </cell>
          <cell r="M347" t="str">
            <v/>
          </cell>
          <cell r="N347" t="str">
            <v>Crisis Grant</v>
          </cell>
          <cell r="O347" t="str">
            <v>2025-12-15</v>
          </cell>
          <cell r="P347" t="str">
            <v>2026-01-26</v>
          </cell>
          <cell r="Q347">
            <v>1</v>
          </cell>
        </row>
        <row r="348">
          <cell r="A348" t="str">
            <v>E25-00432W</v>
          </cell>
          <cell r="C348" t="str">
            <v>E25-00432W</v>
          </cell>
          <cell r="D348" t="str">
            <v>RG24 9SB</v>
          </cell>
          <cell r="E348"/>
          <cell r="F348"/>
          <cell r="G348">
            <v>350</v>
          </cell>
          <cell r="H348" t="str">
            <v>2025-12-15</v>
          </cell>
          <cell r="I348" t="str">
            <v>2. Customer/family receiving medication and/or therapy for a mental health condition or substance addiction.</v>
          </cell>
          <cell r="J348" t="str">
            <v/>
          </cell>
          <cell r="K348" t="str">
            <v>Food vouchers</v>
          </cell>
          <cell r="L348" t="str">
            <v>Utility vouchers</v>
          </cell>
          <cell r="M348" t="str">
            <v/>
          </cell>
          <cell r="N348" t="str">
            <v>Crisis Grant</v>
          </cell>
          <cell r="O348" t="str">
            <v>2025-12-15</v>
          </cell>
          <cell r="P348" t="str">
            <v>2026-02-20</v>
          </cell>
          <cell r="Q348">
            <v>2</v>
          </cell>
        </row>
        <row r="349">
          <cell r="A349" t="str">
            <v>E25-00433W</v>
          </cell>
          <cell r="C349" t="str">
            <v>E25-00433W</v>
          </cell>
          <cell r="D349" t="str">
            <v>CV8 1LA</v>
          </cell>
          <cell r="E349"/>
          <cell r="F349"/>
          <cell r="G349">
            <v>767.77</v>
          </cell>
          <cell r="H349" t="str">
            <v>2025-12-15</v>
          </cell>
          <cell r="I349" t="str">
            <v>2. Customer/family receiving medication and/or therapy for a mental health condition or substance addiction.</v>
          </cell>
          <cell r="J349" t="str">
            <v/>
          </cell>
          <cell r="K349" t="str">
            <v xml:space="preserve">Furniture </v>
          </cell>
          <cell r="L349" t="str">
            <v>Appliances</v>
          </cell>
          <cell r="M349" t="str">
            <v/>
          </cell>
          <cell r="N349" t="str">
            <v>Hardship Grant</v>
          </cell>
          <cell r="O349" t="str">
            <v>2025-12-15</v>
          </cell>
          <cell r="P349" t="str">
            <v>2026-01-05</v>
          </cell>
          <cell r="Q349">
            <v>0</v>
          </cell>
        </row>
        <row r="350">
          <cell r="A350" t="str">
            <v>E25-00434W</v>
          </cell>
          <cell r="C350" t="str">
            <v>E25-00434W</v>
          </cell>
          <cell r="D350" t="str">
            <v>SO50 7GG</v>
          </cell>
          <cell r="E350"/>
          <cell r="F350"/>
          <cell r="G350">
            <v>2500</v>
          </cell>
          <cell r="H350" t="str">
            <v>2025-12-19</v>
          </cell>
          <cell r="I350" t="str">
            <v>6b. Customer/family under the care of Social Services (Adult or Children’s) - DV</v>
          </cell>
          <cell r="J350" t="str">
            <v/>
          </cell>
          <cell r="K350" t="str">
            <v>House Deep Clean</v>
          </cell>
          <cell r="L350" t="str">
            <v/>
          </cell>
          <cell r="M350" t="str">
            <v/>
          </cell>
          <cell r="N350" t="str">
            <v>Critical Incident Grant</v>
          </cell>
          <cell r="O350" t="str">
            <v>2025-12-19</v>
          </cell>
          <cell r="P350" t="str">
            <v>2026-07-24</v>
          </cell>
          <cell r="Q350">
            <v>7</v>
          </cell>
        </row>
        <row r="351">
          <cell r="A351" t="str">
            <v>E25-00435W</v>
          </cell>
          <cell r="C351" t="str">
            <v>E25-00435W</v>
          </cell>
          <cell r="D351" t="str">
            <v>LS18 4TB</v>
          </cell>
          <cell r="E351"/>
          <cell r="F351"/>
          <cell r="G351">
            <v>350</v>
          </cell>
          <cell r="H351" t="str">
            <v>2025-12-15</v>
          </cell>
          <cell r="I351" t="str">
            <v>1. Customer/family with a diagnosed condition or disability</v>
          </cell>
          <cell r="J351" t="str">
            <v/>
          </cell>
          <cell r="K351" t="str">
            <v>Food vouchers</v>
          </cell>
          <cell r="L351" t="str">
            <v>Utility vouchers</v>
          </cell>
          <cell r="M351" t="str">
            <v/>
          </cell>
          <cell r="N351" t="str">
            <v>Crisis Grant</v>
          </cell>
          <cell r="O351" t="str">
            <v>2025-12-15</v>
          </cell>
          <cell r="P351" t="str">
            <v>2026-02-20</v>
          </cell>
          <cell r="Q351">
            <v>2</v>
          </cell>
        </row>
        <row r="352">
          <cell r="A352" t="str">
            <v>E25-00436W</v>
          </cell>
          <cell r="C352" t="str">
            <v>E25-00436W</v>
          </cell>
          <cell r="D352" t="str">
            <v>SO14 3AR</v>
          </cell>
          <cell r="E352"/>
          <cell r="F352"/>
          <cell r="G352">
            <v>350</v>
          </cell>
          <cell r="H352" t="str">
            <v>2025-12-15</v>
          </cell>
          <cell r="I352" t="str">
            <v>1. Customer/family with a diagnosed condition or disability</v>
          </cell>
          <cell r="J352" t="str">
            <v/>
          </cell>
          <cell r="K352" t="str">
            <v>Food vouchers</v>
          </cell>
          <cell r="L352" t="str">
            <v>Utility vouchers</v>
          </cell>
          <cell r="M352" t="str">
            <v/>
          </cell>
          <cell r="N352" t="str">
            <v>Crisis Grant</v>
          </cell>
          <cell r="O352" t="str">
            <v>2025-12-15</v>
          </cell>
          <cell r="P352" t="str">
            <v>2026-01-09</v>
          </cell>
          <cell r="Q352">
            <v>0</v>
          </cell>
        </row>
        <row r="353">
          <cell r="A353" t="str">
            <v>E25-00437W</v>
          </cell>
          <cell r="C353" t="str">
            <v>E25-00437W</v>
          </cell>
          <cell r="D353" t="str">
            <v>SO14 3AR</v>
          </cell>
          <cell r="E353"/>
          <cell r="F353"/>
          <cell r="G353">
            <v>750</v>
          </cell>
          <cell r="H353" t="str">
            <v>2025-12-15</v>
          </cell>
          <cell r="I353" t="str">
            <v>1. Customer/family with a diagnosed condition or disability</v>
          </cell>
          <cell r="J353" t="str">
            <v/>
          </cell>
          <cell r="K353" t="str">
            <v>Clothing</v>
          </cell>
          <cell r="L353" t="str">
            <v/>
          </cell>
          <cell r="M353" t="str">
            <v/>
          </cell>
          <cell r="N353" t="str">
            <v>Hardship Grant</v>
          </cell>
          <cell r="O353" t="str">
            <v>2025-12-15</v>
          </cell>
          <cell r="P353" t="str">
            <v>2025-12-19</v>
          </cell>
          <cell r="Q353">
            <v>0</v>
          </cell>
        </row>
        <row r="354">
          <cell r="A354" t="str">
            <v>E25-00438W</v>
          </cell>
          <cell r="C354" t="str">
            <v>E25-00438W</v>
          </cell>
          <cell r="D354" t="str">
            <v>OX26 1BB</v>
          </cell>
          <cell r="E354"/>
          <cell r="F354"/>
          <cell r="G354">
            <v>350</v>
          </cell>
          <cell r="H354" t="str">
            <v>2025-12-15</v>
          </cell>
          <cell r="I354" t="str">
            <v>1. Customer/family with a diagnosed condition or disability</v>
          </cell>
          <cell r="J354" t="str">
            <v/>
          </cell>
          <cell r="K354" t="str">
            <v>Food vouchers</v>
          </cell>
          <cell r="L354" t="str">
            <v>Utility vouchers</v>
          </cell>
          <cell r="M354" t="str">
            <v/>
          </cell>
          <cell r="N354" t="str">
            <v>Crisis Grant</v>
          </cell>
          <cell r="O354" t="str">
            <v>2025-12-15</v>
          </cell>
          <cell r="P354" t="str">
            <v>2026-01-12</v>
          </cell>
          <cell r="Q354">
            <v>0</v>
          </cell>
        </row>
        <row r="355">
          <cell r="A355" t="str">
            <v>E25-00439W</v>
          </cell>
          <cell r="C355" t="str">
            <v>E25-00439W</v>
          </cell>
          <cell r="D355" t="str">
            <v>TA14 6AE</v>
          </cell>
          <cell r="E355"/>
          <cell r="F355"/>
          <cell r="G355">
            <v>350</v>
          </cell>
          <cell r="H355" t="str">
            <v>2025-12-15</v>
          </cell>
          <cell r="I355" t="str">
            <v>1. Customer/family with a diagnosed condition or disability</v>
          </cell>
          <cell r="J355" t="str">
            <v/>
          </cell>
          <cell r="K355" t="str">
            <v>Food vouchers</v>
          </cell>
          <cell r="L355" t="str">
            <v>Utility vouchers</v>
          </cell>
          <cell r="M355" t="str">
            <v/>
          </cell>
          <cell r="N355" t="str">
            <v>Crisis Grant</v>
          </cell>
          <cell r="O355" t="str">
            <v>2025-12-15</v>
          </cell>
          <cell r="P355" t="str">
            <v>2026-01-15</v>
          </cell>
          <cell r="Q355">
            <v>1</v>
          </cell>
        </row>
        <row r="356">
          <cell r="A356" t="str">
            <v>E25-00440W</v>
          </cell>
          <cell r="C356" t="str">
            <v>E25-00440W</v>
          </cell>
          <cell r="D356" t="str">
            <v>NG17 4AZ</v>
          </cell>
          <cell r="E356"/>
          <cell r="F356"/>
          <cell r="G356">
            <v>794.81999999999994</v>
          </cell>
          <cell r="H356" t="str">
            <v>2025-12-16</v>
          </cell>
          <cell r="I356" t="str">
            <v>2. Customer/family receiving medication and/or therapy for a mental health condition or substance addiction.</v>
          </cell>
          <cell r="J356" t="str">
            <v/>
          </cell>
          <cell r="K356" t="str">
            <v xml:space="preserve">Furniture </v>
          </cell>
          <cell r="L356" t="str">
            <v>Appliances</v>
          </cell>
          <cell r="M356" t="str">
            <v/>
          </cell>
          <cell r="N356" t="str">
            <v>Hardship Grant</v>
          </cell>
          <cell r="O356" t="str">
            <v>2025-12-16</v>
          </cell>
          <cell r="P356" t="str">
            <v>2025-12-22</v>
          </cell>
          <cell r="Q356">
            <v>0</v>
          </cell>
        </row>
        <row r="357">
          <cell r="A357" t="str">
            <v>E25-00441W</v>
          </cell>
          <cell r="C357" t="str">
            <v>E25-00441W</v>
          </cell>
          <cell r="D357" t="str">
            <v>NG17 4AZ</v>
          </cell>
          <cell r="E357"/>
          <cell r="F357"/>
          <cell r="G357">
            <v>350</v>
          </cell>
          <cell r="H357" t="str">
            <v>2025-12-16</v>
          </cell>
          <cell r="I357" t="str">
            <v>2. Customer/family receiving medication and/or therapy for a mental health condition or substance addiction.</v>
          </cell>
          <cell r="J357" t="str">
            <v/>
          </cell>
          <cell r="K357" t="str">
            <v>Food vouchers</v>
          </cell>
          <cell r="L357" t="str">
            <v>Utility vouchers</v>
          </cell>
          <cell r="M357" t="str">
            <v/>
          </cell>
          <cell r="N357" t="str">
            <v>Crisis Grant</v>
          </cell>
          <cell r="O357" t="str">
            <v>2025-12-16</v>
          </cell>
          <cell r="P357" t="str">
            <v>2026-01-08</v>
          </cell>
          <cell r="Q357">
            <v>0</v>
          </cell>
        </row>
        <row r="358">
          <cell r="A358" t="str">
            <v>E25-00442W</v>
          </cell>
          <cell r="C358" t="str">
            <v>E25-00442W</v>
          </cell>
          <cell r="D358" t="str">
            <v>CV34 8BE</v>
          </cell>
          <cell r="E358"/>
          <cell r="F358"/>
          <cell r="G358">
            <v>801.05000000000007</v>
          </cell>
          <cell r="H358" t="str">
            <v>2025-12-16</v>
          </cell>
          <cell r="I358" t="str">
            <v>2. Customer/family receiving medication and/or therapy for a mental health condition or substance addiction.</v>
          </cell>
          <cell r="J358" t="str">
            <v/>
          </cell>
          <cell r="K358" t="str">
            <v xml:space="preserve">Furniture </v>
          </cell>
          <cell r="L358" t="str">
            <v>Voucher for small household items</v>
          </cell>
          <cell r="M358" t="str">
            <v/>
          </cell>
          <cell r="N358" t="str">
            <v>Hardship Grant</v>
          </cell>
          <cell r="O358" t="str">
            <v>2025-12-16</v>
          </cell>
          <cell r="P358" t="str">
            <v>2026-01-26</v>
          </cell>
          <cell r="Q358">
            <v>1</v>
          </cell>
        </row>
        <row r="359">
          <cell r="A359" t="str">
            <v>E25-00443W</v>
          </cell>
          <cell r="C359" t="str">
            <v>E25-00443W</v>
          </cell>
          <cell r="D359" t="str">
            <v>TA8 1DP</v>
          </cell>
          <cell r="E359"/>
          <cell r="F359"/>
          <cell r="G359">
            <v>947.97</v>
          </cell>
          <cell r="H359" t="str">
            <v>2025-12-16</v>
          </cell>
          <cell r="I359" t="str">
            <v>3. Customer/family moving from homelessness/supported living into independent living.</v>
          </cell>
          <cell r="J359" t="str">
            <v/>
          </cell>
          <cell r="K359" t="str">
            <v>Appliances</v>
          </cell>
          <cell r="L359" t="str">
            <v/>
          </cell>
          <cell r="M359" t="str">
            <v/>
          </cell>
          <cell r="N359" t="str">
            <v>Hardship Grant</v>
          </cell>
          <cell r="O359" t="str">
            <v>2025-12-16</v>
          </cell>
          <cell r="P359" t="str">
            <v>2026-01-02</v>
          </cell>
          <cell r="Q359">
            <v>0</v>
          </cell>
        </row>
        <row r="360">
          <cell r="A360" t="str">
            <v>E25-00444W</v>
          </cell>
          <cell r="C360" t="str">
            <v>E25-00444W</v>
          </cell>
          <cell r="D360" t="str">
            <v>YO8 9TQ</v>
          </cell>
          <cell r="E360"/>
          <cell r="F360"/>
          <cell r="G360">
            <v>310</v>
          </cell>
          <cell r="H360" t="str">
            <v>2025-12-17</v>
          </cell>
          <cell r="I360" t="str">
            <v>2. Customer/family receiving medication and/or therapy for a mental health condition or substance addiction.</v>
          </cell>
          <cell r="J360" t="str">
            <v/>
          </cell>
          <cell r="K360" t="str">
            <v>Food vouchers</v>
          </cell>
          <cell r="L360" t="str">
            <v>Utility vouchers</v>
          </cell>
          <cell r="M360" t="str">
            <v/>
          </cell>
          <cell r="N360" t="str">
            <v>Crisis Grant</v>
          </cell>
          <cell r="O360" t="str">
            <v>2025-12-17</v>
          </cell>
          <cell r="P360" t="str">
            <v>2026-01-20</v>
          </cell>
          <cell r="Q360">
            <v>1</v>
          </cell>
        </row>
        <row r="361">
          <cell r="A361" t="str">
            <v>E25-00445W</v>
          </cell>
          <cell r="C361" t="str">
            <v>E25-00445W</v>
          </cell>
          <cell r="D361" t="str">
            <v>-</v>
          </cell>
          <cell r="E361"/>
          <cell r="F361"/>
          <cell r="G361">
            <v>666.49</v>
          </cell>
          <cell r="H361" t="str">
            <v>2025-12-18</v>
          </cell>
          <cell r="I361" t="str">
            <v>1. Customer/family with a diagnosed condition or disability</v>
          </cell>
          <cell r="J361" t="str">
            <v/>
          </cell>
          <cell r="K361" t="str">
            <v xml:space="preserve">Furniture </v>
          </cell>
          <cell r="L361" t="str">
            <v>Voucher for small household items</v>
          </cell>
          <cell r="M361" t="str">
            <v/>
          </cell>
          <cell r="N361" t="str">
            <v>Hardship Grant</v>
          </cell>
          <cell r="O361" t="str">
            <v>2025-12-18</v>
          </cell>
          <cell r="P361" t="str">
            <v>2026-01-21</v>
          </cell>
          <cell r="Q361">
            <v>1</v>
          </cell>
        </row>
        <row r="362">
          <cell r="A362" t="str">
            <v>E25-00446W</v>
          </cell>
          <cell r="C362" t="str">
            <v>E25-00446W</v>
          </cell>
          <cell r="D362" t="str">
            <v>B64 6EH</v>
          </cell>
          <cell r="E362"/>
          <cell r="F362"/>
          <cell r="G362">
            <v>1993</v>
          </cell>
          <cell r="H362" t="str">
            <v>2025-12-22</v>
          </cell>
          <cell r="I362" t="str">
            <v>6b. Customer/family under the care of Social Services (Adult or Children’s) - DV</v>
          </cell>
          <cell r="J362" t="str">
            <v/>
          </cell>
          <cell r="K362" t="str">
            <v>Flooring</v>
          </cell>
          <cell r="L362" t="str">
            <v/>
          </cell>
          <cell r="M362" t="str">
            <v/>
          </cell>
          <cell r="N362" t="str">
            <v>Flooring Grant</v>
          </cell>
          <cell r="O362" t="str">
            <v>2025-12-22</v>
          </cell>
          <cell r="P362" t="str">
            <v>2026-05-20</v>
          </cell>
          <cell r="Q362">
            <v>4</v>
          </cell>
        </row>
        <row r="363">
          <cell r="A363" t="str">
            <v>E25-00447W</v>
          </cell>
          <cell r="C363" t="str">
            <v>E25-00447W</v>
          </cell>
          <cell r="D363" t="str">
            <v>WR15 8BU</v>
          </cell>
          <cell r="E363"/>
          <cell r="F363"/>
          <cell r="G363">
            <v>350</v>
          </cell>
          <cell r="H363" t="str">
            <v>2025-12-22</v>
          </cell>
          <cell r="I363" t="str">
            <v>1. Customer/family with a diagnosed condition or disability</v>
          </cell>
          <cell r="J363" t="str">
            <v/>
          </cell>
          <cell r="K363" t="str">
            <v>Food vouchers</v>
          </cell>
          <cell r="L363" t="str">
            <v>Utility vouchers</v>
          </cell>
          <cell r="M363" t="str">
            <v/>
          </cell>
          <cell r="N363" t="str">
            <v>Crisis Grant</v>
          </cell>
          <cell r="O363" t="str">
            <v>2025-12-22</v>
          </cell>
          <cell r="P363" t="str">
            <v>2026-02-20</v>
          </cell>
          <cell r="Q363">
            <v>1</v>
          </cell>
        </row>
        <row r="364">
          <cell r="A364" t="str">
            <v>E25-00448W</v>
          </cell>
          <cell r="C364" t="str">
            <v>E25-00448W</v>
          </cell>
          <cell r="D364" t="str">
            <v>B67 7QJ</v>
          </cell>
          <cell r="E364"/>
          <cell r="F364"/>
          <cell r="G364">
            <v>450</v>
          </cell>
          <cell r="H364" t="str">
            <v>2025-12-22</v>
          </cell>
          <cell r="I364" t="str">
            <v>1. Customer/family with a diagnosed condition or disability</v>
          </cell>
          <cell r="J364" t="str">
            <v/>
          </cell>
          <cell r="K364" t="str">
            <v>Food vouchers</v>
          </cell>
          <cell r="L364" t="str">
            <v>Utility vouchers</v>
          </cell>
          <cell r="M364" t="str">
            <v>Clothing</v>
          </cell>
          <cell r="N364" t="str">
            <v>Crisis Grant</v>
          </cell>
          <cell r="O364" t="str">
            <v>2025-12-22</v>
          </cell>
          <cell r="P364" t="str">
            <v>2026-02-23</v>
          </cell>
          <cell r="Q364">
            <v>2</v>
          </cell>
        </row>
        <row r="365">
          <cell r="A365" t="str">
            <v>E25-00450W</v>
          </cell>
          <cell r="C365" t="str">
            <v>E25-00450W</v>
          </cell>
          <cell r="D365" t="str">
            <v>SO15 3SE</v>
          </cell>
          <cell r="E365"/>
          <cell r="F365"/>
          <cell r="G365">
            <v>350</v>
          </cell>
          <cell r="H365" t="str">
            <v>2025-12-22</v>
          </cell>
          <cell r="I365" t="str">
            <v>1. Customer/family with a diagnosed condition or disability</v>
          </cell>
          <cell r="J365" t="str">
            <v/>
          </cell>
          <cell r="K365" t="str">
            <v>Food vouchers</v>
          </cell>
          <cell r="L365" t="str">
            <v>Utility vouchers</v>
          </cell>
          <cell r="M365" t="str">
            <v/>
          </cell>
          <cell r="N365" t="str">
            <v>Crisis Grant</v>
          </cell>
          <cell r="O365" t="str">
            <v>2025-12-22</v>
          </cell>
          <cell r="P365" t="str">
            <v>2026-01-23</v>
          </cell>
          <cell r="Q365">
            <v>1</v>
          </cell>
        </row>
        <row r="366">
          <cell r="A366" t="str">
            <v>E25-00451W</v>
          </cell>
          <cell r="C366" t="str">
            <v>E25-00451W</v>
          </cell>
          <cell r="D366" t="str">
            <v>LS18 4TB</v>
          </cell>
          <cell r="E366"/>
          <cell r="F366"/>
          <cell r="G366">
            <v>350</v>
          </cell>
          <cell r="H366" t="str">
            <v>2025-12-22</v>
          </cell>
          <cell r="I366" t="str">
            <v>1. Customer/family with a diagnosed condition or disability</v>
          </cell>
          <cell r="J366" t="str">
            <v/>
          </cell>
          <cell r="K366" t="str">
            <v>Food vouchers</v>
          </cell>
          <cell r="L366" t="str">
            <v>Utility vouchers</v>
          </cell>
          <cell r="M366" t="str">
            <v/>
          </cell>
          <cell r="N366" t="str">
            <v>Crisis Grant</v>
          </cell>
          <cell r="O366" t="str">
            <v>2025-12-22</v>
          </cell>
          <cell r="P366" t="str">
            <v>2026-01-28</v>
          </cell>
          <cell r="Q366">
            <v>1</v>
          </cell>
        </row>
        <row r="367">
          <cell r="A367" t="str">
            <v>E25-00453W</v>
          </cell>
          <cell r="C367" t="str">
            <v>E25-00453W</v>
          </cell>
          <cell r="D367" t="str">
            <v>BN26 6FN</v>
          </cell>
          <cell r="E367"/>
          <cell r="F367"/>
          <cell r="G367">
            <v>350</v>
          </cell>
          <cell r="H367" t="str">
            <v>2025-12-23</v>
          </cell>
          <cell r="I367" t="str">
            <v>1. Customer/family with a diagnosed condition or disability</v>
          </cell>
          <cell r="J367" t="str">
            <v/>
          </cell>
          <cell r="K367" t="str">
            <v>Food vouchers</v>
          </cell>
          <cell r="L367" t="str">
            <v>Clothing</v>
          </cell>
          <cell r="M367" t="str">
            <v/>
          </cell>
          <cell r="N367" t="str">
            <v>Crisis Grant</v>
          </cell>
          <cell r="O367" t="str">
            <v>2025-12-23</v>
          </cell>
          <cell r="P367" t="str">
            <v>2026-02-24</v>
          </cell>
          <cell r="Q367">
            <v>2</v>
          </cell>
        </row>
        <row r="368">
          <cell r="A368" t="str">
            <v>E25-00454W</v>
          </cell>
          <cell r="C368" t="str">
            <v>E25-00454W</v>
          </cell>
          <cell r="D368" t="str">
            <v>WF12 8NF</v>
          </cell>
          <cell r="E368"/>
          <cell r="F368"/>
          <cell r="G368">
            <v>350</v>
          </cell>
          <cell r="H368" t="str">
            <v>2025-12-22</v>
          </cell>
          <cell r="I368" t="str">
            <v>7. Customer/family with a child/ren in receipt of means-tested free school meals.</v>
          </cell>
          <cell r="J368" t="str">
            <v/>
          </cell>
          <cell r="K368" t="str">
            <v>Food vouchers</v>
          </cell>
          <cell r="L368" t="str">
            <v>Utility vouchers</v>
          </cell>
          <cell r="M368" t="str">
            <v/>
          </cell>
          <cell r="N368" t="str">
            <v>Crisis Grant</v>
          </cell>
          <cell r="O368" t="str">
            <v>2025-12-22</v>
          </cell>
          <cell r="P368" t="str">
            <v>2026-01-06</v>
          </cell>
          <cell r="Q368">
            <v>0</v>
          </cell>
        </row>
        <row r="369">
          <cell r="A369" t="str">
            <v>E25-00455W</v>
          </cell>
          <cell r="C369" t="str">
            <v>E25-00455W</v>
          </cell>
          <cell r="D369" t="str">
            <v>WR2 5UT</v>
          </cell>
          <cell r="E369"/>
          <cell r="F369"/>
          <cell r="G369">
            <v>350</v>
          </cell>
          <cell r="H369" t="str">
            <v>2025-12-23</v>
          </cell>
          <cell r="I369" t="str">
            <v>7. Customer/family with a child/ren in receipt of means-tested free school meals.</v>
          </cell>
          <cell r="J369" t="str">
            <v/>
          </cell>
          <cell r="K369" t="str">
            <v>Food vouchers</v>
          </cell>
          <cell r="L369" t="str">
            <v>Utility vouchers</v>
          </cell>
          <cell r="M369" t="str">
            <v/>
          </cell>
          <cell r="N369" t="str">
            <v>Crisis Grant</v>
          </cell>
          <cell r="O369" t="str">
            <v>2025-12-23</v>
          </cell>
          <cell r="P369" t="str">
            <v>2026-02-13</v>
          </cell>
          <cell r="Q369">
            <v>1</v>
          </cell>
        </row>
        <row r="370">
          <cell r="A370" t="str">
            <v>E25-00456W</v>
          </cell>
          <cell r="C370" t="str">
            <v>E25-00456W</v>
          </cell>
          <cell r="D370" t="str">
            <v>CV10 9TT</v>
          </cell>
          <cell r="E370"/>
          <cell r="F370"/>
          <cell r="G370">
            <v>350</v>
          </cell>
          <cell r="H370" t="str">
            <v>2025-12-22</v>
          </cell>
          <cell r="I370" t="str">
            <v>1. Customer/family with a diagnosed condition or disability</v>
          </cell>
          <cell r="J370" t="str">
            <v/>
          </cell>
          <cell r="K370" t="str">
            <v>Food vouchers</v>
          </cell>
          <cell r="L370" t="str">
            <v>Utility vouchers</v>
          </cell>
          <cell r="M370" t="str">
            <v/>
          </cell>
          <cell r="N370" t="str">
            <v>Crisis Grant</v>
          </cell>
          <cell r="O370" t="str">
            <v>2025-12-22</v>
          </cell>
          <cell r="P370" t="str">
            <v>2026-01-23</v>
          </cell>
          <cell r="Q370">
            <v>1</v>
          </cell>
        </row>
        <row r="371">
          <cell r="A371" t="str">
            <v>E25-00457W</v>
          </cell>
          <cell r="C371" t="str">
            <v>E25-00457W</v>
          </cell>
          <cell r="D371" t="str">
            <v>SO15 5RT</v>
          </cell>
          <cell r="E371"/>
          <cell r="F371"/>
          <cell r="G371">
            <v>350</v>
          </cell>
          <cell r="H371" t="str">
            <v>2025-12-23</v>
          </cell>
          <cell r="I371" t="str">
            <v>1. Customer/family with a diagnosed condition or disability</v>
          </cell>
          <cell r="J371" t="str">
            <v/>
          </cell>
          <cell r="K371" t="str">
            <v>Food vouchers</v>
          </cell>
          <cell r="L371" t="str">
            <v>Utility vouchers</v>
          </cell>
          <cell r="M371" t="str">
            <v/>
          </cell>
          <cell r="N371" t="str">
            <v>Crisis Grant</v>
          </cell>
          <cell r="O371" t="str">
            <v>2025-12-23</v>
          </cell>
          <cell r="P371" t="str">
            <v>2026-02-24</v>
          </cell>
          <cell r="Q371">
            <v>2</v>
          </cell>
        </row>
        <row r="372">
          <cell r="A372" t="str">
            <v>E25-00458W</v>
          </cell>
          <cell r="C372" t="str">
            <v>E25-00458W</v>
          </cell>
          <cell r="D372" t="str">
            <v>SO50 4RR</v>
          </cell>
          <cell r="E372"/>
          <cell r="F372"/>
          <cell r="G372">
            <v>350</v>
          </cell>
          <cell r="H372" t="str">
            <v>2025-12-22</v>
          </cell>
          <cell r="I372" t="str">
            <v>2. Customer/family receiving medication and/or therapy for a mental health condition or substance addiction.</v>
          </cell>
          <cell r="J372" t="str">
            <v/>
          </cell>
          <cell r="K372" t="str">
            <v>Food vouchers</v>
          </cell>
          <cell r="L372" t="str">
            <v>Utility vouchers</v>
          </cell>
          <cell r="M372" t="str">
            <v/>
          </cell>
          <cell r="N372" t="str">
            <v>Crisis Grant</v>
          </cell>
          <cell r="O372" t="str">
            <v>2025-12-22</v>
          </cell>
          <cell r="P372" t="str">
            <v>2026-02-15</v>
          </cell>
          <cell r="Q372">
            <v>1</v>
          </cell>
        </row>
        <row r="373">
          <cell r="A373" t="str">
            <v>E25-00459W</v>
          </cell>
          <cell r="C373" t="str">
            <v>E25-00459W</v>
          </cell>
          <cell r="D373" t="str">
            <v>BN8 5GS</v>
          </cell>
          <cell r="E373"/>
          <cell r="F373"/>
          <cell r="G373">
            <v>350</v>
          </cell>
          <cell r="H373" t="str">
            <v>2025-12-22</v>
          </cell>
          <cell r="I373" t="str">
            <v>2. Customer/family receiving medication and/or therapy for a mental health condition or substance addiction.</v>
          </cell>
          <cell r="J373" t="str">
            <v/>
          </cell>
          <cell r="K373" t="str">
            <v>Food vouchers</v>
          </cell>
          <cell r="L373" t="str">
            <v>Utility vouchers</v>
          </cell>
          <cell r="M373" t="str">
            <v/>
          </cell>
          <cell r="N373" t="str">
            <v>Crisis Grant</v>
          </cell>
          <cell r="O373" t="str">
            <v>2025-12-22</v>
          </cell>
          <cell r="P373" t="str">
            <v>2026-02-15</v>
          </cell>
          <cell r="Q373">
            <v>1</v>
          </cell>
        </row>
        <row r="374">
          <cell r="A374" t="str">
            <v>E25-00460W</v>
          </cell>
          <cell r="C374" t="str">
            <v>E25-00460W</v>
          </cell>
          <cell r="D374" t="str">
            <v>SG18 0BP</v>
          </cell>
          <cell r="E374"/>
          <cell r="F374"/>
          <cell r="G374">
            <v>250</v>
          </cell>
          <cell r="H374" t="str">
            <v>2025-12-23</v>
          </cell>
          <cell r="I374" t="str">
            <v>4. Customer/family fleeing from a violent or abusive relationship</v>
          </cell>
          <cell r="J374" t="str">
            <v/>
          </cell>
          <cell r="K374" t="str">
            <v>Clothing</v>
          </cell>
          <cell r="L374" t="str">
            <v/>
          </cell>
          <cell r="M374" t="str">
            <v/>
          </cell>
          <cell r="N374" t="str">
            <v>Crisis Grant</v>
          </cell>
          <cell r="O374" t="str">
            <v>2025-12-23</v>
          </cell>
          <cell r="P374" t="str">
            <v>2026-05-12</v>
          </cell>
          <cell r="Q374">
            <v>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E2E6-8A8F-44C0-AAEB-DAA48B8FBD6B}">
  <dimension ref="A1:AI324"/>
  <sheetViews>
    <sheetView workbookViewId="0">
      <selection activeCell="C135" sqref="C135"/>
    </sheetView>
  </sheetViews>
  <sheetFormatPr baseColWidth="10" defaultColWidth="18.6640625" defaultRowHeight="15" x14ac:dyDescent="0.2"/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">
      <c r="A2" t="s">
        <v>35</v>
      </c>
      <c r="B2" t="s">
        <v>36</v>
      </c>
      <c r="C2" t="s">
        <v>37</v>
      </c>
      <c r="D2" s="1">
        <v>931</v>
      </c>
      <c r="E2" t="s">
        <v>38</v>
      </c>
      <c r="F2" s="2">
        <v>45117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49</v>
      </c>
      <c r="R2" t="s">
        <v>50</v>
      </c>
      <c r="S2" t="s">
        <v>51</v>
      </c>
      <c r="T2" t="s">
        <v>52</v>
      </c>
      <c r="U2" s="3">
        <v>45614</v>
      </c>
      <c r="V2" t="s">
        <v>53</v>
      </c>
      <c r="W2" s="2">
        <v>45117</v>
      </c>
      <c r="X2" s="2">
        <v>45145</v>
      </c>
      <c r="Y2" t="s">
        <v>44</v>
      </c>
      <c r="Z2" t="s">
        <v>54</v>
      </c>
      <c r="AA2" t="s">
        <v>55</v>
      </c>
      <c r="AB2" t="s">
        <v>44</v>
      </c>
      <c r="AC2" t="s">
        <v>44</v>
      </c>
      <c r="AD2" t="s">
        <v>56</v>
      </c>
      <c r="AE2" t="s">
        <v>57</v>
      </c>
      <c r="AF2" t="s">
        <v>44</v>
      </c>
      <c r="AG2" t="s">
        <v>44</v>
      </c>
      <c r="AH2" t="s">
        <v>44</v>
      </c>
      <c r="AI2" t="s">
        <v>44</v>
      </c>
    </row>
    <row r="3" spans="1:35" x14ac:dyDescent="0.2">
      <c r="A3" t="s">
        <v>58</v>
      </c>
      <c r="B3" t="s">
        <v>36</v>
      </c>
      <c r="C3" t="s">
        <v>37</v>
      </c>
      <c r="D3" s="1">
        <v>720</v>
      </c>
      <c r="E3" t="s">
        <v>38</v>
      </c>
      <c r="F3" s="2">
        <v>45120</v>
      </c>
      <c r="G3" t="s">
        <v>39</v>
      </c>
      <c r="H3" t="s">
        <v>59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60</v>
      </c>
      <c r="O3" t="s">
        <v>61</v>
      </c>
      <c r="P3" t="s">
        <v>48</v>
      </c>
      <c r="Q3" t="s">
        <v>62</v>
      </c>
      <c r="R3" t="s">
        <v>63</v>
      </c>
      <c r="S3" t="s">
        <v>51</v>
      </c>
      <c r="T3" t="s">
        <v>52</v>
      </c>
      <c r="U3" s="3">
        <v>45614</v>
      </c>
      <c r="V3" t="s">
        <v>53</v>
      </c>
      <c r="W3" s="2">
        <v>45120</v>
      </c>
      <c r="X3" s="2">
        <v>45145</v>
      </c>
      <c r="Y3" t="s">
        <v>44</v>
      </c>
      <c r="Z3" t="s">
        <v>54</v>
      </c>
      <c r="AA3" t="s">
        <v>55</v>
      </c>
      <c r="AB3" t="s">
        <v>44</v>
      </c>
      <c r="AC3" t="s">
        <v>44</v>
      </c>
      <c r="AD3" t="s">
        <v>56</v>
      </c>
      <c r="AE3" t="s">
        <v>57</v>
      </c>
      <c r="AF3" t="s">
        <v>44</v>
      </c>
      <c r="AG3" t="s">
        <v>44</v>
      </c>
      <c r="AH3" t="s">
        <v>44</v>
      </c>
      <c r="AI3" t="s">
        <v>44</v>
      </c>
    </row>
    <row r="4" spans="1:35" x14ac:dyDescent="0.2">
      <c r="A4" t="s">
        <v>64</v>
      </c>
      <c r="B4" t="s">
        <v>36</v>
      </c>
      <c r="C4" t="s">
        <v>37</v>
      </c>
      <c r="D4" s="1">
        <v>673.16</v>
      </c>
      <c r="E4" t="s">
        <v>38</v>
      </c>
      <c r="F4" s="2">
        <v>45117</v>
      </c>
      <c r="G4" t="s">
        <v>39</v>
      </c>
      <c r="H4" t="s">
        <v>65</v>
      </c>
      <c r="I4" t="s">
        <v>41</v>
      </c>
      <c r="J4" t="s">
        <v>42</v>
      </c>
      <c r="K4" t="s">
        <v>66</v>
      </c>
      <c r="L4" t="s">
        <v>44</v>
      </c>
      <c r="M4" t="s">
        <v>67</v>
      </c>
      <c r="N4" t="s">
        <v>68</v>
      </c>
      <c r="O4" t="s">
        <v>69</v>
      </c>
      <c r="P4" t="s">
        <v>48</v>
      </c>
      <c r="Q4" t="s">
        <v>70</v>
      </c>
      <c r="R4" t="s">
        <v>71</v>
      </c>
      <c r="S4" t="s">
        <v>72</v>
      </c>
      <c r="T4" t="s">
        <v>52</v>
      </c>
      <c r="U4" s="3">
        <v>45614</v>
      </c>
      <c r="V4" t="s">
        <v>53</v>
      </c>
      <c r="W4" s="2">
        <v>45117</v>
      </c>
      <c r="X4" s="2">
        <v>45362</v>
      </c>
      <c r="Y4" t="s">
        <v>44</v>
      </c>
      <c r="Z4" t="s">
        <v>54</v>
      </c>
      <c r="AA4" t="s">
        <v>73</v>
      </c>
      <c r="AB4" t="s">
        <v>44</v>
      </c>
      <c r="AC4" t="s">
        <v>44</v>
      </c>
      <c r="AD4" t="s">
        <v>56</v>
      </c>
      <c r="AE4" t="s">
        <v>74</v>
      </c>
      <c r="AF4" t="s">
        <v>56</v>
      </c>
      <c r="AG4" t="s">
        <v>75</v>
      </c>
      <c r="AH4" t="s">
        <v>44</v>
      </c>
      <c r="AI4" t="s">
        <v>44</v>
      </c>
    </row>
    <row r="5" spans="1:35" x14ac:dyDescent="0.2">
      <c r="A5" t="s">
        <v>76</v>
      </c>
      <c r="B5" t="s">
        <v>36</v>
      </c>
      <c r="C5" t="s">
        <v>37</v>
      </c>
      <c r="D5" s="1">
        <v>1000</v>
      </c>
      <c r="E5" t="s">
        <v>38</v>
      </c>
      <c r="F5" s="2">
        <v>45110</v>
      </c>
      <c r="G5" t="s">
        <v>39</v>
      </c>
      <c r="H5" t="s">
        <v>77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78</v>
      </c>
      <c r="O5" t="s">
        <v>79</v>
      </c>
      <c r="P5" t="s">
        <v>48</v>
      </c>
      <c r="Q5" t="s">
        <v>80</v>
      </c>
      <c r="R5" t="s">
        <v>81</v>
      </c>
      <c r="S5" t="s">
        <v>51</v>
      </c>
      <c r="T5" t="s">
        <v>52</v>
      </c>
      <c r="U5" s="3">
        <v>45614</v>
      </c>
      <c r="V5" t="s">
        <v>53</v>
      </c>
      <c r="W5" s="2">
        <v>45110</v>
      </c>
      <c r="X5" s="2">
        <v>45269</v>
      </c>
      <c r="Y5" t="s">
        <v>44</v>
      </c>
      <c r="Z5" t="s">
        <v>54</v>
      </c>
      <c r="AA5" t="s">
        <v>55</v>
      </c>
      <c r="AB5" t="s">
        <v>44</v>
      </c>
      <c r="AC5" t="s">
        <v>44</v>
      </c>
      <c r="AD5" t="s">
        <v>56</v>
      </c>
      <c r="AE5" t="s">
        <v>82</v>
      </c>
      <c r="AF5" t="s">
        <v>44</v>
      </c>
      <c r="AG5" t="s">
        <v>44</v>
      </c>
      <c r="AH5" t="s">
        <v>44</v>
      </c>
      <c r="AI5" t="s">
        <v>44</v>
      </c>
    </row>
    <row r="6" spans="1:35" x14ac:dyDescent="0.2">
      <c r="A6" t="s">
        <v>83</v>
      </c>
      <c r="B6" t="s">
        <v>36</v>
      </c>
      <c r="C6" t="s">
        <v>37</v>
      </c>
      <c r="D6" s="1">
        <v>1039</v>
      </c>
      <c r="E6" t="s">
        <v>38</v>
      </c>
      <c r="F6" s="2">
        <v>45112</v>
      </c>
      <c r="G6" t="s">
        <v>39</v>
      </c>
      <c r="H6" t="s">
        <v>84</v>
      </c>
      <c r="I6" t="s">
        <v>41</v>
      </c>
      <c r="J6" t="s">
        <v>42</v>
      </c>
      <c r="K6" t="s">
        <v>66</v>
      </c>
      <c r="L6" t="s">
        <v>66</v>
      </c>
      <c r="M6" t="s">
        <v>85</v>
      </c>
      <c r="N6" t="s">
        <v>86</v>
      </c>
      <c r="O6" t="s">
        <v>87</v>
      </c>
      <c r="P6" t="s">
        <v>48</v>
      </c>
      <c r="Q6" t="s">
        <v>88</v>
      </c>
      <c r="R6" t="s">
        <v>89</v>
      </c>
      <c r="S6" t="s">
        <v>72</v>
      </c>
      <c r="T6" t="s">
        <v>52</v>
      </c>
      <c r="U6" s="3">
        <v>45614</v>
      </c>
      <c r="V6" t="s">
        <v>53</v>
      </c>
      <c r="W6" s="2">
        <v>45112</v>
      </c>
      <c r="X6" s="2">
        <v>45282</v>
      </c>
      <c r="Y6" t="s">
        <v>44</v>
      </c>
      <c r="Z6" t="s">
        <v>54</v>
      </c>
      <c r="AA6" t="s">
        <v>73</v>
      </c>
      <c r="AB6" t="s">
        <v>90</v>
      </c>
      <c r="AC6" t="s">
        <v>91</v>
      </c>
      <c r="AD6" t="s">
        <v>56</v>
      </c>
      <c r="AE6" t="s">
        <v>92</v>
      </c>
      <c r="AF6" t="s">
        <v>56</v>
      </c>
      <c r="AG6" t="s">
        <v>93</v>
      </c>
      <c r="AH6" t="s">
        <v>56</v>
      </c>
      <c r="AI6" t="s">
        <v>74</v>
      </c>
    </row>
    <row r="7" spans="1:35" x14ac:dyDescent="0.2">
      <c r="A7" t="s">
        <v>94</v>
      </c>
      <c r="B7" t="s">
        <v>36</v>
      </c>
      <c r="C7" t="s">
        <v>37</v>
      </c>
      <c r="D7" s="1">
        <v>875.11</v>
      </c>
      <c r="E7" t="s">
        <v>38</v>
      </c>
      <c r="F7" s="2">
        <v>45117</v>
      </c>
      <c r="G7" t="s">
        <v>39</v>
      </c>
      <c r="H7" t="s">
        <v>95</v>
      </c>
      <c r="I7" t="s">
        <v>41</v>
      </c>
      <c r="J7" t="s">
        <v>42</v>
      </c>
      <c r="K7" t="s">
        <v>66</v>
      </c>
      <c r="L7" t="s">
        <v>44</v>
      </c>
      <c r="M7" t="s">
        <v>96</v>
      </c>
      <c r="N7" t="s">
        <v>97</v>
      </c>
      <c r="O7" t="s">
        <v>98</v>
      </c>
      <c r="P7" t="s">
        <v>48</v>
      </c>
      <c r="Q7" t="s">
        <v>80</v>
      </c>
      <c r="R7" t="s">
        <v>81</v>
      </c>
      <c r="S7" t="s">
        <v>51</v>
      </c>
      <c r="T7" t="s">
        <v>52</v>
      </c>
      <c r="U7" s="3">
        <v>45614</v>
      </c>
      <c r="V7" t="s">
        <v>53</v>
      </c>
      <c r="W7" s="2">
        <v>45117</v>
      </c>
      <c r="X7" s="2">
        <v>45268</v>
      </c>
      <c r="Y7" t="s">
        <v>44</v>
      </c>
      <c r="Z7" t="s">
        <v>54</v>
      </c>
      <c r="AA7" t="s">
        <v>73</v>
      </c>
      <c r="AB7" t="s">
        <v>44</v>
      </c>
      <c r="AC7" t="s">
        <v>44</v>
      </c>
      <c r="AD7" t="s">
        <v>56</v>
      </c>
      <c r="AE7" t="s">
        <v>75</v>
      </c>
      <c r="AF7" t="s">
        <v>56</v>
      </c>
      <c r="AG7" t="s">
        <v>74</v>
      </c>
      <c r="AH7" t="s">
        <v>56</v>
      </c>
      <c r="AI7" t="s">
        <v>57</v>
      </c>
    </row>
    <row r="8" spans="1:35" x14ac:dyDescent="0.2">
      <c r="A8" t="s">
        <v>99</v>
      </c>
      <c r="B8" t="s">
        <v>36</v>
      </c>
      <c r="C8" t="s">
        <v>37</v>
      </c>
      <c r="D8" s="1">
        <v>840</v>
      </c>
      <c r="E8" t="s">
        <v>38</v>
      </c>
      <c r="F8" s="2">
        <v>45121</v>
      </c>
      <c r="G8" t="s">
        <v>39</v>
      </c>
      <c r="H8" t="s">
        <v>100</v>
      </c>
      <c r="I8" t="s">
        <v>41</v>
      </c>
      <c r="J8" t="s">
        <v>42</v>
      </c>
      <c r="K8" t="s">
        <v>66</v>
      </c>
      <c r="L8" t="s">
        <v>44</v>
      </c>
      <c r="M8" t="s">
        <v>101</v>
      </c>
      <c r="N8" t="s">
        <v>102</v>
      </c>
      <c r="O8" t="s">
        <v>103</v>
      </c>
      <c r="P8" t="s">
        <v>48</v>
      </c>
      <c r="Q8" t="s">
        <v>104</v>
      </c>
      <c r="R8" t="s">
        <v>105</v>
      </c>
      <c r="S8" t="s">
        <v>51</v>
      </c>
      <c r="T8" t="s">
        <v>52</v>
      </c>
      <c r="U8" s="3">
        <v>45614</v>
      </c>
      <c r="V8" t="s">
        <v>53</v>
      </c>
      <c r="W8" s="2">
        <v>45121</v>
      </c>
      <c r="X8" s="2">
        <v>45145</v>
      </c>
      <c r="Y8" t="s">
        <v>44</v>
      </c>
      <c r="Z8" t="s">
        <v>54</v>
      </c>
      <c r="AA8" t="s">
        <v>73</v>
      </c>
      <c r="AB8" t="s">
        <v>44</v>
      </c>
      <c r="AC8" t="s">
        <v>44</v>
      </c>
      <c r="AD8" t="s">
        <v>56</v>
      </c>
      <c r="AE8" t="s">
        <v>82</v>
      </c>
      <c r="AF8" t="s">
        <v>56</v>
      </c>
      <c r="AG8" t="s">
        <v>92</v>
      </c>
      <c r="AH8" t="s">
        <v>44</v>
      </c>
      <c r="AI8" t="s">
        <v>44</v>
      </c>
    </row>
    <row r="9" spans="1:35" x14ac:dyDescent="0.2">
      <c r="A9" t="s">
        <v>106</v>
      </c>
      <c r="B9" t="s">
        <v>36</v>
      </c>
      <c r="C9" t="s">
        <v>107</v>
      </c>
      <c r="D9" s="1">
        <v>990</v>
      </c>
      <c r="E9" t="s">
        <v>38</v>
      </c>
      <c r="F9" s="2">
        <v>45126</v>
      </c>
      <c r="G9" t="s">
        <v>39</v>
      </c>
      <c r="H9" t="s">
        <v>108</v>
      </c>
      <c r="I9" t="s">
        <v>41</v>
      </c>
      <c r="J9" t="s">
        <v>42</v>
      </c>
      <c r="K9" t="s">
        <v>109</v>
      </c>
      <c r="L9" t="s">
        <v>44</v>
      </c>
      <c r="M9" t="s">
        <v>110</v>
      </c>
      <c r="N9" t="s">
        <v>111</v>
      </c>
      <c r="O9" t="s">
        <v>112</v>
      </c>
      <c r="P9" t="s">
        <v>48</v>
      </c>
      <c r="Q9" t="s">
        <v>113</v>
      </c>
      <c r="R9" t="s">
        <v>114</v>
      </c>
      <c r="S9" t="s">
        <v>51</v>
      </c>
      <c r="T9" t="s">
        <v>115</v>
      </c>
      <c r="U9" s="3">
        <v>45614</v>
      </c>
      <c r="V9" t="s">
        <v>53</v>
      </c>
      <c r="W9" s="2">
        <v>45126</v>
      </c>
      <c r="X9" s="2">
        <v>45313</v>
      </c>
      <c r="Y9" t="s">
        <v>44</v>
      </c>
      <c r="Z9" t="s">
        <v>54</v>
      </c>
      <c r="AA9" t="s">
        <v>116</v>
      </c>
      <c r="AB9" t="s">
        <v>44</v>
      </c>
      <c r="AC9" t="s">
        <v>44</v>
      </c>
      <c r="AD9" t="s">
        <v>56</v>
      </c>
      <c r="AE9" t="s">
        <v>117</v>
      </c>
      <c r="AF9" t="s">
        <v>56</v>
      </c>
      <c r="AG9" t="s">
        <v>93</v>
      </c>
      <c r="AH9" t="s">
        <v>44</v>
      </c>
      <c r="AI9" t="s">
        <v>44</v>
      </c>
    </row>
    <row r="10" spans="1:35" x14ac:dyDescent="0.2">
      <c r="A10" t="s">
        <v>118</v>
      </c>
      <c r="B10" t="s">
        <v>36</v>
      </c>
      <c r="C10" t="s">
        <v>37</v>
      </c>
      <c r="D10" s="1">
        <v>100</v>
      </c>
      <c r="E10" t="s">
        <v>38</v>
      </c>
      <c r="F10" s="2">
        <v>45117</v>
      </c>
      <c r="G10" t="s">
        <v>39</v>
      </c>
      <c r="H10" t="s">
        <v>119</v>
      </c>
      <c r="I10" t="s">
        <v>41</v>
      </c>
      <c r="J10" t="s">
        <v>42</v>
      </c>
      <c r="K10" t="s">
        <v>120</v>
      </c>
      <c r="L10" t="s">
        <v>44</v>
      </c>
      <c r="M10" t="s">
        <v>121</v>
      </c>
      <c r="N10" t="s">
        <v>122</v>
      </c>
      <c r="O10" t="s">
        <v>123</v>
      </c>
      <c r="P10" t="s">
        <v>48</v>
      </c>
      <c r="Q10" t="s">
        <v>124</v>
      </c>
      <c r="R10" t="s">
        <v>125</v>
      </c>
      <c r="S10" t="s">
        <v>51</v>
      </c>
      <c r="T10" t="s">
        <v>52</v>
      </c>
      <c r="U10" s="3">
        <v>45614</v>
      </c>
      <c r="V10" t="s">
        <v>53</v>
      </c>
      <c r="W10" s="2">
        <v>45117</v>
      </c>
      <c r="X10" s="2">
        <v>45269</v>
      </c>
      <c r="Y10" t="s">
        <v>44</v>
      </c>
      <c r="Z10" t="s">
        <v>54</v>
      </c>
      <c r="AA10" t="s">
        <v>126</v>
      </c>
      <c r="AB10" t="s">
        <v>44</v>
      </c>
      <c r="AC10" t="s">
        <v>44</v>
      </c>
      <c r="AD10" t="s">
        <v>56</v>
      </c>
      <c r="AE10" t="s">
        <v>75</v>
      </c>
      <c r="AF10" t="s">
        <v>44</v>
      </c>
      <c r="AG10" t="s">
        <v>44</v>
      </c>
      <c r="AH10" t="s">
        <v>44</v>
      </c>
      <c r="AI10" t="s">
        <v>44</v>
      </c>
    </row>
    <row r="11" spans="1:35" x14ac:dyDescent="0.2">
      <c r="A11" t="s">
        <v>127</v>
      </c>
      <c r="B11" t="s">
        <v>36</v>
      </c>
      <c r="C11" t="s">
        <v>37</v>
      </c>
      <c r="D11" s="1">
        <v>942.37</v>
      </c>
      <c r="E11" t="s">
        <v>38</v>
      </c>
      <c r="F11" s="2">
        <v>45132</v>
      </c>
      <c r="G11" t="s">
        <v>39</v>
      </c>
      <c r="H11" t="s">
        <v>128</v>
      </c>
      <c r="I11" t="s">
        <v>41</v>
      </c>
      <c r="J11" t="s">
        <v>42</v>
      </c>
      <c r="K11" t="s">
        <v>129</v>
      </c>
      <c r="L11" t="s">
        <v>44</v>
      </c>
      <c r="M11" t="s">
        <v>121</v>
      </c>
      <c r="N11" t="s">
        <v>130</v>
      </c>
      <c r="O11" t="s">
        <v>131</v>
      </c>
      <c r="P11" t="s">
        <v>48</v>
      </c>
      <c r="Q11" t="s">
        <v>124</v>
      </c>
      <c r="R11" t="s">
        <v>125</v>
      </c>
      <c r="S11" t="s">
        <v>51</v>
      </c>
      <c r="T11" t="s">
        <v>52</v>
      </c>
      <c r="U11" s="3">
        <v>45614</v>
      </c>
      <c r="V11" t="s">
        <v>53</v>
      </c>
      <c r="W11" s="2">
        <v>45132</v>
      </c>
      <c r="X11" s="2">
        <v>45268</v>
      </c>
      <c r="Y11" t="s">
        <v>44</v>
      </c>
      <c r="Z11" t="s">
        <v>54</v>
      </c>
      <c r="AA11" t="s">
        <v>132</v>
      </c>
      <c r="AB11" t="s">
        <v>44</v>
      </c>
      <c r="AC11" t="s">
        <v>44</v>
      </c>
      <c r="AD11" t="s">
        <v>56</v>
      </c>
      <c r="AE11" t="s">
        <v>75</v>
      </c>
      <c r="AF11" t="s">
        <v>44</v>
      </c>
      <c r="AG11" t="s">
        <v>44</v>
      </c>
      <c r="AH11" t="s">
        <v>44</v>
      </c>
      <c r="AI11" t="s">
        <v>44</v>
      </c>
    </row>
    <row r="12" spans="1:35" x14ac:dyDescent="0.2">
      <c r="A12" t="s">
        <v>133</v>
      </c>
      <c r="B12" t="s">
        <v>36</v>
      </c>
      <c r="C12" t="s">
        <v>37</v>
      </c>
      <c r="D12" s="1">
        <v>773.17</v>
      </c>
      <c r="E12" t="s">
        <v>38</v>
      </c>
      <c r="F12" s="2">
        <v>45118</v>
      </c>
      <c r="G12" t="s">
        <v>39</v>
      </c>
      <c r="H12" t="s">
        <v>134</v>
      </c>
      <c r="I12" t="s">
        <v>41</v>
      </c>
      <c r="J12" t="s">
        <v>42</v>
      </c>
      <c r="K12" t="s">
        <v>109</v>
      </c>
      <c r="L12" t="s">
        <v>44</v>
      </c>
      <c r="M12" t="s">
        <v>101</v>
      </c>
      <c r="N12" t="s">
        <v>111</v>
      </c>
      <c r="O12" t="s">
        <v>112</v>
      </c>
      <c r="P12" t="s">
        <v>48</v>
      </c>
      <c r="Q12" t="s">
        <v>113</v>
      </c>
      <c r="R12" t="s">
        <v>114</v>
      </c>
      <c r="S12" t="s">
        <v>51</v>
      </c>
      <c r="T12" t="s">
        <v>52</v>
      </c>
      <c r="U12" s="3">
        <v>45614</v>
      </c>
      <c r="V12" t="s">
        <v>53</v>
      </c>
      <c r="W12" s="2">
        <v>45118</v>
      </c>
      <c r="X12" s="2">
        <v>45145</v>
      </c>
      <c r="Y12" t="s">
        <v>44</v>
      </c>
      <c r="Z12" t="s">
        <v>54</v>
      </c>
      <c r="AA12" t="s">
        <v>116</v>
      </c>
      <c r="AB12" t="s">
        <v>44</v>
      </c>
      <c r="AC12" t="s">
        <v>44</v>
      </c>
      <c r="AD12" t="s">
        <v>56</v>
      </c>
      <c r="AE12" t="s">
        <v>82</v>
      </c>
      <c r="AF12" t="s">
        <v>56</v>
      </c>
      <c r="AG12" t="s">
        <v>135</v>
      </c>
      <c r="AH12" t="s">
        <v>44</v>
      </c>
      <c r="AI12" t="s">
        <v>44</v>
      </c>
    </row>
    <row r="13" spans="1:35" x14ac:dyDescent="0.2">
      <c r="A13" t="s">
        <v>136</v>
      </c>
      <c r="B13" t="s">
        <v>36</v>
      </c>
      <c r="C13" t="s">
        <v>37</v>
      </c>
      <c r="D13" s="1">
        <v>618</v>
      </c>
      <c r="E13" t="s">
        <v>38</v>
      </c>
      <c r="F13" s="2">
        <v>45117</v>
      </c>
      <c r="G13" t="s">
        <v>39</v>
      </c>
      <c r="H13" t="s">
        <v>137</v>
      </c>
      <c r="I13" t="s">
        <v>41</v>
      </c>
      <c r="J13" t="s">
        <v>42</v>
      </c>
      <c r="K13" t="s">
        <v>120</v>
      </c>
      <c r="L13" t="s">
        <v>44</v>
      </c>
      <c r="M13" t="s">
        <v>45</v>
      </c>
      <c r="N13" t="s">
        <v>138</v>
      </c>
      <c r="O13" t="s">
        <v>139</v>
      </c>
      <c r="P13" t="s">
        <v>48</v>
      </c>
      <c r="Q13" t="s">
        <v>140</v>
      </c>
      <c r="R13" t="s">
        <v>141</v>
      </c>
      <c r="S13" t="s">
        <v>72</v>
      </c>
      <c r="T13" t="s">
        <v>52</v>
      </c>
      <c r="U13" s="3">
        <v>45614</v>
      </c>
      <c r="V13" t="s">
        <v>53</v>
      </c>
      <c r="W13" s="2">
        <v>45117</v>
      </c>
      <c r="X13" s="2">
        <v>45268</v>
      </c>
      <c r="Y13" t="s">
        <v>44</v>
      </c>
      <c r="Z13" t="s">
        <v>54</v>
      </c>
      <c r="AA13" t="s">
        <v>142</v>
      </c>
      <c r="AB13" t="s">
        <v>44</v>
      </c>
      <c r="AC13" t="s">
        <v>44</v>
      </c>
      <c r="AD13" t="s">
        <v>56</v>
      </c>
      <c r="AE13" t="s">
        <v>82</v>
      </c>
      <c r="AF13" t="s">
        <v>44</v>
      </c>
      <c r="AG13" t="s">
        <v>44</v>
      </c>
      <c r="AH13" t="s">
        <v>44</v>
      </c>
      <c r="AI13" t="s">
        <v>44</v>
      </c>
    </row>
    <row r="14" spans="1:35" x14ac:dyDescent="0.2">
      <c r="A14" t="s">
        <v>143</v>
      </c>
      <c r="B14" t="s">
        <v>36</v>
      </c>
      <c r="C14" t="s">
        <v>37</v>
      </c>
      <c r="D14" s="1">
        <v>801.69</v>
      </c>
      <c r="E14" t="s">
        <v>38</v>
      </c>
      <c r="F14" s="2">
        <v>45117</v>
      </c>
      <c r="G14" t="s">
        <v>39</v>
      </c>
      <c r="H14" t="s">
        <v>144</v>
      </c>
      <c r="I14" t="s">
        <v>41</v>
      </c>
      <c r="J14" t="s">
        <v>42</v>
      </c>
      <c r="K14" t="s">
        <v>66</v>
      </c>
      <c r="L14" t="s">
        <v>44</v>
      </c>
      <c r="M14" t="s">
        <v>45</v>
      </c>
      <c r="N14" t="s">
        <v>145</v>
      </c>
      <c r="O14" t="s">
        <v>146</v>
      </c>
      <c r="P14" t="s">
        <v>48</v>
      </c>
      <c r="Q14" t="s">
        <v>147</v>
      </c>
      <c r="R14" t="s">
        <v>148</v>
      </c>
      <c r="S14" t="s">
        <v>51</v>
      </c>
      <c r="T14" t="s">
        <v>52</v>
      </c>
      <c r="U14" s="3">
        <v>45614</v>
      </c>
      <c r="V14" t="s">
        <v>53</v>
      </c>
      <c r="W14" s="2">
        <v>45117</v>
      </c>
      <c r="X14" s="2">
        <v>45145</v>
      </c>
      <c r="Y14" t="s">
        <v>44</v>
      </c>
      <c r="Z14" t="s">
        <v>54</v>
      </c>
      <c r="AA14" t="s">
        <v>73</v>
      </c>
      <c r="AB14" t="s">
        <v>44</v>
      </c>
      <c r="AC14" t="s">
        <v>44</v>
      </c>
      <c r="AD14" t="s">
        <v>56</v>
      </c>
      <c r="AE14" t="s">
        <v>57</v>
      </c>
      <c r="AF14" t="s">
        <v>44</v>
      </c>
      <c r="AG14" t="s">
        <v>44</v>
      </c>
      <c r="AH14" t="s">
        <v>44</v>
      </c>
      <c r="AI14" t="s">
        <v>44</v>
      </c>
    </row>
    <row r="15" spans="1:35" x14ac:dyDescent="0.2">
      <c r="A15" t="s">
        <v>149</v>
      </c>
      <c r="B15" t="s">
        <v>36</v>
      </c>
      <c r="C15" t="s">
        <v>37</v>
      </c>
      <c r="D15" s="1">
        <v>946</v>
      </c>
      <c r="E15" t="s">
        <v>38</v>
      </c>
      <c r="F15" s="2">
        <v>45117</v>
      </c>
      <c r="G15" t="s">
        <v>39</v>
      </c>
      <c r="H15" t="s">
        <v>150</v>
      </c>
      <c r="I15" t="s">
        <v>41</v>
      </c>
      <c r="J15" t="s">
        <v>42</v>
      </c>
      <c r="K15" t="s">
        <v>66</v>
      </c>
      <c r="L15" t="s">
        <v>44</v>
      </c>
      <c r="M15" t="s">
        <v>101</v>
      </c>
      <c r="N15" t="s">
        <v>151</v>
      </c>
      <c r="O15" t="s">
        <v>152</v>
      </c>
      <c r="P15" t="s">
        <v>48</v>
      </c>
      <c r="Q15" t="s">
        <v>153</v>
      </c>
      <c r="R15" t="s">
        <v>154</v>
      </c>
      <c r="S15" t="s">
        <v>155</v>
      </c>
      <c r="T15" t="s">
        <v>52</v>
      </c>
      <c r="U15" s="3">
        <v>45614</v>
      </c>
      <c r="V15" t="s">
        <v>53</v>
      </c>
      <c r="W15" s="2">
        <v>45117</v>
      </c>
      <c r="X15" s="2">
        <v>45289</v>
      </c>
      <c r="Y15" t="s">
        <v>44</v>
      </c>
      <c r="Z15" t="s">
        <v>54</v>
      </c>
      <c r="AA15" t="s">
        <v>73</v>
      </c>
      <c r="AB15" t="s">
        <v>44</v>
      </c>
      <c r="AC15" t="s">
        <v>44</v>
      </c>
      <c r="AD15" t="s">
        <v>56</v>
      </c>
      <c r="AE15" t="s">
        <v>82</v>
      </c>
      <c r="AF15" t="s">
        <v>56</v>
      </c>
      <c r="AG15" t="s">
        <v>92</v>
      </c>
      <c r="AH15" t="s">
        <v>44</v>
      </c>
      <c r="AI15" t="s">
        <v>44</v>
      </c>
    </row>
    <row r="16" spans="1:35" x14ac:dyDescent="0.2">
      <c r="A16" t="s">
        <v>156</v>
      </c>
      <c r="B16" t="s">
        <v>36</v>
      </c>
      <c r="C16" t="s">
        <v>37</v>
      </c>
      <c r="D16" s="1">
        <v>506</v>
      </c>
      <c r="E16" t="s">
        <v>38</v>
      </c>
      <c r="F16" s="2">
        <v>45118</v>
      </c>
      <c r="G16" t="s">
        <v>39</v>
      </c>
      <c r="H16" t="s">
        <v>157</v>
      </c>
      <c r="I16" t="s">
        <v>41</v>
      </c>
      <c r="J16" t="s">
        <v>42</v>
      </c>
      <c r="K16" t="s">
        <v>129</v>
      </c>
      <c r="L16" t="s">
        <v>44</v>
      </c>
      <c r="M16" t="s">
        <v>158</v>
      </c>
      <c r="N16" t="s">
        <v>159</v>
      </c>
      <c r="O16" t="s">
        <v>160</v>
      </c>
      <c r="P16" t="s">
        <v>48</v>
      </c>
      <c r="Q16" t="s">
        <v>161</v>
      </c>
      <c r="R16" t="s">
        <v>162</v>
      </c>
      <c r="S16" t="s">
        <v>155</v>
      </c>
      <c r="T16" t="s">
        <v>52</v>
      </c>
      <c r="U16" s="3">
        <v>45614</v>
      </c>
      <c r="V16" t="s">
        <v>53</v>
      </c>
      <c r="W16" s="2">
        <v>45118</v>
      </c>
      <c r="X16" s="2">
        <v>45330</v>
      </c>
      <c r="Y16" t="s">
        <v>44</v>
      </c>
      <c r="Z16" t="s">
        <v>54</v>
      </c>
      <c r="AA16" t="s">
        <v>163</v>
      </c>
      <c r="AB16" t="s">
        <v>44</v>
      </c>
      <c r="AC16" t="s">
        <v>44</v>
      </c>
      <c r="AD16" t="s">
        <v>56</v>
      </c>
      <c r="AE16" t="s">
        <v>74</v>
      </c>
      <c r="AF16" t="s">
        <v>56</v>
      </c>
      <c r="AG16" t="s">
        <v>75</v>
      </c>
      <c r="AH16" t="s">
        <v>56</v>
      </c>
      <c r="AI16" t="s">
        <v>164</v>
      </c>
    </row>
    <row r="17" spans="1:35" x14ac:dyDescent="0.2">
      <c r="A17" t="s">
        <v>165</v>
      </c>
      <c r="B17" t="s">
        <v>36</v>
      </c>
      <c r="C17" t="s">
        <v>37</v>
      </c>
      <c r="D17" s="1">
        <v>1000</v>
      </c>
      <c r="E17" t="s">
        <v>38</v>
      </c>
      <c r="F17" s="2">
        <v>45120</v>
      </c>
      <c r="G17" t="s">
        <v>39</v>
      </c>
      <c r="H17" t="s">
        <v>166</v>
      </c>
      <c r="I17" t="s">
        <v>41</v>
      </c>
      <c r="J17" t="s">
        <v>42</v>
      </c>
      <c r="K17" t="s">
        <v>43</v>
      </c>
      <c r="L17" t="s">
        <v>109</v>
      </c>
      <c r="M17" t="s">
        <v>101</v>
      </c>
      <c r="N17" t="s">
        <v>167</v>
      </c>
      <c r="O17" t="s">
        <v>168</v>
      </c>
      <c r="P17" t="s">
        <v>48</v>
      </c>
      <c r="Q17" t="s">
        <v>169</v>
      </c>
      <c r="R17" t="s">
        <v>170</v>
      </c>
      <c r="S17" t="s">
        <v>72</v>
      </c>
      <c r="T17" t="s">
        <v>52</v>
      </c>
      <c r="U17" s="3">
        <v>45614</v>
      </c>
      <c r="V17" t="s">
        <v>53</v>
      </c>
      <c r="W17" s="2">
        <v>45120</v>
      </c>
      <c r="X17" s="2">
        <v>45268</v>
      </c>
      <c r="Y17" t="s">
        <v>44</v>
      </c>
      <c r="Z17" t="s">
        <v>54</v>
      </c>
      <c r="AA17" t="s">
        <v>55</v>
      </c>
      <c r="AB17" t="s">
        <v>90</v>
      </c>
      <c r="AC17" t="s">
        <v>116</v>
      </c>
      <c r="AD17" t="s">
        <v>56</v>
      </c>
      <c r="AE17" t="s">
        <v>57</v>
      </c>
      <c r="AF17" t="s">
        <v>56</v>
      </c>
      <c r="AG17" t="s">
        <v>92</v>
      </c>
      <c r="AH17" t="s">
        <v>44</v>
      </c>
      <c r="AI17" t="s">
        <v>44</v>
      </c>
    </row>
    <row r="18" spans="1:35" x14ac:dyDescent="0.2">
      <c r="A18" t="s">
        <v>171</v>
      </c>
      <c r="B18" t="s">
        <v>36</v>
      </c>
      <c r="C18" t="s">
        <v>37</v>
      </c>
      <c r="D18" s="1">
        <v>338</v>
      </c>
      <c r="E18" t="s">
        <v>38</v>
      </c>
      <c r="F18" s="2">
        <v>45120</v>
      </c>
      <c r="G18" t="s">
        <v>39</v>
      </c>
      <c r="H18" t="s">
        <v>172</v>
      </c>
      <c r="I18" t="s">
        <v>41</v>
      </c>
      <c r="J18" t="s">
        <v>42</v>
      </c>
      <c r="K18" t="s">
        <v>120</v>
      </c>
      <c r="L18" t="s">
        <v>44</v>
      </c>
      <c r="M18" t="s">
        <v>173</v>
      </c>
      <c r="N18" t="s">
        <v>174</v>
      </c>
      <c r="O18" t="s">
        <v>175</v>
      </c>
      <c r="P18" t="s">
        <v>48</v>
      </c>
      <c r="Q18" t="s">
        <v>169</v>
      </c>
      <c r="R18" t="s">
        <v>170</v>
      </c>
      <c r="S18" t="s">
        <v>72</v>
      </c>
      <c r="T18" t="s">
        <v>52</v>
      </c>
      <c r="U18" s="3">
        <v>45614</v>
      </c>
      <c r="V18" t="s">
        <v>53</v>
      </c>
      <c r="W18" s="2">
        <v>45120</v>
      </c>
      <c r="X18" s="2">
        <v>45268</v>
      </c>
      <c r="Y18" t="s">
        <v>44</v>
      </c>
      <c r="Z18" t="s">
        <v>54</v>
      </c>
      <c r="AA18" t="s">
        <v>126</v>
      </c>
      <c r="AB18" t="s">
        <v>44</v>
      </c>
      <c r="AC18" t="s">
        <v>44</v>
      </c>
      <c r="AD18" t="s">
        <v>56</v>
      </c>
      <c r="AE18" t="s">
        <v>75</v>
      </c>
      <c r="AF18" t="s">
        <v>56</v>
      </c>
      <c r="AG18" t="s">
        <v>164</v>
      </c>
      <c r="AH18" t="s">
        <v>44</v>
      </c>
      <c r="AI18" t="s">
        <v>44</v>
      </c>
    </row>
    <row r="19" spans="1:35" x14ac:dyDescent="0.2">
      <c r="A19" t="s">
        <v>176</v>
      </c>
      <c r="B19" t="s">
        <v>36</v>
      </c>
      <c r="C19" t="s">
        <v>37</v>
      </c>
      <c r="D19" s="1">
        <v>937</v>
      </c>
      <c r="E19" t="s">
        <v>38</v>
      </c>
      <c r="F19" s="2">
        <v>45120</v>
      </c>
      <c r="G19" t="s">
        <v>39</v>
      </c>
      <c r="H19" t="s">
        <v>177</v>
      </c>
      <c r="I19" t="s">
        <v>41</v>
      </c>
      <c r="J19" t="s">
        <v>42</v>
      </c>
      <c r="K19" t="s">
        <v>120</v>
      </c>
      <c r="L19" t="s">
        <v>43</v>
      </c>
      <c r="M19" t="s">
        <v>45</v>
      </c>
      <c r="N19" t="s">
        <v>178</v>
      </c>
      <c r="O19" t="s">
        <v>179</v>
      </c>
      <c r="P19" t="s">
        <v>48</v>
      </c>
      <c r="Q19" t="s">
        <v>180</v>
      </c>
      <c r="R19" t="s">
        <v>181</v>
      </c>
      <c r="S19" t="s">
        <v>51</v>
      </c>
      <c r="T19" t="s">
        <v>52</v>
      </c>
      <c r="U19" s="3">
        <v>45614</v>
      </c>
      <c r="V19" t="s">
        <v>53</v>
      </c>
      <c r="W19" s="2">
        <v>45120</v>
      </c>
      <c r="X19" s="2">
        <v>45145</v>
      </c>
      <c r="Y19" t="s">
        <v>44</v>
      </c>
      <c r="Z19" t="s">
        <v>54</v>
      </c>
      <c r="AA19" t="s">
        <v>126</v>
      </c>
      <c r="AB19" t="s">
        <v>90</v>
      </c>
      <c r="AC19" t="s">
        <v>55</v>
      </c>
      <c r="AD19" t="s">
        <v>56</v>
      </c>
      <c r="AE19" t="s">
        <v>57</v>
      </c>
      <c r="AF19" t="s">
        <v>44</v>
      </c>
      <c r="AG19" t="s">
        <v>44</v>
      </c>
      <c r="AH19" t="s">
        <v>44</v>
      </c>
      <c r="AI19" t="s">
        <v>44</v>
      </c>
    </row>
    <row r="20" spans="1:35" x14ac:dyDescent="0.2">
      <c r="A20" t="s">
        <v>182</v>
      </c>
      <c r="B20" t="s">
        <v>36</v>
      </c>
      <c r="C20" t="s">
        <v>37</v>
      </c>
      <c r="D20" s="1">
        <v>250</v>
      </c>
      <c r="E20" t="s">
        <v>38</v>
      </c>
      <c r="F20" s="2">
        <v>45125</v>
      </c>
      <c r="G20" t="s">
        <v>39</v>
      </c>
      <c r="H20" t="s">
        <v>183</v>
      </c>
      <c r="I20" t="s">
        <v>41</v>
      </c>
      <c r="J20" t="s">
        <v>42</v>
      </c>
      <c r="K20" t="s">
        <v>43</v>
      </c>
      <c r="L20" t="s">
        <v>44</v>
      </c>
      <c r="M20" t="s">
        <v>45</v>
      </c>
      <c r="N20" t="s">
        <v>184</v>
      </c>
      <c r="O20" t="s">
        <v>185</v>
      </c>
      <c r="P20" t="s">
        <v>48</v>
      </c>
      <c r="Q20" t="s">
        <v>124</v>
      </c>
      <c r="R20" t="s">
        <v>125</v>
      </c>
      <c r="S20" t="s">
        <v>51</v>
      </c>
      <c r="T20" t="s">
        <v>52</v>
      </c>
      <c r="U20" s="3">
        <v>45614</v>
      </c>
      <c r="V20" t="s">
        <v>53</v>
      </c>
      <c r="W20" s="2">
        <v>45125</v>
      </c>
      <c r="X20" s="2">
        <v>45269</v>
      </c>
      <c r="Y20" t="s">
        <v>44</v>
      </c>
      <c r="Z20" t="s">
        <v>54</v>
      </c>
      <c r="AA20" t="s">
        <v>55</v>
      </c>
      <c r="AB20" t="s">
        <v>44</v>
      </c>
      <c r="AC20" t="s">
        <v>44</v>
      </c>
      <c r="AD20" t="s">
        <v>56</v>
      </c>
      <c r="AE20" t="s">
        <v>82</v>
      </c>
      <c r="AF20" t="s">
        <v>44</v>
      </c>
      <c r="AG20" t="s">
        <v>44</v>
      </c>
      <c r="AH20" t="s">
        <v>44</v>
      </c>
      <c r="AI20" t="s">
        <v>44</v>
      </c>
    </row>
    <row r="21" spans="1:35" x14ac:dyDescent="0.2">
      <c r="A21" t="s">
        <v>186</v>
      </c>
      <c r="B21" t="s">
        <v>36</v>
      </c>
      <c r="C21" t="s">
        <v>37</v>
      </c>
      <c r="D21" s="1">
        <v>900</v>
      </c>
      <c r="E21" t="s">
        <v>38</v>
      </c>
      <c r="F21" s="2">
        <v>45142</v>
      </c>
      <c r="G21" t="s">
        <v>39</v>
      </c>
      <c r="H21" t="s">
        <v>187</v>
      </c>
      <c r="I21" t="s">
        <v>41</v>
      </c>
      <c r="J21" t="s">
        <v>42</v>
      </c>
      <c r="K21" t="s">
        <v>120</v>
      </c>
      <c r="L21" t="s">
        <v>44</v>
      </c>
      <c r="M21" t="s">
        <v>188</v>
      </c>
      <c r="N21" t="s">
        <v>189</v>
      </c>
      <c r="O21" t="s">
        <v>190</v>
      </c>
      <c r="P21" t="s">
        <v>48</v>
      </c>
      <c r="Q21" t="s">
        <v>191</v>
      </c>
      <c r="R21" t="s">
        <v>192</v>
      </c>
      <c r="S21" t="s">
        <v>51</v>
      </c>
      <c r="T21" t="s">
        <v>52</v>
      </c>
      <c r="U21" s="3">
        <v>45614</v>
      </c>
      <c r="V21" t="s">
        <v>53</v>
      </c>
      <c r="W21" s="2">
        <v>45142</v>
      </c>
      <c r="X21" s="2">
        <v>45271</v>
      </c>
      <c r="Y21" t="s">
        <v>44</v>
      </c>
      <c r="Z21" t="s">
        <v>54</v>
      </c>
      <c r="AA21" t="s">
        <v>126</v>
      </c>
      <c r="AB21" t="s">
        <v>44</v>
      </c>
      <c r="AC21" t="s">
        <v>44</v>
      </c>
      <c r="AD21" t="s">
        <v>56</v>
      </c>
      <c r="AE21" t="s">
        <v>164</v>
      </c>
      <c r="AF21" t="s">
        <v>56</v>
      </c>
      <c r="AG21" t="s">
        <v>193</v>
      </c>
      <c r="AH21" t="s">
        <v>56</v>
      </c>
      <c r="AI21" t="s">
        <v>75</v>
      </c>
    </row>
    <row r="22" spans="1:35" x14ac:dyDescent="0.2">
      <c r="A22" t="s">
        <v>194</v>
      </c>
      <c r="B22" t="s">
        <v>36</v>
      </c>
      <c r="C22" t="s">
        <v>37</v>
      </c>
      <c r="D22" s="1">
        <v>962.4</v>
      </c>
      <c r="E22" t="s">
        <v>38</v>
      </c>
      <c r="F22" s="2">
        <v>45121</v>
      </c>
      <c r="G22" t="s">
        <v>39</v>
      </c>
      <c r="H22" t="s">
        <v>195</v>
      </c>
      <c r="I22" t="s">
        <v>41</v>
      </c>
      <c r="J22" t="s">
        <v>42</v>
      </c>
      <c r="K22" t="s">
        <v>120</v>
      </c>
      <c r="L22" t="s">
        <v>44</v>
      </c>
      <c r="M22" t="s">
        <v>196</v>
      </c>
      <c r="N22" t="s">
        <v>197</v>
      </c>
      <c r="O22" t="s">
        <v>198</v>
      </c>
      <c r="P22" t="s">
        <v>48</v>
      </c>
      <c r="Q22" t="s">
        <v>199</v>
      </c>
      <c r="R22" t="s">
        <v>200</v>
      </c>
      <c r="S22" t="s">
        <v>51</v>
      </c>
      <c r="T22" t="s">
        <v>52</v>
      </c>
      <c r="U22" s="3">
        <v>45614</v>
      </c>
      <c r="V22" t="s">
        <v>53</v>
      </c>
      <c r="W22" s="2">
        <v>45121</v>
      </c>
      <c r="X22" s="2">
        <v>45271</v>
      </c>
      <c r="Y22" t="s">
        <v>44</v>
      </c>
      <c r="Z22" t="s">
        <v>54</v>
      </c>
      <c r="AA22" t="s">
        <v>126</v>
      </c>
      <c r="AB22" t="s">
        <v>44</v>
      </c>
      <c r="AC22" t="s">
        <v>44</v>
      </c>
      <c r="AD22" t="s">
        <v>56</v>
      </c>
      <c r="AE22" t="s">
        <v>75</v>
      </c>
      <c r="AF22" t="s">
        <v>56</v>
      </c>
      <c r="AG22" t="s">
        <v>74</v>
      </c>
      <c r="AH22" t="s">
        <v>44</v>
      </c>
      <c r="AI22" t="s">
        <v>44</v>
      </c>
    </row>
    <row r="23" spans="1:35" x14ac:dyDescent="0.2">
      <c r="A23" t="s">
        <v>201</v>
      </c>
      <c r="B23" t="s">
        <v>36</v>
      </c>
      <c r="C23" t="s">
        <v>202</v>
      </c>
      <c r="D23" s="1">
        <v>942</v>
      </c>
      <c r="E23" t="s">
        <v>38</v>
      </c>
      <c r="F23" s="2">
        <v>45230</v>
      </c>
      <c r="G23" t="s">
        <v>39</v>
      </c>
      <c r="H23" t="s">
        <v>203</v>
      </c>
      <c r="I23" t="s">
        <v>41</v>
      </c>
      <c r="J23" t="s">
        <v>42</v>
      </c>
      <c r="K23" t="s">
        <v>109</v>
      </c>
      <c r="L23" t="s">
        <v>44</v>
      </c>
      <c r="M23" t="s">
        <v>204</v>
      </c>
      <c r="N23" t="s">
        <v>205</v>
      </c>
      <c r="O23" t="s">
        <v>206</v>
      </c>
      <c r="P23" t="s">
        <v>48</v>
      </c>
      <c r="Q23" t="s">
        <v>207</v>
      </c>
      <c r="R23" t="s">
        <v>208</v>
      </c>
      <c r="S23" t="s">
        <v>72</v>
      </c>
      <c r="T23" t="s">
        <v>209</v>
      </c>
      <c r="U23" s="3">
        <v>45614</v>
      </c>
      <c r="V23" t="s">
        <v>53</v>
      </c>
      <c r="W23" s="2">
        <v>45230</v>
      </c>
      <c r="X23" s="2">
        <v>45302</v>
      </c>
      <c r="Y23" t="s">
        <v>44</v>
      </c>
      <c r="Z23" t="s">
        <v>54</v>
      </c>
      <c r="AA23" t="s">
        <v>210</v>
      </c>
      <c r="AB23" t="s">
        <v>44</v>
      </c>
      <c r="AC23" t="s">
        <v>44</v>
      </c>
      <c r="AD23" t="s">
        <v>56</v>
      </c>
      <c r="AE23" t="s">
        <v>211</v>
      </c>
      <c r="AF23" t="s">
        <v>44</v>
      </c>
      <c r="AG23" t="s">
        <v>44</v>
      </c>
      <c r="AH23" t="s">
        <v>44</v>
      </c>
      <c r="AI23" t="s">
        <v>44</v>
      </c>
    </row>
    <row r="24" spans="1:35" x14ac:dyDescent="0.2">
      <c r="A24" t="s">
        <v>212</v>
      </c>
      <c r="B24" t="s">
        <v>36</v>
      </c>
      <c r="C24" t="s">
        <v>37</v>
      </c>
      <c r="D24" s="1">
        <v>1029</v>
      </c>
      <c r="E24" t="s">
        <v>38</v>
      </c>
      <c r="F24" s="2">
        <v>45131</v>
      </c>
      <c r="G24" t="s">
        <v>39</v>
      </c>
      <c r="H24" t="s">
        <v>213</v>
      </c>
      <c r="I24" t="s">
        <v>41</v>
      </c>
      <c r="J24" t="s">
        <v>42</v>
      </c>
      <c r="K24" t="s">
        <v>66</v>
      </c>
      <c r="L24" t="s">
        <v>44</v>
      </c>
      <c r="M24" t="s">
        <v>173</v>
      </c>
      <c r="N24" t="s">
        <v>214</v>
      </c>
      <c r="O24" t="s">
        <v>215</v>
      </c>
      <c r="P24" t="s">
        <v>48</v>
      </c>
      <c r="Q24" t="s">
        <v>216</v>
      </c>
      <c r="R24" t="s">
        <v>217</v>
      </c>
      <c r="S24" t="s">
        <v>72</v>
      </c>
      <c r="T24" t="s">
        <v>52</v>
      </c>
      <c r="U24" s="3">
        <v>45614</v>
      </c>
      <c r="V24" t="s">
        <v>53</v>
      </c>
      <c r="W24" s="2">
        <v>45131</v>
      </c>
      <c r="X24" s="2">
        <v>45269</v>
      </c>
      <c r="Y24" t="s">
        <v>44</v>
      </c>
      <c r="Z24" t="s">
        <v>54</v>
      </c>
      <c r="AA24" t="s">
        <v>73</v>
      </c>
      <c r="AB24" t="s">
        <v>44</v>
      </c>
      <c r="AC24" t="s">
        <v>44</v>
      </c>
      <c r="AD24" t="s">
        <v>56</v>
      </c>
      <c r="AE24" t="s">
        <v>75</v>
      </c>
      <c r="AF24" t="s">
        <v>56</v>
      </c>
      <c r="AG24" t="s">
        <v>164</v>
      </c>
      <c r="AH24" t="s">
        <v>44</v>
      </c>
      <c r="AI24" t="s">
        <v>44</v>
      </c>
    </row>
    <row r="25" spans="1:35" x14ac:dyDescent="0.2">
      <c r="A25" t="s">
        <v>218</v>
      </c>
      <c r="B25" t="s">
        <v>36</v>
      </c>
      <c r="C25" t="s">
        <v>37</v>
      </c>
      <c r="D25" s="1">
        <v>591.27</v>
      </c>
      <c r="E25" t="s">
        <v>38</v>
      </c>
      <c r="F25" s="2">
        <v>45131</v>
      </c>
      <c r="G25" t="s">
        <v>39</v>
      </c>
      <c r="H25" t="s">
        <v>219</v>
      </c>
      <c r="I25" t="s">
        <v>41</v>
      </c>
      <c r="J25" t="s">
        <v>42</v>
      </c>
      <c r="K25" t="s">
        <v>43</v>
      </c>
      <c r="L25" t="s">
        <v>44</v>
      </c>
      <c r="M25" t="s">
        <v>101</v>
      </c>
      <c r="N25" t="s">
        <v>220</v>
      </c>
      <c r="O25" t="s">
        <v>221</v>
      </c>
      <c r="P25" t="s">
        <v>48</v>
      </c>
      <c r="Q25" t="s">
        <v>124</v>
      </c>
      <c r="R25" t="s">
        <v>125</v>
      </c>
      <c r="S25" t="s">
        <v>51</v>
      </c>
      <c r="T25" t="s">
        <v>52</v>
      </c>
      <c r="U25" s="3">
        <v>45614</v>
      </c>
      <c r="V25" t="s">
        <v>53</v>
      </c>
      <c r="W25" s="2">
        <v>45131</v>
      </c>
      <c r="X25" s="2">
        <v>45269</v>
      </c>
      <c r="Y25" t="s">
        <v>44</v>
      </c>
      <c r="Z25" t="s">
        <v>54</v>
      </c>
      <c r="AA25" t="s">
        <v>55</v>
      </c>
      <c r="AB25" t="s">
        <v>44</v>
      </c>
      <c r="AC25" t="s">
        <v>44</v>
      </c>
      <c r="AD25" t="s">
        <v>56</v>
      </c>
      <c r="AE25" t="s">
        <v>57</v>
      </c>
      <c r="AF25" t="s">
        <v>56</v>
      </c>
      <c r="AG25" t="s">
        <v>92</v>
      </c>
      <c r="AH25" t="s">
        <v>44</v>
      </c>
      <c r="AI25" t="s">
        <v>44</v>
      </c>
    </row>
    <row r="26" spans="1:35" x14ac:dyDescent="0.2">
      <c r="A26" t="s">
        <v>222</v>
      </c>
      <c r="B26" t="s">
        <v>36</v>
      </c>
      <c r="C26" t="s">
        <v>37</v>
      </c>
      <c r="D26" s="1">
        <v>977.27</v>
      </c>
      <c r="E26" t="s">
        <v>38</v>
      </c>
      <c r="F26" s="2">
        <v>45131</v>
      </c>
      <c r="G26" t="s">
        <v>39</v>
      </c>
      <c r="H26" t="s">
        <v>223</v>
      </c>
      <c r="I26" t="s">
        <v>41</v>
      </c>
      <c r="J26" t="s">
        <v>42</v>
      </c>
      <c r="K26" t="s">
        <v>129</v>
      </c>
      <c r="L26" t="s">
        <v>44</v>
      </c>
      <c r="M26" t="s">
        <v>101</v>
      </c>
      <c r="N26" t="s">
        <v>224</v>
      </c>
      <c r="O26" t="s">
        <v>225</v>
      </c>
      <c r="P26" t="s">
        <v>48</v>
      </c>
      <c r="Q26" t="s">
        <v>226</v>
      </c>
      <c r="R26" t="s">
        <v>227</v>
      </c>
      <c r="S26" t="s">
        <v>72</v>
      </c>
      <c r="T26" t="s">
        <v>52</v>
      </c>
      <c r="U26" s="3">
        <v>45614</v>
      </c>
      <c r="V26" t="s">
        <v>53</v>
      </c>
      <c r="W26" s="2">
        <v>45131</v>
      </c>
      <c r="X26" s="2">
        <v>45145</v>
      </c>
      <c r="Y26" t="s">
        <v>44</v>
      </c>
      <c r="Z26" t="s">
        <v>54</v>
      </c>
      <c r="AA26" t="s">
        <v>228</v>
      </c>
      <c r="AB26" t="s">
        <v>44</v>
      </c>
      <c r="AC26" t="s">
        <v>44</v>
      </c>
      <c r="AD26" t="s">
        <v>56</v>
      </c>
      <c r="AE26" t="s">
        <v>82</v>
      </c>
      <c r="AF26" t="s">
        <v>56</v>
      </c>
      <c r="AG26" t="s">
        <v>92</v>
      </c>
      <c r="AH26" t="s">
        <v>44</v>
      </c>
      <c r="AI26" t="s">
        <v>44</v>
      </c>
    </row>
    <row r="27" spans="1:35" x14ac:dyDescent="0.2">
      <c r="A27" t="s">
        <v>229</v>
      </c>
      <c r="B27" t="s">
        <v>36</v>
      </c>
      <c r="C27" t="s">
        <v>37</v>
      </c>
      <c r="D27" s="1">
        <v>905</v>
      </c>
      <c r="E27" t="s">
        <v>38</v>
      </c>
      <c r="F27" s="2">
        <v>45131</v>
      </c>
      <c r="G27" t="s">
        <v>39</v>
      </c>
      <c r="H27" t="s">
        <v>230</v>
      </c>
      <c r="I27" t="s">
        <v>41</v>
      </c>
      <c r="J27" t="s">
        <v>42</v>
      </c>
      <c r="K27" t="s">
        <v>43</v>
      </c>
      <c r="L27" t="s">
        <v>44</v>
      </c>
      <c r="M27" t="s">
        <v>45</v>
      </c>
      <c r="N27" t="s">
        <v>231</v>
      </c>
      <c r="O27" t="s">
        <v>232</v>
      </c>
      <c r="P27" t="s">
        <v>48</v>
      </c>
      <c r="Q27" t="s">
        <v>233</v>
      </c>
      <c r="R27" t="s">
        <v>234</v>
      </c>
      <c r="S27" t="s">
        <v>51</v>
      </c>
      <c r="T27" t="s">
        <v>52</v>
      </c>
      <c r="U27" s="3">
        <v>45614</v>
      </c>
      <c r="V27" t="s">
        <v>53</v>
      </c>
      <c r="W27" s="2">
        <v>45131</v>
      </c>
      <c r="X27" s="2">
        <v>45268</v>
      </c>
      <c r="Y27" t="s">
        <v>44</v>
      </c>
      <c r="Z27" t="s">
        <v>54</v>
      </c>
      <c r="AA27" t="s">
        <v>55</v>
      </c>
      <c r="AB27" t="s">
        <v>44</v>
      </c>
      <c r="AC27" t="s">
        <v>44</v>
      </c>
      <c r="AD27" t="s">
        <v>56</v>
      </c>
      <c r="AE27" t="s">
        <v>57</v>
      </c>
      <c r="AF27" t="s">
        <v>44</v>
      </c>
      <c r="AG27" t="s">
        <v>44</v>
      </c>
      <c r="AH27" t="s">
        <v>44</v>
      </c>
      <c r="AI27" t="s">
        <v>44</v>
      </c>
    </row>
    <row r="28" spans="1:35" x14ac:dyDescent="0.2">
      <c r="A28" t="s">
        <v>235</v>
      </c>
      <c r="B28" t="s">
        <v>36</v>
      </c>
      <c r="C28" t="s">
        <v>107</v>
      </c>
      <c r="D28" s="1">
        <v>896.17</v>
      </c>
      <c r="E28" t="s">
        <v>38</v>
      </c>
      <c r="F28" s="2">
        <v>45134</v>
      </c>
      <c r="G28" t="s">
        <v>39</v>
      </c>
      <c r="H28" t="s">
        <v>236</v>
      </c>
      <c r="I28" t="s">
        <v>41</v>
      </c>
      <c r="J28" t="s">
        <v>42</v>
      </c>
      <c r="K28" t="s">
        <v>237</v>
      </c>
      <c r="L28" t="s">
        <v>44</v>
      </c>
      <c r="M28" t="s">
        <v>238</v>
      </c>
      <c r="N28" t="s">
        <v>239</v>
      </c>
      <c r="O28" t="s">
        <v>240</v>
      </c>
      <c r="P28" t="s">
        <v>48</v>
      </c>
      <c r="Q28" t="s">
        <v>49</v>
      </c>
      <c r="R28" t="s">
        <v>50</v>
      </c>
      <c r="S28" t="s">
        <v>51</v>
      </c>
      <c r="T28" t="s">
        <v>115</v>
      </c>
      <c r="U28" s="3">
        <v>45614</v>
      </c>
      <c r="V28" t="s">
        <v>53</v>
      </c>
      <c r="W28" s="2">
        <v>45134</v>
      </c>
      <c r="X28" s="2">
        <v>45269</v>
      </c>
      <c r="Y28" t="s">
        <v>44</v>
      </c>
      <c r="Z28" t="s">
        <v>54</v>
      </c>
      <c r="AA28" t="s">
        <v>241</v>
      </c>
      <c r="AB28" t="s">
        <v>44</v>
      </c>
      <c r="AC28" t="s">
        <v>44</v>
      </c>
      <c r="AD28" t="s">
        <v>56</v>
      </c>
      <c r="AE28" t="s">
        <v>117</v>
      </c>
      <c r="AF28" t="s">
        <v>56</v>
      </c>
      <c r="AG28" t="s">
        <v>242</v>
      </c>
      <c r="AH28" t="s">
        <v>56</v>
      </c>
      <c r="AI28" t="s">
        <v>243</v>
      </c>
    </row>
    <row r="29" spans="1:35" x14ac:dyDescent="0.2">
      <c r="A29" t="s">
        <v>244</v>
      </c>
      <c r="B29" t="s">
        <v>36</v>
      </c>
      <c r="C29" t="s">
        <v>37</v>
      </c>
      <c r="D29" s="1">
        <v>200</v>
      </c>
      <c r="E29" t="s">
        <v>38</v>
      </c>
      <c r="F29" s="2">
        <v>45140</v>
      </c>
      <c r="G29" t="s">
        <v>39</v>
      </c>
      <c r="H29" t="s">
        <v>245</v>
      </c>
      <c r="I29" t="s">
        <v>41</v>
      </c>
      <c r="J29" t="s">
        <v>42</v>
      </c>
      <c r="K29" t="s">
        <v>43</v>
      </c>
      <c r="L29" t="s">
        <v>44</v>
      </c>
      <c r="M29" t="s">
        <v>45</v>
      </c>
      <c r="N29" t="s">
        <v>246</v>
      </c>
      <c r="O29" t="s">
        <v>247</v>
      </c>
      <c r="P29" t="s">
        <v>48</v>
      </c>
      <c r="Q29" t="s">
        <v>248</v>
      </c>
      <c r="R29" t="s">
        <v>249</v>
      </c>
      <c r="S29" t="s">
        <v>155</v>
      </c>
      <c r="T29" t="s">
        <v>52</v>
      </c>
      <c r="U29" s="3">
        <v>45614</v>
      </c>
      <c r="V29" t="s">
        <v>53</v>
      </c>
      <c r="W29" s="2">
        <v>45140</v>
      </c>
      <c r="X29" s="2">
        <v>45269</v>
      </c>
      <c r="Y29" t="s">
        <v>44</v>
      </c>
      <c r="Z29" t="s">
        <v>54</v>
      </c>
      <c r="AA29" t="s">
        <v>55</v>
      </c>
      <c r="AB29" t="s">
        <v>44</v>
      </c>
      <c r="AC29" t="s">
        <v>44</v>
      </c>
      <c r="AD29" t="s">
        <v>56</v>
      </c>
      <c r="AE29" t="s">
        <v>82</v>
      </c>
      <c r="AF29" t="s">
        <v>44</v>
      </c>
      <c r="AG29" t="s">
        <v>44</v>
      </c>
      <c r="AH29" t="s">
        <v>44</v>
      </c>
      <c r="AI29" t="s">
        <v>44</v>
      </c>
    </row>
    <row r="30" spans="1:35" x14ac:dyDescent="0.2">
      <c r="A30" t="s">
        <v>250</v>
      </c>
      <c r="B30" t="s">
        <v>36</v>
      </c>
      <c r="C30" t="s">
        <v>107</v>
      </c>
      <c r="D30" s="1">
        <v>960</v>
      </c>
      <c r="E30" t="s">
        <v>38</v>
      </c>
      <c r="F30" s="2">
        <v>45131</v>
      </c>
      <c r="G30" t="s">
        <v>39</v>
      </c>
      <c r="H30" t="s">
        <v>251</v>
      </c>
      <c r="I30" t="s">
        <v>41</v>
      </c>
      <c r="J30" t="s">
        <v>42</v>
      </c>
      <c r="K30" t="s">
        <v>237</v>
      </c>
      <c r="L30" t="s">
        <v>44</v>
      </c>
      <c r="M30" t="s">
        <v>252</v>
      </c>
      <c r="N30" t="s">
        <v>253</v>
      </c>
      <c r="O30" t="s">
        <v>254</v>
      </c>
      <c r="P30" t="s">
        <v>48</v>
      </c>
      <c r="Q30" t="s">
        <v>255</v>
      </c>
      <c r="R30" t="s">
        <v>256</v>
      </c>
      <c r="S30" t="s">
        <v>51</v>
      </c>
      <c r="T30" t="s">
        <v>115</v>
      </c>
      <c r="U30" s="3">
        <v>45614</v>
      </c>
      <c r="V30" t="s">
        <v>53</v>
      </c>
      <c r="W30" s="2">
        <v>45131</v>
      </c>
      <c r="X30" s="2">
        <v>45145</v>
      </c>
      <c r="Y30" t="s">
        <v>44</v>
      </c>
      <c r="Z30" t="s">
        <v>54</v>
      </c>
      <c r="AA30" t="s">
        <v>241</v>
      </c>
      <c r="AB30" t="s">
        <v>44</v>
      </c>
      <c r="AC30" t="s">
        <v>44</v>
      </c>
      <c r="AD30" t="s">
        <v>56</v>
      </c>
      <c r="AE30" t="s">
        <v>164</v>
      </c>
      <c r="AF30" t="s">
        <v>44</v>
      </c>
      <c r="AG30" t="s">
        <v>44</v>
      </c>
      <c r="AH30" t="s">
        <v>44</v>
      </c>
      <c r="AI30" t="s">
        <v>44</v>
      </c>
    </row>
    <row r="31" spans="1:35" x14ac:dyDescent="0.2">
      <c r="A31" t="s">
        <v>257</v>
      </c>
      <c r="B31" t="s">
        <v>36</v>
      </c>
      <c r="C31" t="s">
        <v>37</v>
      </c>
      <c r="D31" s="1">
        <v>803</v>
      </c>
      <c r="E31" t="s">
        <v>38</v>
      </c>
      <c r="F31" s="2">
        <v>45131</v>
      </c>
      <c r="G31" t="s">
        <v>39</v>
      </c>
      <c r="H31" t="s">
        <v>258</v>
      </c>
      <c r="I31" t="s">
        <v>41</v>
      </c>
      <c r="J31" t="s">
        <v>42</v>
      </c>
      <c r="K31" t="s">
        <v>129</v>
      </c>
      <c r="L31" t="s">
        <v>44</v>
      </c>
      <c r="M31" t="s">
        <v>196</v>
      </c>
      <c r="N31" t="s">
        <v>259</v>
      </c>
      <c r="O31" t="s">
        <v>260</v>
      </c>
      <c r="P31" t="s">
        <v>48</v>
      </c>
      <c r="Q31" t="s">
        <v>261</v>
      </c>
      <c r="R31" t="s">
        <v>262</v>
      </c>
      <c r="S31" t="s">
        <v>72</v>
      </c>
      <c r="T31" t="s">
        <v>52</v>
      </c>
      <c r="U31" s="3">
        <v>45614</v>
      </c>
      <c r="V31" t="s">
        <v>53</v>
      </c>
      <c r="W31" s="2">
        <v>45131</v>
      </c>
      <c r="X31" s="2">
        <v>45271</v>
      </c>
      <c r="Y31" t="s">
        <v>44</v>
      </c>
      <c r="Z31" t="s">
        <v>54</v>
      </c>
      <c r="AA31" t="s">
        <v>163</v>
      </c>
      <c r="AB31" t="s">
        <v>44</v>
      </c>
      <c r="AC31" t="s">
        <v>44</v>
      </c>
      <c r="AD31" t="s">
        <v>56</v>
      </c>
      <c r="AE31" t="s">
        <v>75</v>
      </c>
      <c r="AF31" t="s">
        <v>56</v>
      </c>
      <c r="AG31" t="s">
        <v>74</v>
      </c>
      <c r="AH31" t="s">
        <v>44</v>
      </c>
      <c r="AI31" t="s">
        <v>44</v>
      </c>
    </row>
    <row r="32" spans="1:35" x14ac:dyDescent="0.2">
      <c r="A32" t="s">
        <v>263</v>
      </c>
      <c r="B32" t="s">
        <v>36</v>
      </c>
      <c r="C32" t="s">
        <v>37</v>
      </c>
      <c r="D32" s="1">
        <v>778</v>
      </c>
      <c r="E32" t="s">
        <v>38</v>
      </c>
      <c r="F32" s="2">
        <v>45146</v>
      </c>
      <c r="G32" t="s">
        <v>39</v>
      </c>
      <c r="H32" t="s">
        <v>264</v>
      </c>
      <c r="I32" t="s">
        <v>41</v>
      </c>
      <c r="J32" t="s">
        <v>42</v>
      </c>
      <c r="K32" t="s">
        <v>43</v>
      </c>
      <c r="L32" t="s">
        <v>44</v>
      </c>
      <c r="M32" t="s">
        <v>45</v>
      </c>
      <c r="N32" t="s">
        <v>265</v>
      </c>
      <c r="O32" t="s">
        <v>266</v>
      </c>
      <c r="P32" t="s">
        <v>48</v>
      </c>
      <c r="Q32" t="s">
        <v>267</v>
      </c>
      <c r="R32" t="s">
        <v>268</v>
      </c>
      <c r="S32" t="s">
        <v>51</v>
      </c>
      <c r="T32" t="s">
        <v>52</v>
      </c>
      <c r="U32" s="3">
        <v>45614</v>
      </c>
      <c r="V32" t="s">
        <v>53</v>
      </c>
      <c r="W32" s="2">
        <v>45146</v>
      </c>
      <c r="X32" s="2">
        <v>45268</v>
      </c>
      <c r="Y32" t="s">
        <v>44</v>
      </c>
      <c r="Z32" t="s">
        <v>54</v>
      </c>
      <c r="AA32" t="s">
        <v>55</v>
      </c>
      <c r="AB32" t="s">
        <v>44</v>
      </c>
      <c r="AC32" t="s">
        <v>44</v>
      </c>
      <c r="AD32" t="s">
        <v>56</v>
      </c>
      <c r="AE32" t="s">
        <v>57</v>
      </c>
      <c r="AF32" t="s">
        <v>44</v>
      </c>
      <c r="AG32" t="s">
        <v>44</v>
      </c>
      <c r="AH32" t="s">
        <v>44</v>
      </c>
      <c r="AI32" t="s">
        <v>44</v>
      </c>
    </row>
    <row r="33" spans="1:35" x14ac:dyDescent="0.2">
      <c r="A33" t="s">
        <v>269</v>
      </c>
      <c r="B33" t="s">
        <v>36</v>
      </c>
      <c r="C33" t="s">
        <v>37</v>
      </c>
      <c r="D33" s="1">
        <v>980.92</v>
      </c>
      <c r="E33" t="s">
        <v>38</v>
      </c>
      <c r="F33" s="2">
        <v>45134</v>
      </c>
      <c r="G33" t="s">
        <v>39</v>
      </c>
      <c r="H33" t="s">
        <v>270</v>
      </c>
      <c r="I33" t="s">
        <v>41</v>
      </c>
      <c r="J33" t="s">
        <v>42</v>
      </c>
      <c r="K33" t="s">
        <v>129</v>
      </c>
      <c r="L33" t="s">
        <v>44</v>
      </c>
      <c r="M33" t="s">
        <v>271</v>
      </c>
      <c r="N33" t="s">
        <v>272</v>
      </c>
      <c r="O33" t="s">
        <v>273</v>
      </c>
      <c r="P33" t="s">
        <v>48</v>
      </c>
      <c r="Q33" t="s">
        <v>180</v>
      </c>
      <c r="R33" t="s">
        <v>181</v>
      </c>
      <c r="S33" t="s">
        <v>51</v>
      </c>
      <c r="T33" t="s">
        <v>52</v>
      </c>
      <c r="U33" s="3">
        <v>45614</v>
      </c>
      <c r="V33" t="s">
        <v>53</v>
      </c>
      <c r="W33" s="2">
        <v>45134</v>
      </c>
      <c r="X33" s="2">
        <v>45269</v>
      </c>
      <c r="Y33" t="s">
        <v>44</v>
      </c>
      <c r="Z33" t="s">
        <v>54</v>
      </c>
      <c r="AA33" t="s">
        <v>163</v>
      </c>
      <c r="AB33" t="s">
        <v>44</v>
      </c>
      <c r="AC33" t="s">
        <v>44</v>
      </c>
      <c r="AD33" t="s">
        <v>56</v>
      </c>
      <c r="AE33" t="s">
        <v>57</v>
      </c>
      <c r="AF33" t="s">
        <v>56</v>
      </c>
      <c r="AG33" t="s">
        <v>75</v>
      </c>
      <c r="AH33" t="s">
        <v>56</v>
      </c>
      <c r="AI33" t="s">
        <v>164</v>
      </c>
    </row>
    <row r="34" spans="1:35" x14ac:dyDescent="0.2">
      <c r="A34" t="s">
        <v>274</v>
      </c>
      <c r="B34" t="s">
        <v>36</v>
      </c>
      <c r="C34" t="s">
        <v>37</v>
      </c>
      <c r="D34" s="1">
        <v>983.77</v>
      </c>
      <c r="E34" t="s">
        <v>38</v>
      </c>
      <c r="F34" s="2">
        <v>45133</v>
      </c>
      <c r="G34" t="s">
        <v>39</v>
      </c>
      <c r="H34" t="s">
        <v>275</v>
      </c>
      <c r="I34" t="s">
        <v>41</v>
      </c>
      <c r="J34" t="s">
        <v>42</v>
      </c>
      <c r="K34" t="s">
        <v>129</v>
      </c>
      <c r="L34" t="s">
        <v>44</v>
      </c>
      <c r="M34" t="s">
        <v>101</v>
      </c>
      <c r="N34" t="s">
        <v>276</v>
      </c>
      <c r="O34" t="s">
        <v>277</v>
      </c>
      <c r="P34" t="s">
        <v>48</v>
      </c>
      <c r="Q34" t="s">
        <v>180</v>
      </c>
      <c r="R34" t="s">
        <v>181</v>
      </c>
      <c r="S34" t="s">
        <v>51</v>
      </c>
      <c r="T34" t="s">
        <v>52</v>
      </c>
      <c r="U34" s="3">
        <v>45614</v>
      </c>
      <c r="V34" t="s">
        <v>53</v>
      </c>
      <c r="W34" s="2">
        <v>45133</v>
      </c>
      <c r="X34" s="2">
        <v>45271</v>
      </c>
      <c r="Y34" t="s">
        <v>44</v>
      </c>
      <c r="Z34" t="s">
        <v>54</v>
      </c>
      <c r="AA34" t="s">
        <v>163</v>
      </c>
      <c r="AB34" t="s">
        <v>44</v>
      </c>
      <c r="AC34" t="s">
        <v>44</v>
      </c>
      <c r="AD34" t="s">
        <v>56</v>
      </c>
      <c r="AE34" t="s">
        <v>82</v>
      </c>
      <c r="AF34" t="s">
        <v>56</v>
      </c>
      <c r="AG34" t="s">
        <v>92</v>
      </c>
      <c r="AH34" t="s">
        <v>44</v>
      </c>
      <c r="AI34" t="s">
        <v>44</v>
      </c>
    </row>
    <row r="35" spans="1:35" x14ac:dyDescent="0.2">
      <c r="A35" t="s">
        <v>278</v>
      </c>
      <c r="B35" t="s">
        <v>36</v>
      </c>
      <c r="C35" t="s">
        <v>37</v>
      </c>
      <c r="D35" s="1">
        <v>500</v>
      </c>
      <c r="E35" t="s">
        <v>38</v>
      </c>
      <c r="F35" s="2">
        <v>45133</v>
      </c>
      <c r="G35" t="s">
        <v>39</v>
      </c>
      <c r="H35" t="s">
        <v>279</v>
      </c>
      <c r="I35" t="s">
        <v>41</v>
      </c>
      <c r="J35" t="s">
        <v>42</v>
      </c>
      <c r="K35" t="s">
        <v>43</v>
      </c>
      <c r="L35" t="s">
        <v>44</v>
      </c>
      <c r="M35" t="s">
        <v>101</v>
      </c>
      <c r="N35" t="s">
        <v>280</v>
      </c>
      <c r="O35" t="s">
        <v>281</v>
      </c>
      <c r="P35" t="s">
        <v>48</v>
      </c>
      <c r="Q35" t="s">
        <v>62</v>
      </c>
      <c r="R35" t="s">
        <v>63</v>
      </c>
      <c r="S35" t="s">
        <v>51</v>
      </c>
      <c r="T35" t="s">
        <v>52</v>
      </c>
      <c r="U35" s="3">
        <v>45614</v>
      </c>
      <c r="V35" t="s">
        <v>53</v>
      </c>
      <c r="W35" s="2">
        <v>45133</v>
      </c>
      <c r="X35" s="2">
        <v>45145</v>
      </c>
      <c r="Y35" t="s">
        <v>44</v>
      </c>
      <c r="Z35" t="s">
        <v>54</v>
      </c>
      <c r="AA35" t="s">
        <v>55</v>
      </c>
      <c r="AB35" t="s">
        <v>44</v>
      </c>
      <c r="AC35" t="s">
        <v>44</v>
      </c>
      <c r="AD35" t="s">
        <v>56</v>
      </c>
      <c r="AE35" t="s">
        <v>82</v>
      </c>
      <c r="AF35" t="s">
        <v>56</v>
      </c>
      <c r="AG35" t="s">
        <v>135</v>
      </c>
      <c r="AH35" t="s">
        <v>44</v>
      </c>
      <c r="AI35" t="s">
        <v>44</v>
      </c>
    </row>
    <row r="36" spans="1:35" x14ac:dyDescent="0.2">
      <c r="A36" t="s">
        <v>282</v>
      </c>
      <c r="B36" t="s">
        <v>36</v>
      </c>
      <c r="C36" t="s">
        <v>283</v>
      </c>
      <c r="D36" s="1">
        <v>760</v>
      </c>
      <c r="E36" t="s">
        <v>38</v>
      </c>
      <c r="F36" s="2">
        <v>45132</v>
      </c>
      <c r="G36" t="s">
        <v>39</v>
      </c>
      <c r="H36" t="s">
        <v>284</v>
      </c>
      <c r="I36" t="s">
        <v>41</v>
      </c>
      <c r="J36" t="s">
        <v>42</v>
      </c>
      <c r="K36" t="s">
        <v>285</v>
      </c>
      <c r="L36" t="s">
        <v>44</v>
      </c>
      <c r="M36" t="s">
        <v>252</v>
      </c>
      <c r="N36" t="s">
        <v>286</v>
      </c>
      <c r="O36" t="s">
        <v>287</v>
      </c>
      <c r="P36" t="s">
        <v>48</v>
      </c>
      <c r="Q36" t="s">
        <v>104</v>
      </c>
      <c r="R36" t="s">
        <v>105</v>
      </c>
      <c r="S36" t="s">
        <v>51</v>
      </c>
      <c r="T36" t="s">
        <v>288</v>
      </c>
      <c r="U36" s="3">
        <v>45614</v>
      </c>
      <c r="V36" t="s">
        <v>53</v>
      </c>
      <c r="W36" s="2">
        <v>45132</v>
      </c>
      <c r="X36" s="2">
        <v>45268</v>
      </c>
      <c r="Y36" t="s">
        <v>44</v>
      </c>
      <c r="Z36" t="s">
        <v>54</v>
      </c>
      <c r="AA36" t="s">
        <v>289</v>
      </c>
      <c r="AB36" t="s">
        <v>44</v>
      </c>
      <c r="AC36" t="s">
        <v>44</v>
      </c>
      <c r="AD36" t="s">
        <v>56</v>
      </c>
      <c r="AE36" t="s">
        <v>164</v>
      </c>
      <c r="AF36" t="s">
        <v>44</v>
      </c>
      <c r="AG36" t="s">
        <v>44</v>
      </c>
      <c r="AH36" t="s">
        <v>44</v>
      </c>
      <c r="AI36" t="s">
        <v>44</v>
      </c>
    </row>
    <row r="37" spans="1:35" x14ac:dyDescent="0.2">
      <c r="A37" t="s">
        <v>290</v>
      </c>
      <c r="B37" t="s">
        <v>36</v>
      </c>
      <c r="C37" t="s">
        <v>37</v>
      </c>
      <c r="D37" s="1">
        <v>600</v>
      </c>
      <c r="E37" t="s">
        <v>38</v>
      </c>
      <c r="F37" s="2">
        <v>45133</v>
      </c>
      <c r="G37" t="s">
        <v>39</v>
      </c>
      <c r="H37" t="s">
        <v>291</v>
      </c>
      <c r="I37" t="s">
        <v>41</v>
      </c>
      <c r="J37" t="s">
        <v>42</v>
      </c>
      <c r="K37" t="s">
        <v>120</v>
      </c>
      <c r="L37" t="s">
        <v>66</v>
      </c>
      <c r="M37" t="s">
        <v>173</v>
      </c>
      <c r="N37" t="s">
        <v>214</v>
      </c>
      <c r="O37" t="s">
        <v>215</v>
      </c>
      <c r="P37" t="s">
        <v>48</v>
      </c>
      <c r="Q37" t="s">
        <v>216</v>
      </c>
      <c r="R37" t="s">
        <v>217</v>
      </c>
      <c r="S37" t="s">
        <v>72</v>
      </c>
      <c r="T37" t="s">
        <v>52</v>
      </c>
      <c r="U37" s="3">
        <v>45614</v>
      </c>
      <c r="V37" t="s">
        <v>53</v>
      </c>
      <c r="W37" s="2">
        <v>45133</v>
      </c>
      <c r="X37" s="2">
        <v>45271</v>
      </c>
      <c r="Y37" t="s">
        <v>44</v>
      </c>
      <c r="Z37" t="s">
        <v>54</v>
      </c>
      <c r="AA37" t="s">
        <v>126</v>
      </c>
      <c r="AB37" t="s">
        <v>90</v>
      </c>
      <c r="AC37" t="s">
        <v>73</v>
      </c>
      <c r="AD37" t="s">
        <v>56</v>
      </c>
      <c r="AE37" t="s">
        <v>75</v>
      </c>
      <c r="AF37" t="s">
        <v>56</v>
      </c>
      <c r="AG37" t="s">
        <v>164</v>
      </c>
      <c r="AH37" t="s">
        <v>44</v>
      </c>
      <c r="AI37" t="s">
        <v>44</v>
      </c>
    </row>
    <row r="38" spans="1:35" x14ac:dyDescent="0.2">
      <c r="A38" t="s">
        <v>292</v>
      </c>
      <c r="B38" t="s">
        <v>36</v>
      </c>
      <c r="C38" t="s">
        <v>37</v>
      </c>
      <c r="D38" s="1">
        <v>1455.98</v>
      </c>
      <c r="E38" t="s">
        <v>38</v>
      </c>
      <c r="F38" s="2">
        <v>45134</v>
      </c>
      <c r="G38" t="s">
        <v>39</v>
      </c>
      <c r="H38" t="s">
        <v>293</v>
      </c>
      <c r="I38" t="s">
        <v>41</v>
      </c>
      <c r="J38" t="s">
        <v>42</v>
      </c>
      <c r="K38" t="s">
        <v>120</v>
      </c>
      <c r="L38" t="s">
        <v>44</v>
      </c>
      <c r="M38" t="s">
        <v>121</v>
      </c>
      <c r="N38" t="s">
        <v>294</v>
      </c>
      <c r="O38" t="s">
        <v>295</v>
      </c>
      <c r="P38" t="s">
        <v>48</v>
      </c>
      <c r="Q38" t="s">
        <v>296</v>
      </c>
      <c r="R38" t="s">
        <v>297</v>
      </c>
      <c r="S38" t="s">
        <v>72</v>
      </c>
      <c r="T38" t="s">
        <v>52</v>
      </c>
      <c r="U38" s="3">
        <v>45614</v>
      </c>
      <c r="V38" t="s">
        <v>53</v>
      </c>
      <c r="W38" s="2">
        <v>45134</v>
      </c>
      <c r="X38" s="2">
        <v>45269</v>
      </c>
      <c r="Y38" t="s">
        <v>44</v>
      </c>
      <c r="Z38" t="s">
        <v>54</v>
      </c>
      <c r="AA38" t="s">
        <v>126</v>
      </c>
      <c r="AB38" t="s">
        <v>44</v>
      </c>
      <c r="AC38" t="s">
        <v>44</v>
      </c>
      <c r="AD38" t="s">
        <v>56</v>
      </c>
      <c r="AE38" t="s">
        <v>75</v>
      </c>
      <c r="AF38" t="s">
        <v>44</v>
      </c>
      <c r="AG38" t="s">
        <v>44</v>
      </c>
      <c r="AH38" t="s">
        <v>44</v>
      </c>
      <c r="AI38" t="s">
        <v>44</v>
      </c>
    </row>
    <row r="39" spans="1:35" x14ac:dyDescent="0.2">
      <c r="A39" t="s">
        <v>298</v>
      </c>
      <c r="B39" t="s">
        <v>36</v>
      </c>
      <c r="C39" t="s">
        <v>37</v>
      </c>
      <c r="D39" s="1">
        <v>420</v>
      </c>
      <c r="E39" t="s">
        <v>38</v>
      </c>
      <c r="F39" s="2">
        <v>45141</v>
      </c>
      <c r="G39" t="s">
        <v>39</v>
      </c>
      <c r="H39" t="s">
        <v>299</v>
      </c>
      <c r="I39" t="s">
        <v>41</v>
      </c>
      <c r="J39" t="s">
        <v>42</v>
      </c>
      <c r="K39" t="s">
        <v>120</v>
      </c>
      <c r="L39" t="s">
        <v>44</v>
      </c>
      <c r="M39" t="s">
        <v>45</v>
      </c>
      <c r="N39" t="s">
        <v>300</v>
      </c>
      <c r="O39" t="s">
        <v>301</v>
      </c>
      <c r="P39" t="s">
        <v>48</v>
      </c>
      <c r="Q39" t="s">
        <v>302</v>
      </c>
      <c r="R39" t="s">
        <v>303</v>
      </c>
      <c r="S39" t="s">
        <v>72</v>
      </c>
      <c r="T39" t="s">
        <v>52</v>
      </c>
      <c r="U39" s="3">
        <v>45614</v>
      </c>
      <c r="V39" t="s">
        <v>53</v>
      </c>
      <c r="W39" s="2">
        <v>45141</v>
      </c>
      <c r="X39" s="2">
        <v>45269</v>
      </c>
      <c r="Y39" t="s">
        <v>44</v>
      </c>
      <c r="Z39" t="s">
        <v>54</v>
      </c>
      <c r="AA39" t="s">
        <v>126</v>
      </c>
      <c r="AB39" t="s">
        <v>44</v>
      </c>
      <c r="AC39" t="s">
        <v>44</v>
      </c>
      <c r="AD39" t="s">
        <v>56</v>
      </c>
      <c r="AE39" t="s">
        <v>57</v>
      </c>
      <c r="AF39" t="s">
        <v>44</v>
      </c>
      <c r="AG39" t="s">
        <v>44</v>
      </c>
      <c r="AH39" t="s">
        <v>44</v>
      </c>
      <c r="AI39" t="s">
        <v>44</v>
      </c>
    </row>
    <row r="40" spans="1:35" x14ac:dyDescent="0.2">
      <c r="A40" t="s">
        <v>304</v>
      </c>
      <c r="B40" t="s">
        <v>36</v>
      </c>
      <c r="C40" t="s">
        <v>283</v>
      </c>
      <c r="D40" s="1">
        <v>996</v>
      </c>
      <c r="E40" t="s">
        <v>38</v>
      </c>
      <c r="F40" s="2">
        <v>45134</v>
      </c>
      <c r="G40" t="s">
        <v>39</v>
      </c>
      <c r="H40" t="s">
        <v>305</v>
      </c>
      <c r="I40" t="s">
        <v>41</v>
      </c>
      <c r="J40" t="s">
        <v>42</v>
      </c>
      <c r="K40" t="s">
        <v>109</v>
      </c>
      <c r="L40" t="s">
        <v>44</v>
      </c>
      <c r="M40" t="s">
        <v>306</v>
      </c>
      <c r="N40" t="s">
        <v>307</v>
      </c>
      <c r="O40" t="s">
        <v>308</v>
      </c>
      <c r="P40" t="s">
        <v>48</v>
      </c>
      <c r="Q40" t="s">
        <v>191</v>
      </c>
      <c r="R40" t="s">
        <v>192</v>
      </c>
      <c r="S40" t="s">
        <v>51</v>
      </c>
      <c r="T40" t="s">
        <v>288</v>
      </c>
      <c r="U40" s="3">
        <v>45614</v>
      </c>
      <c r="V40" t="s">
        <v>53</v>
      </c>
      <c r="W40" s="2">
        <v>45134</v>
      </c>
      <c r="X40" s="2">
        <v>45268</v>
      </c>
      <c r="Y40" t="s">
        <v>44</v>
      </c>
      <c r="Z40" t="s">
        <v>54</v>
      </c>
      <c r="AA40" t="s">
        <v>116</v>
      </c>
      <c r="AB40" t="s">
        <v>44</v>
      </c>
      <c r="AC40" t="s">
        <v>44</v>
      </c>
      <c r="AD40" t="s">
        <v>56</v>
      </c>
      <c r="AE40" t="s">
        <v>75</v>
      </c>
      <c r="AF40" t="s">
        <v>56</v>
      </c>
      <c r="AG40" t="s">
        <v>164</v>
      </c>
      <c r="AH40" t="s">
        <v>56</v>
      </c>
      <c r="AI40" t="s">
        <v>74</v>
      </c>
    </row>
    <row r="41" spans="1:35" x14ac:dyDescent="0.2">
      <c r="A41" t="s">
        <v>309</v>
      </c>
      <c r="B41" t="s">
        <v>36</v>
      </c>
      <c r="C41" t="s">
        <v>37</v>
      </c>
      <c r="D41" s="1">
        <v>2397.4499999999998</v>
      </c>
      <c r="E41" t="s">
        <v>38</v>
      </c>
      <c r="F41" s="2">
        <v>45133</v>
      </c>
      <c r="G41" t="s">
        <v>39</v>
      </c>
      <c r="H41" t="s">
        <v>310</v>
      </c>
      <c r="I41" t="s">
        <v>41</v>
      </c>
      <c r="J41" t="s">
        <v>42</v>
      </c>
      <c r="K41" t="s">
        <v>43</v>
      </c>
      <c r="L41" t="s">
        <v>44</v>
      </c>
      <c r="M41" t="s">
        <v>101</v>
      </c>
      <c r="N41" t="s">
        <v>311</v>
      </c>
      <c r="O41" t="s">
        <v>312</v>
      </c>
      <c r="P41" t="s">
        <v>48</v>
      </c>
      <c r="Q41" t="s">
        <v>313</v>
      </c>
      <c r="R41" t="s">
        <v>314</v>
      </c>
      <c r="S41" t="s">
        <v>51</v>
      </c>
      <c r="T41" t="s">
        <v>52</v>
      </c>
      <c r="U41" s="3">
        <v>45614</v>
      </c>
      <c r="V41" t="s">
        <v>53</v>
      </c>
      <c r="W41" s="2">
        <v>45133</v>
      </c>
      <c r="X41" s="2">
        <v>45268</v>
      </c>
      <c r="Y41" t="s">
        <v>44</v>
      </c>
      <c r="Z41" t="s">
        <v>54</v>
      </c>
      <c r="AA41" t="s">
        <v>55</v>
      </c>
      <c r="AB41" t="s">
        <v>44</v>
      </c>
      <c r="AC41" t="s">
        <v>44</v>
      </c>
      <c r="AD41" t="s">
        <v>56</v>
      </c>
      <c r="AE41" t="s">
        <v>57</v>
      </c>
      <c r="AF41" t="s">
        <v>56</v>
      </c>
      <c r="AG41" t="s">
        <v>92</v>
      </c>
      <c r="AH41" t="s">
        <v>44</v>
      </c>
      <c r="AI41" t="s">
        <v>44</v>
      </c>
    </row>
    <row r="42" spans="1:35" x14ac:dyDescent="0.2">
      <c r="A42" t="s">
        <v>315</v>
      </c>
      <c r="B42" t="s">
        <v>36</v>
      </c>
      <c r="C42" t="s">
        <v>316</v>
      </c>
      <c r="D42" s="1">
        <v>850.79</v>
      </c>
      <c r="E42" t="s">
        <v>38</v>
      </c>
      <c r="F42" s="2">
        <v>45147</v>
      </c>
      <c r="G42" t="s">
        <v>39</v>
      </c>
      <c r="H42" t="s">
        <v>317</v>
      </c>
      <c r="I42" t="s">
        <v>41</v>
      </c>
      <c r="J42" t="s">
        <v>42</v>
      </c>
      <c r="K42" t="s">
        <v>109</v>
      </c>
      <c r="L42" t="s">
        <v>109</v>
      </c>
      <c r="M42" t="s">
        <v>318</v>
      </c>
      <c r="N42" t="s">
        <v>319</v>
      </c>
      <c r="O42" t="s">
        <v>320</v>
      </c>
      <c r="P42" t="s">
        <v>48</v>
      </c>
      <c r="Q42" t="s">
        <v>321</v>
      </c>
      <c r="R42" t="s">
        <v>322</v>
      </c>
      <c r="S42" t="s">
        <v>51</v>
      </c>
      <c r="T42" t="s">
        <v>323</v>
      </c>
      <c r="U42" s="3">
        <v>45614</v>
      </c>
      <c r="V42" t="s">
        <v>53</v>
      </c>
      <c r="W42" s="2">
        <v>45147</v>
      </c>
      <c r="X42" s="2">
        <v>45269</v>
      </c>
      <c r="Y42" t="s">
        <v>44</v>
      </c>
      <c r="Z42" t="s">
        <v>54</v>
      </c>
      <c r="AA42" t="s">
        <v>116</v>
      </c>
      <c r="AB42" t="s">
        <v>90</v>
      </c>
      <c r="AC42" t="s">
        <v>210</v>
      </c>
      <c r="AD42" t="s">
        <v>56</v>
      </c>
      <c r="AE42" t="s">
        <v>82</v>
      </c>
      <c r="AF42" t="s">
        <v>56</v>
      </c>
      <c r="AG42" t="s">
        <v>75</v>
      </c>
      <c r="AH42" t="s">
        <v>56</v>
      </c>
      <c r="AI42" t="s">
        <v>92</v>
      </c>
    </row>
    <row r="43" spans="1:35" x14ac:dyDescent="0.2">
      <c r="A43" t="s">
        <v>324</v>
      </c>
      <c r="B43" t="s">
        <v>36</v>
      </c>
      <c r="C43" t="s">
        <v>37</v>
      </c>
      <c r="D43" s="1">
        <v>720</v>
      </c>
      <c r="E43" t="s">
        <v>38</v>
      </c>
      <c r="F43" s="2">
        <v>45140</v>
      </c>
      <c r="G43" t="s">
        <v>39</v>
      </c>
      <c r="H43" t="s">
        <v>325</v>
      </c>
      <c r="I43" t="s">
        <v>41</v>
      </c>
      <c r="J43" t="s">
        <v>42</v>
      </c>
      <c r="K43" t="s">
        <v>120</v>
      </c>
      <c r="L43" t="s">
        <v>43</v>
      </c>
      <c r="M43" t="s">
        <v>101</v>
      </c>
      <c r="N43" t="s">
        <v>326</v>
      </c>
      <c r="O43" t="s">
        <v>327</v>
      </c>
      <c r="P43" t="s">
        <v>48</v>
      </c>
      <c r="Q43" t="s">
        <v>328</v>
      </c>
      <c r="R43" t="s">
        <v>329</v>
      </c>
      <c r="S43" t="s">
        <v>72</v>
      </c>
      <c r="T43" t="s">
        <v>52</v>
      </c>
      <c r="U43" s="3">
        <v>45614</v>
      </c>
      <c r="V43" t="s">
        <v>53</v>
      </c>
      <c r="W43" s="2">
        <v>45140</v>
      </c>
      <c r="X43" s="2">
        <v>45273</v>
      </c>
      <c r="Y43" t="s">
        <v>44</v>
      </c>
      <c r="Z43" t="s">
        <v>54</v>
      </c>
      <c r="AA43" t="s">
        <v>126</v>
      </c>
      <c r="AB43" t="s">
        <v>90</v>
      </c>
      <c r="AC43" t="s">
        <v>55</v>
      </c>
      <c r="AD43" t="s">
        <v>56</v>
      </c>
      <c r="AE43" t="s">
        <v>57</v>
      </c>
      <c r="AF43" t="s">
        <v>56</v>
      </c>
      <c r="AG43" t="s">
        <v>92</v>
      </c>
      <c r="AH43" t="s">
        <v>44</v>
      </c>
      <c r="AI43" t="s">
        <v>44</v>
      </c>
    </row>
    <row r="44" spans="1:35" x14ac:dyDescent="0.2">
      <c r="A44" t="s">
        <v>330</v>
      </c>
      <c r="B44" t="s">
        <v>36</v>
      </c>
      <c r="C44" t="s">
        <v>37</v>
      </c>
      <c r="D44" s="1">
        <v>727</v>
      </c>
      <c r="E44" t="s">
        <v>38</v>
      </c>
      <c r="F44" s="2">
        <v>45135</v>
      </c>
      <c r="G44" t="s">
        <v>39</v>
      </c>
      <c r="H44" t="s">
        <v>331</v>
      </c>
      <c r="I44" t="s">
        <v>41</v>
      </c>
      <c r="J44" t="s">
        <v>42</v>
      </c>
      <c r="K44" t="s">
        <v>120</v>
      </c>
      <c r="L44" t="s">
        <v>66</v>
      </c>
      <c r="M44" t="s">
        <v>121</v>
      </c>
      <c r="N44" t="s">
        <v>332</v>
      </c>
      <c r="O44" t="s">
        <v>333</v>
      </c>
      <c r="P44" t="s">
        <v>48</v>
      </c>
      <c r="Q44" t="s">
        <v>49</v>
      </c>
      <c r="R44" t="s">
        <v>50</v>
      </c>
      <c r="S44" t="s">
        <v>51</v>
      </c>
      <c r="T44" t="s">
        <v>52</v>
      </c>
      <c r="U44" s="3">
        <v>45614</v>
      </c>
      <c r="V44" t="s">
        <v>53</v>
      </c>
      <c r="W44" s="2">
        <v>45135</v>
      </c>
      <c r="X44" s="2">
        <v>45313</v>
      </c>
      <c r="Y44" t="s">
        <v>44</v>
      </c>
      <c r="Z44" t="s">
        <v>54</v>
      </c>
      <c r="AA44" t="s">
        <v>126</v>
      </c>
      <c r="AB44" t="s">
        <v>90</v>
      </c>
      <c r="AC44" t="s">
        <v>73</v>
      </c>
      <c r="AD44" t="s">
        <v>56</v>
      </c>
      <c r="AE44" t="s">
        <v>75</v>
      </c>
      <c r="AF44" t="s">
        <v>44</v>
      </c>
      <c r="AG44" t="s">
        <v>44</v>
      </c>
      <c r="AH44" t="s">
        <v>44</v>
      </c>
      <c r="AI44" t="s">
        <v>44</v>
      </c>
    </row>
    <row r="45" spans="1:35" x14ac:dyDescent="0.2">
      <c r="A45" t="s">
        <v>334</v>
      </c>
      <c r="B45" t="s">
        <v>36</v>
      </c>
      <c r="C45" t="s">
        <v>37</v>
      </c>
      <c r="D45" s="1">
        <v>484.12</v>
      </c>
      <c r="E45" t="s">
        <v>38</v>
      </c>
      <c r="F45" s="2">
        <v>45145</v>
      </c>
      <c r="G45" t="s">
        <v>39</v>
      </c>
      <c r="H45" t="s">
        <v>335</v>
      </c>
      <c r="I45" t="s">
        <v>41</v>
      </c>
      <c r="J45" t="s">
        <v>42</v>
      </c>
      <c r="K45" t="s">
        <v>66</v>
      </c>
      <c r="L45" t="s">
        <v>44</v>
      </c>
      <c r="M45" t="s">
        <v>45</v>
      </c>
      <c r="N45" t="s">
        <v>336</v>
      </c>
      <c r="O45" t="s">
        <v>337</v>
      </c>
      <c r="P45" t="s">
        <v>48</v>
      </c>
      <c r="Q45" t="s">
        <v>147</v>
      </c>
      <c r="R45" t="s">
        <v>148</v>
      </c>
      <c r="S45" t="s">
        <v>51</v>
      </c>
      <c r="T45" t="s">
        <v>52</v>
      </c>
      <c r="U45" s="3">
        <v>45614</v>
      </c>
      <c r="V45" t="s">
        <v>53</v>
      </c>
      <c r="W45" s="2">
        <v>45145</v>
      </c>
      <c r="X45" s="2">
        <v>45268</v>
      </c>
      <c r="Y45" t="s">
        <v>44</v>
      </c>
      <c r="Z45" t="s">
        <v>54</v>
      </c>
      <c r="AA45" t="s">
        <v>73</v>
      </c>
      <c r="AB45" t="s">
        <v>44</v>
      </c>
      <c r="AC45" t="s">
        <v>44</v>
      </c>
      <c r="AD45" t="s">
        <v>56</v>
      </c>
      <c r="AE45" t="s">
        <v>57</v>
      </c>
      <c r="AF45" t="s">
        <v>44</v>
      </c>
      <c r="AG45" t="s">
        <v>44</v>
      </c>
      <c r="AH45" t="s">
        <v>44</v>
      </c>
      <c r="AI45" t="s">
        <v>44</v>
      </c>
    </row>
    <row r="46" spans="1:35" x14ac:dyDescent="0.2">
      <c r="A46" t="s">
        <v>338</v>
      </c>
      <c r="B46" t="s">
        <v>36</v>
      </c>
      <c r="C46" t="s">
        <v>37</v>
      </c>
      <c r="D46" s="1">
        <v>1028</v>
      </c>
      <c r="E46" t="s">
        <v>38</v>
      </c>
      <c r="F46" s="2">
        <v>45138</v>
      </c>
      <c r="G46" t="s">
        <v>39</v>
      </c>
      <c r="H46" t="s">
        <v>339</v>
      </c>
      <c r="I46" t="s">
        <v>41</v>
      </c>
      <c r="J46" t="s">
        <v>42</v>
      </c>
      <c r="K46" t="s">
        <v>43</v>
      </c>
      <c r="L46" t="s">
        <v>44</v>
      </c>
      <c r="M46" t="s">
        <v>45</v>
      </c>
      <c r="N46" t="s">
        <v>340</v>
      </c>
      <c r="O46" t="s">
        <v>341</v>
      </c>
      <c r="P46" t="s">
        <v>48</v>
      </c>
      <c r="Q46" t="s">
        <v>342</v>
      </c>
      <c r="R46" t="s">
        <v>343</v>
      </c>
      <c r="S46" t="s">
        <v>51</v>
      </c>
      <c r="T46" t="s">
        <v>52</v>
      </c>
      <c r="U46" s="3">
        <v>45614</v>
      </c>
      <c r="V46" t="s">
        <v>53</v>
      </c>
      <c r="W46" s="2">
        <v>45138</v>
      </c>
      <c r="X46" s="2">
        <v>45145</v>
      </c>
      <c r="Y46" t="s">
        <v>44</v>
      </c>
      <c r="Z46" t="s">
        <v>54</v>
      </c>
      <c r="AA46" t="s">
        <v>55</v>
      </c>
      <c r="AB46" t="s">
        <v>44</v>
      </c>
      <c r="AC46" t="s">
        <v>44</v>
      </c>
      <c r="AD46" t="s">
        <v>56</v>
      </c>
      <c r="AE46" t="s">
        <v>82</v>
      </c>
      <c r="AF46" t="s">
        <v>44</v>
      </c>
      <c r="AG46" t="s">
        <v>44</v>
      </c>
      <c r="AH46" t="s">
        <v>44</v>
      </c>
      <c r="AI46" t="s">
        <v>44</v>
      </c>
    </row>
    <row r="47" spans="1:35" x14ac:dyDescent="0.2">
      <c r="A47" t="s">
        <v>344</v>
      </c>
      <c r="B47" t="s">
        <v>36</v>
      </c>
      <c r="C47" t="s">
        <v>37</v>
      </c>
      <c r="D47" s="1">
        <v>967</v>
      </c>
      <c r="E47" t="s">
        <v>38</v>
      </c>
      <c r="F47" s="2">
        <v>45139</v>
      </c>
      <c r="G47" t="s">
        <v>39</v>
      </c>
      <c r="H47" t="s">
        <v>345</v>
      </c>
      <c r="I47" t="s">
        <v>41</v>
      </c>
      <c r="J47" t="s">
        <v>42</v>
      </c>
      <c r="K47" t="s">
        <v>43</v>
      </c>
      <c r="L47" t="s">
        <v>44</v>
      </c>
      <c r="M47" t="s">
        <v>346</v>
      </c>
      <c r="N47" t="s">
        <v>347</v>
      </c>
      <c r="O47" t="s">
        <v>348</v>
      </c>
      <c r="P47" t="s">
        <v>48</v>
      </c>
      <c r="Q47" t="s">
        <v>180</v>
      </c>
      <c r="R47" t="s">
        <v>181</v>
      </c>
      <c r="S47" t="s">
        <v>51</v>
      </c>
      <c r="T47" t="s">
        <v>52</v>
      </c>
      <c r="U47" s="3">
        <v>45614</v>
      </c>
      <c r="V47" t="s">
        <v>53</v>
      </c>
      <c r="W47" s="2">
        <v>45139</v>
      </c>
      <c r="X47" s="2">
        <v>45269</v>
      </c>
      <c r="Y47" t="s">
        <v>44</v>
      </c>
      <c r="Z47" t="s">
        <v>54</v>
      </c>
      <c r="AA47" t="s">
        <v>55</v>
      </c>
      <c r="AB47" t="s">
        <v>44</v>
      </c>
      <c r="AC47" t="s">
        <v>44</v>
      </c>
      <c r="AD47" t="s">
        <v>56</v>
      </c>
      <c r="AE47" t="s">
        <v>82</v>
      </c>
      <c r="AF47" t="s">
        <v>56</v>
      </c>
      <c r="AG47" t="s">
        <v>75</v>
      </c>
      <c r="AH47" t="s">
        <v>56</v>
      </c>
      <c r="AI47" t="s">
        <v>74</v>
      </c>
    </row>
    <row r="48" spans="1:35" x14ac:dyDescent="0.2">
      <c r="A48" t="s">
        <v>349</v>
      </c>
      <c r="B48" t="s">
        <v>36</v>
      </c>
      <c r="C48" t="s">
        <v>37</v>
      </c>
      <c r="D48" s="1">
        <v>330</v>
      </c>
      <c r="E48" t="s">
        <v>38</v>
      </c>
      <c r="F48" s="2">
        <v>45135</v>
      </c>
      <c r="G48" t="s">
        <v>39</v>
      </c>
      <c r="H48" t="s">
        <v>350</v>
      </c>
      <c r="I48" t="s">
        <v>41</v>
      </c>
      <c r="J48" t="s">
        <v>42</v>
      </c>
      <c r="K48" t="s">
        <v>120</v>
      </c>
      <c r="L48" t="s">
        <v>66</v>
      </c>
      <c r="M48" t="s">
        <v>101</v>
      </c>
      <c r="N48" t="s">
        <v>102</v>
      </c>
      <c r="O48" t="s">
        <v>103</v>
      </c>
      <c r="P48" t="s">
        <v>48</v>
      </c>
      <c r="Q48" t="s">
        <v>104</v>
      </c>
      <c r="R48" t="s">
        <v>105</v>
      </c>
      <c r="S48" t="s">
        <v>51</v>
      </c>
      <c r="T48" t="s">
        <v>52</v>
      </c>
      <c r="U48" s="3">
        <v>45614</v>
      </c>
      <c r="V48" t="s">
        <v>53</v>
      </c>
      <c r="W48" s="2">
        <v>45135</v>
      </c>
      <c r="X48" s="2">
        <v>45268</v>
      </c>
      <c r="Y48" t="s">
        <v>44</v>
      </c>
      <c r="Z48" t="s">
        <v>54</v>
      </c>
      <c r="AA48" t="s">
        <v>126</v>
      </c>
      <c r="AB48" t="s">
        <v>90</v>
      </c>
      <c r="AC48" t="s">
        <v>73</v>
      </c>
      <c r="AD48" t="s">
        <v>56</v>
      </c>
      <c r="AE48" t="s">
        <v>57</v>
      </c>
      <c r="AF48" t="s">
        <v>56</v>
      </c>
      <c r="AG48" t="s">
        <v>92</v>
      </c>
      <c r="AH48" t="s">
        <v>44</v>
      </c>
      <c r="AI48" t="s">
        <v>44</v>
      </c>
    </row>
    <row r="49" spans="1:35" x14ac:dyDescent="0.2">
      <c r="A49" t="s">
        <v>351</v>
      </c>
      <c r="B49" t="s">
        <v>36</v>
      </c>
      <c r="C49" t="s">
        <v>37</v>
      </c>
      <c r="D49" s="1">
        <v>1002.09</v>
      </c>
      <c r="E49" t="s">
        <v>38</v>
      </c>
      <c r="F49" s="2">
        <v>45149</v>
      </c>
      <c r="G49" t="s">
        <v>39</v>
      </c>
      <c r="H49" t="s">
        <v>352</v>
      </c>
      <c r="I49" t="s">
        <v>41</v>
      </c>
      <c r="J49" t="s">
        <v>42</v>
      </c>
      <c r="K49" t="s">
        <v>129</v>
      </c>
      <c r="L49" t="s">
        <v>44</v>
      </c>
      <c r="M49" t="s">
        <v>346</v>
      </c>
      <c r="N49" t="s">
        <v>214</v>
      </c>
      <c r="O49" t="s">
        <v>215</v>
      </c>
      <c r="P49" t="s">
        <v>48</v>
      </c>
      <c r="Q49" t="s">
        <v>216</v>
      </c>
      <c r="R49" t="s">
        <v>217</v>
      </c>
      <c r="S49" t="s">
        <v>72</v>
      </c>
      <c r="T49" t="s">
        <v>52</v>
      </c>
      <c r="U49" s="3">
        <v>45614</v>
      </c>
      <c r="V49" t="s">
        <v>53</v>
      </c>
      <c r="W49" s="2">
        <v>45149</v>
      </c>
      <c r="X49" s="2">
        <v>45269</v>
      </c>
      <c r="Y49" t="s">
        <v>44</v>
      </c>
      <c r="Z49" t="s">
        <v>54</v>
      </c>
      <c r="AA49" t="s">
        <v>163</v>
      </c>
      <c r="AB49" t="s">
        <v>44</v>
      </c>
      <c r="AC49" t="s">
        <v>44</v>
      </c>
      <c r="AD49" t="s">
        <v>56</v>
      </c>
      <c r="AE49" t="s">
        <v>57</v>
      </c>
      <c r="AF49" t="s">
        <v>56</v>
      </c>
      <c r="AG49" t="s">
        <v>75</v>
      </c>
      <c r="AH49" t="s">
        <v>56</v>
      </c>
      <c r="AI49" t="s">
        <v>74</v>
      </c>
    </row>
    <row r="50" spans="1:35" x14ac:dyDescent="0.2">
      <c r="A50" t="s">
        <v>353</v>
      </c>
      <c r="B50" t="s">
        <v>36</v>
      </c>
      <c r="C50" t="s">
        <v>107</v>
      </c>
      <c r="D50" s="1">
        <v>775.37</v>
      </c>
      <c r="E50" t="s">
        <v>38</v>
      </c>
      <c r="F50" s="2">
        <v>45148</v>
      </c>
      <c r="G50" t="s">
        <v>39</v>
      </c>
      <c r="H50" t="s">
        <v>354</v>
      </c>
      <c r="I50" t="s">
        <v>41</v>
      </c>
      <c r="J50" t="s">
        <v>42</v>
      </c>
      <c r="K50" t="s">
        <v>129</v>
      </c>
      <c r="L50" t="s">
        <v>44</v>
      </c>
      <c r="M50" t="s">
        <v>173</v>
      </c>
      <c r="N50" t="s">
        <v>355</v>
      </c>
      <c r="O50" t="s">
        <v>356</v>
      </c>
      <c r="P50" t="s">
        <v>48</v>
      </c>
      <c r="Q50" t="s">
        <v>191</v>
      </c>
      <c r="R50" t="s">
        <v>192</v>
      </c>
      <c r="S50" t="s">
        <v>51</v>
      </c>
      <c r="T50" t="s">
        <v>115</v>
      </c>
      <c r="U50" s="3">
        <v>45614</v>
      </c>
      <c r="V50" t="s">
        <v>53</v>
      </c>
      <c r="W50" s="2">
        <v>45148</v>
      </c>
      <c r="X50" s="2">
        <v>45271</v>
      </c>
      <c r="Y50" t="s">
        <v>44</v>
      </c>
      <c r="Z50" t="s">
        <v>54</v>
      </c>
      <c r="AA50" t="s">
        <v>163</v>
      </c>
      <c r="AB50" t="s">
        <v>44</v>
      </c>
      <c r="AC50" t="s">
        <v>44</v>
      </c>
      <c r="AD50" t="s">
        <v>56</v>
      </c>
      <c r="AE50" t="s">
        <v>75</v>
      </c>
      <c r="AF50" t="s">
        <v>56</v>
      </c>
      <c r="AG50" t="s">
        <v>164</v>
      </c>
      <c r="AH50" t="s">
        <v>44</v>
      </c>
      <c r="AI50" t="s">
        <v>44</v>
      </c>
    </row>
    <row r="51" spans="1:35" x14ac:dyDescent="0.2">
      <c r="A51" t="s">
        <v>357</v>
      </c>
      <c r="B51" t="s">
        <v>36</v>
      </c>
      <c r="C51" t="s">
        <v>37</v>
      </c>
      <c r="D51" s="1">
        <v>490</v>
      </c>
      <c r="E51" t="s">
        <v>38</v>
      </c>
      <c r="F51" s="2">
        <v>45147</v>
      </c>
      <c r="G51" t="s">
        <v>39</v>
      </c>
      <c r="H51" t="s">
        <v>358</v>
      </c>
      <c r="I51" t="s">
        <v>41</v>
      </c>
      <c r="J51" t="s">
        <v>42</v>
      </c>
      <c r="K51" t="s">
        <v>43</v>
      </c>
      <c r="L51" t="s">
        <v>44</v>
      </c>
      <c r="M51" t="s">
        <v>101</v>
      </c>
      <c r="N51" t="s">
        <v>359</v>
      </c>
      <c r="O51" t="s">
        <v>360</v>
      </c>
      <c r="P51" t="s">
        <v>48</v>
      </c>
      <c r="Q51" t="s">
        <v>70</v>
      </c>
      <c r="R51" t="s">
        <v>71</v>
      </c>
      <c r="S51" t="s">
        <v>72</v>
      </c>
      <c r="T51" t="s">
        <v>52</v>
      </c>
      <c r="U51" s="3">
        <v>45614</v>
      </c>
      <c r="V51" t="s">
        <v>53</v>
      </c>
      <c r="W51" s="2">
        <v>45147</v>
      </c>
      <c r="X51" s="2">
        <v>45269</v>
      </c>
      <c r="Y51" t="s">
        <v>44</v>
      </c>
      <c r="Z51" t="s">
        <v>54</v>
      </c>
      <c r="AA51" t="s">
        <v>55</v>
      </c>
      <c r="AB51" t="s">
        <v>44</v>
      </c>
      <c r="AC51" t="s">
        <v>44</v>
      </c>
      <c r="AD51" t="s">
        <v>56</v>
      </c>
      <c r="AE51" t="s">
        <v>82</v>
      </c>
      <c r="AF51" t="s">
        <v>56</v>
      </c>
      <c r="AG51" t="s">
        <v>92</v>
      </c>
      <c r="AH51" t="s">
        <v>44</v>
      </c>
      <c r="AI51" t="s">
        <v>44</v>
      </c>
    </row>
    <row r="52" spans="1:35" x14ac:dyDescent="0.2">
      <c r="A52" t="s">
        <v>361</v>
      </c>
      <c r="B52" t="s">
        <v>36</v>
      </c>
      <c r="C52" t="s">
        <v>37</v>
      </c>
      <c r="D52" s="1">
        <v>600</v>
      </c>
      <c r="E52" t="s">
        <v>38</v>
      </c>
      <c r="F52" s="2">
        <v>45163</v>
      </c>
      <c r="G52" t="s">
        <v>39</v>
      </c>
      <c r="H52" t="s">
        <v>362</v>
      </c>
      <c r="I52" t="s">
        <v>41</v>
      </c>
      <c r="J52" t="s">
        <v>42</v>
      </c>
      <c r="K52" t="s">
        <v>43</v>
      </c>
      <c r="L52" t="s">
        <v>44</v>
      </c>
      <c r="M52" t="s">
        <v>45</v>
      </c>
      <c r="N52" t="s">
        <v>363</v>
      </c>
      <c r="O52" t="s">
        <v>364</v>
      </c>
      <c r="P52" t="s">
        <v>48</v>
      </c>
      <c r="Q52" t="s">
        <v>62</v>
      </c>
      <c r="R52" t="s">
        <v>63</v>
      </c>
      <c r="S52" t="s">
        <v>51</v>
      </c>
      <c r="T52" t="s">
        <v>52</v>
      </c>
      <c r="U52" s="3">
        <v>45614</v>
      </c>
      <c r="V52" t="s">
        <v>53</v>
      </c>
      <c r="W52" s="2">
        <v>45163</v>
      </c>
      <c r="X52" s="2">
        <v>45269</v>
      </c>
      <c r="Y52" t="s">
        <v>44</v>
      </c>
      <c r="Z52" t="s">
        <v>54</v>
      </c>
      <c r="AA52" t="s">
        <v>55</v>
      </c>
      <c r="AB52" t="s">
        <v>44</v>
      </c>
      <c r="AC52" t="s">
        <v>44</v>
      </c>
      <c r="AD52" t="s">
        <v>56</v>
      </c>
      <c r="AE52" t="s">
        <v>57</v>
      </c>
      <c r="AF52" t="s">
        <v>44</v>
      </c>
      <c r="AG52" t="s">
        <v>44</v>
      </c>
      <c r="AH52" t="s">
        <v>44</v>
      </c>
      <c r="AI52" t="s">
        <v>44</v>
      </c>
    </row>
    <row r="53" spans="1:35" x14ac:dyDescent="0.2">
      <c r="A53" t="s">
        <v>365</v>
      </c>
      <c r="B53" t="s">
        <v>36</v>
      </c>
      <c r="C53" t="s">
        <v>37</v>
      </c>
      <c r="D53" s="1">
        <v>1018</v>
      </c>
      <c r="E53" t="s">
        <v>38</v>
      </c>
      <c r="F53" s="2">
        <v>45149</v>
      </c>
      <c r="G53" t="s">
        <v>39</v>
      </c>
      <c r="H53" t="s">
        <v>366</v>
      </c>
      <c r="I53" t="s">
        <v>41</v>
      </c>
      <c r="J53" t="s">
        <v>42</v>
      </c>
      <c r="K53" t="s">
        <v>66</v>
      </c>
      <c r="L53" t="s">
        <v>44</v>
      </c>
      <c r="M53" t="s">
        <v>173</v>
      </c>
      <c r="N53" t="s">
        <v>286</v>
      </c>
      <c r="O53" t="s">
        <v>287</v>
      </c>
      <c r="P53" t="s">
        <v>48</v>
      </c>
      <c r="Q53" t="s">
        <v>104</v>
      </c>
      <c r="R53" t="s">
        <v>105</v>
      </c>
      <c r="S53" t="s">
        <v>51</v>
      </c>
      <c r="T53" t="s">
        <v>52</v>
      </c>
      <c r="U53" s="3">
        <v>45614</v>
      </c>
      <c r="V53" t="s">
        <v>53</v>
      </c>
      <c r="W53" s="2">
        <v>45149</v>
      </c>
      <c r="X53" s="2">
        <v>45271</v>
      </c>
      <c r="Y53" t="s">
        <v>44</v>
      </c>
      <c r="Z53" t="s">
        <v>54</v>
      </c>
      <c r="AA53" t="s">
        <v>73</v>
      </c>
      <c r="AB53" t="s">
        <v>44</v>
      </c>
      <c r="AC53" t="s">
        <v>44</v>
      </c>
      <c r="AD53" t="s">
        <v>56</v>
      </c>
      <c r="AE53" t="s">
        <v>75</v>
      </c>
      <c r="AF53" t="s">
        <v>56</v>
      </c>
      <c r="AG53" t="s">
        <v>164</v>
      </c>
      <c r="AH53" t="s">
        <v>44</v>
      </c>
      <c r="AI53" t="s">
        <v>44</v>
      </c>
    </row>
    <row r="54" spans="1:35" x14ac:dyDescent="0.2">
      <c r="A54" t="s">
        <v>367</v>
      </c>
      <c r="B54" t="s">
        <v>36</v>
      </c>
      <c r="C54" t="s">
        <v>37</v>
      </c>
      <c r="D54" s="1">
        <v>1019</v>
      </c>
      <c r="E54" t="s">
        <v>38</v>
      </c>
      <c r="F54" s="2">
        <v>45149</v>
      </c>
      <c r="G54" t="s">
        <v>39</v>
      </c>
      <c r="H54" t="s">
        <v>368</v>
      </c>
      <c r="I54" t="s">
        <v>41</v>
      </c>
      <c r="J54" t="s">
        <v>42</v>
      </c>
      <c r="K54" t="s">
        <v>120</v>
      </c>
      <c r="L54" t="s">
        <v>44</v>
      </c>
      <c r="M54" t="s">
        <v>121</v>
      </c>
      <c r="N54" t="s">
        <v>369</v>
      </c>
      <c r="O54" t="s">
        <v>370</v>
      </c>
      <c r="P54" t="s">
        <v>48</v>
      </c>
      <c r="Q54" t="s">
        <v>233</v>
      </c>
      <c r="R54" t="s">
        <v>234</v>
      </c>
      <c r="S54" t="s">
        <v>51</v>
      </c>
      <c r="T54" t="s">
        <v>52</v>
      </c>
      <c r="U54" s="3">
        <v>45614</v>
      </c>
      <c r="V54" t="s">
        <v>53</v>
      </c>
      <c r="W54" s="2">
        <v>45149</v>
      </c>
      <c r="X54" s="2">
        <v>45269</v>
      </c>
      <c r="Y54" t="s">
        <v>44</v>
      </c>
      <c r="Z54" t="s">
        <v>54</v>
      </c>
      <c r="AA54" t="s">
        <v>126</v>
      </c>
      <c r="AB54" t="s">
        <v>44</v>
      </c>
      <c r="AC54" t="s">
        <v>44</v>
      </c>
      <c r="AD54" t="s">
        <v>56</v>
      </c>
      <c r="AE54" t="s">
        <v>75</v>
      </c>
      <c r="AF54" t="s">
        <v>44</v>
      </c>
      <c r="AG54" t="s">
        <v>44</v>
      </c>
      <c r="AH54" t="s">
        <v>44</v>
      </c>
      <c r="AI54" t="s">
        <v>44</v>
      </c>
    </row>
    <row r="55" spans="1:35" x14ac:dyDescent="0.2">
      <c r="A55" t="s">
        <v>371</v>
      </c>
      <c r="B55" t="s">
        <v>36</v>
      </c>
      <c r="C55" t="s">
        <v>37</v>
      </c>
      <c r="D55" s="1">
        <v>300</v>
      </c>
      <c r="E55" t="s">
        <v>38</v>
      </c>
      <c r="F55" s="2">
        <v>45152</v>
      </c>
      <c r="G55" t="s">
        <v>39</v>
      </c>
      <c r="H55" t="s">
        <v>372</v>
      </c>
      <c r="I55" t="s">
        <v>41</v>
      </c>
      <c r="J55" t="s">
        <v>42</v>
      </c>
      <c r="K55" t="s">
        <v>66</v>
      </c>
      <c r="L55" t="s">
        <v>44</v>
      </c>
      <c r="M55" t="s">
        <v>373</v>
      </c>
      <c r="N55" t="s">
        <v>374</v>
      </c>
      <c r="O55" t="s">
        <v>375</v>
      </c>
      <c r="P55" t="s">
        <v>48</v>
      </c>
      <c r="Q55" t="s">
        <v>169</v>
      </c>
      <c r="R55" t="s">
        <v>170</v>
      </c>
      <c r="S55" t="s">
        <v>72</v>
      </c>
      <c r="T55" t="s">
        <v>52</v>
      </c>
      <c r="U55" s="3">
        <v>45614</v>
      </c>
      <c r="V55" t="s">
        <v>53</v>
      </c>
      <c r="W55" s="2">
        <v>45152</v>
      </c>
      <c r="X55" s="2">
        <v>45190</v>
      </c>
      <c r="Y55" t="s">
        <v>44</v>
      </c>
      <c r="Z55" t="s">
        <v>54</v>
      </c>
      <c r="AA55" t="s">
        <v>73</v>
      </c>
      <c r="AB55" t="s">
        <v>44</v>
      </c>
      <c r="AC55" t="s">
        <v>44</v>
      </c>
      <c r="AD55" t="s">
        <v>56</v>
      </c>
      <c r="AE55" t="s">
        <v>75</v>
      </c>
      <c r="AF55" t="s">
        <v>56</v>
      </c>
      <c r="AG55" t="s">
        <v>57</v>
      </c>
      <c r="AH55" t="s">
        <v>44</v>
      </c>
      <c r="AI55" t="s">
        <v>44</v>
      </c>
    </row>
    <row r="56" spans="1:35" x14ac:dyDescent="0.2">
      <c r="A56" t="s">
        <v>376</v>
      </c>
      <c r="B56" t="s">
        <v>36</v>
      </c>
      <c r="C56" t="s">
        <v>37</v>
      </c>
      <c r="D56" s="1">
        <v>1725.6</v>
      </c>
      <c r="E56" t="s">
        <v>38</v>
      </c>
      <c r="F56" s="2">
        <v>45148</v>
      </c>
      <c r="G56" t="s">
        <v>39</v>
      </c>
      <c r="H56" t="s">
        <v>377</v>
      </c>
      <c r="I56" t="s">
        <v>41</v>
      </c>
      <c r="J56" t="s">
        <v>42</v>
      </c>
      <c r="K56" t="s">
        <v>43</v>
      </c>
      <c r="L56" t="s">
        <v>44</v>
      </c>
      <c r="M56" t="s">
        <v>101</v>
      </c>
      <c r="N56" t="s">
        <v>378</v>
      </c>
      <c r="O56" t="s">
        <v>379</v>
      </c>
      <c r="P56" t="s">
        <v>48</v>
      </c>
      <c r="Q56" t="s">
        <v>191</v>
      </c>
      <c r="R56" t="s">
        <v>192</v>
      </c>
      <c r="S56" t="s">
        <v>51</v>
      </c>
      <c r="T56" t="s">
        <v>52</v>
      </c>
      <c r="U56" s="3">
        <v>45614</v>
      </c>
      <c r="V56" t="s">
        <v>53</v>
      </c>
      <c r="W56" s="2">
        <v>45148</v>
      </c>
      <c r="X56" s="2">
        <v>45156</v>
      </c>
      <c r="Y56" t="s">
        <v>44</v>
      </c>
      <c r="Z56" t="s">
        <v>54</v>
      </c>
      <c r="AA56" t="s">
        <v>55</v>
      </c>
      <c r="AB56" t="s">
        <v>44</v>
      </c>
      <c r="AC56" t="s">
        <v>44</v>
      </c>
      <c r="AD56" t="s">
        <v>56</v>
      </c>
      <c r="AE56" t="s">
        <v>57</v>
      </c>
      <c r="AF56" t="s">
        <v>56</v>
      </c>
      <c r="AG56" t="s">
        <v>92</v>
      </c>
      <c r="AH56" t="s">
        <v>44</v>
      </c>
      <c r="AI56" t="s">
        <v>44</v>
      </c>
    </row>
    <row r="57" spans="1:35" x14ac:dyDescent="0.2">
      <c r="A57" t="s">
        <v>380</v>
      </c>
      <c r="B57" t="s">
        <v>36</v>
      </c>
      <c r="C57" t="s">
        <v>283</v>
      </c>
      <c r="D57" s="1">
        <v>300</v>
      </c>
      <c r="E57" t="s">
        <v>38</v>
      </c>
      <c r="F57" s="2">
        <v>45147</v>
      </c>
      <c r="G57" t="s">
        <v>39</v>
      </c>
      <c r="H57" t="s">
        <v>381</v>
      </c>
      <c r="I57" t="s">
        <v>41</v>
      </c>
      <c r="J57" t="s">
        <v>42</v>
      </c>
      <c r="K57" t="s">
        <v>109</v>
      </c>
      <c r="L57" t="s">
        <v>44</v>
      </c>
      <c r="M57" t="s">
        <v>121</v>
      </c>
      <c r="N57" t="s">
        <v>382</v>
      </c>
      <c r="O57" t="s">
        <v>383</v>
      </c>
      <c r="P57" t="s">
        <v>48</v>
      </c>
      <c r="Q57" t="s">
        <v>62</v>
      </c>
      <c r="R57" t="s">
        <v>63</v>
      </c>
      <c r="S57" t="s">
        <v>51</v>
      </c>
      <c r="T57" t="s">
        <v>288</v>
      </c>
      <c r="U57" s="3">
        <v>45614</v>
      </c>
      <c r="V57" t="s">
        <v>53</v>
      </c>
      <c r="W57" s="2">
        <v>45147</v>
      </c>
      <c r="X57" s="2">
        <v>45287</v>
      </c>
      <c r="Y57" t="s">
        <v>44</v>
      </c>
      <c r="Z57" t="s">
        <v>54</v>
      </c>
      <c r="AA57" t="s">
        <v>116</v>
      </c>
      <c r="AB57" t="s">
        <v>44</v>
      </c>
      <c r="AC57" t="s">
        <v>44</v>
      </c>
      <c r="AD57" t="s">
        <v>56</v>
      </c>
      <c r="AE57" t="s">
        <v>75</v>
      </c>
      <c r="AF57" t="s">
        <v>44</v>
      </c>
      <c r="AG57" t="s">
        <v>44</v>
      </c>
      <c r="AH57" t="s">
        <v>44</v>
      </c>
      <c r="AI57" t="s">
        <v>44</v>
      </c>
    </row>
    <row r="58" spans="1:35" x14ac:dyDescent="0.2">
      <c r="A58" t="s">
        <v>384</v>
      </c>
      <c r="B58" t="s">
        <v>36</v>
      </c>
      <c r="C58" t="s">
        <v>202</v>
      </c>
      <c r="D58" s="1">
        <v>500</v>
      </c>
      <c r="E58" t="s">
        <v>38</v>
      </c>
      <c r="F58" s="2">
        <v>45148</v>
      </c>
      <c r="G58" t="s">
        <v>39</v>
      </c>
      <c r="H58" t="s">
        <v>385</v>
      </c>
      <c r="I58" t="s">
        <v>41</v>
      </c>
      <c r="J58" t="s">
        <v>42</v>
      </c>
      <c r="K58" t="s">
        <v>120</v>
      </c>
      <c r="L58" t="s">
        <v>44</v>
      </c>
      <c r="M58" t="s">
        <v>204</v>
      </c>
      <c r="N58" t="s">
        <v>386</v>
      </c>
      <c r="O58" t="s">
        <v>387</v>
      </c>
      <c r="P58" t="s">
        <v>48</v>
      </c>
      <c r="Q58" t="s">
        <v>62</v>
      </c>
      <c r="R58" t="s">
        <v>63</v>
      </c>
      <c r="S58" t="s">
        <v>51</v>
      </c>
      <c r="T58" t="s">
        <v>209</v>
      </c>
      <c r="U58" s="3">
        <v>45614</v>
      </c>
      <c r="V58" t="s">
        <v>53</v>
      </c>
      <c r="W58" s="2">
        <v>45148</v>
      </c>
      <c r="X58" s="2">
        <v>45195</v>
      </c>
      <c r="Y58" t="s">
        <v>44</v>
      </c>
      <c r="Z58" t="s">
        <v>54</v>
      </c>
      <c r="AA58" t="s">
        <v>126</v>
      </c>
      <c r="AB58" t="s">
        <v>44</v>
      </c>
      <c r="AC58" t="s">
        <v>44</v>
      </c>
      <c r="AD58" t="s">
        <v>56</v>
      </c>
      <c r="AE58" t="s">
        <v>211</v>
      </c>
      <c r="AF58" t="s">
        <v>44</v>
      </c>
      <c r="AG58" t="s">
        <v>44</v>
      </c>
      <c r="AH58" t="s">
        <v>44</v>
      </c>
      <c r="AI58" t="s">
        <v>44</v>
      </c>
    </row>
    <row r="59" spans="1:35" x14ac:dyDescent="0.2">
      <c r="A59" t="s">
        <v>388</v>
      </c>
      <c r="B59" t="s">
        <v>36</v>
      </c>
      <c r="C59" t="s">
        <v>37</v>
      </c>
      <c r="D59" s="1">
        <v>990</v>
      </c>
      <c r="E59" t="s">
        <v>38</v>
      </c>
      <c r="F59" s="2">
        <v>45153</v>
      </c>
      <c r="G59" t="s">
        <v>39</v>
      </c>
      <c r="H59" t="s">
        <v>389</v>
      </c>
      <c r="I59" t="s">
        <v>41</v>
      </c>
      <c r="J59" t="s">
        <v>42</v>
      </c>
      <c r="K59" t="s">
        <v>109</v>
      </c>
      <c r="L59" t="s">
        <v>44</v>
      </c>
      <c r="M59" t="s">
        <v>390</v>
      </c>
      <c r="N59" t="s">
        <v>111</v>
      </c>
      <c r="O59" t="s">
        <v>112</v>
      </c>
      <c r="P59" t="s">
        <v>48</v>
      </c>
      <c r="Q59" t="s">
        <v>113</v>
      </c>
      <c r="R59" t="s">
        <v>114</v>
      </c>
      <c r="S59" t="s">
        <v>51</v>
      </c>
      <c r="T59" t="s">
        <v>52</v>
      </c>
      <c r="U59" s="3">
        <v>45614</v>
      </c>
      <c r="V59" t="s">
        <v>53</v>
      </c>
      <c r="W59" s="2">
        <v>45153</v>
      </c>
      <c r="X59" s="2">
        <v>45198</v>
      </c>
      <c r="Y59" t="s">
        <v>44</v>
      </c>
      <c r="Z59" t="s">
        <v>54</v>
      </c>
      <c r="AA59" t="s">
        <v>116</v>
      </c>
      <c r="AB59" t="s">
        <v>44</v>
      </c>
      <c r="AC59" t="s">
        <v>44</v>
      </c>
      <c r="AD59" t="s">
        <v>56</v>
      </c>
      <c r="AE59" t="s">
        <v>75</v>
      </c>
      <c r="AF59" t="s">
        <v>56</v>
      </c>
      <c r="AG59" t="s">
        <v>93</v>
      </c>
      <c r="AH59" t="s">
        <v>44</v>
      </c>
      <c r="AI59" t="s">
        <v>44</v>
      </c>
    </row>
    <row r="60" spans="1:35" x14ac:dyDescent="0.2">
      <c r="A60" t="s">
        <v>391</v>
      </c>
      <c r="B60" t="s">
        <v>36</v>
      </c>
      <c r="C60" t="s">
        <v>283</v>
      </c>
      <c r="D60" s="1">
        <v>482.22</v>
      </c>
      <c r="E60" t="s">
        <v>38</v>
      </c>
      <c r="F60" s="2">
        <v>45148</v>
      </c>
      <c r="G60" t="s">
        <v>39</v>
      </c>
      <c r="H60" t="s">
        <v>392</v>
      </c>
      <c r="I60" t="s">
        <v>41</v>
      </c>
      <c r="J60" t="s">
        <v>42</v>
      </c>
      <c r="K60" t="s">
        <v>109</v>
      </c>
      <c r="L60" t="s">
        <v>44</v>
      </c>
      <c r="M60" t="s">
        <v>393</v>
      </c>
      <c r="N60" t="s">
        <v>111</v>
      </c>
      <c r="O60" t="s">
        <v>112</v>
      </c>
      <c r="P60" t="s">
        <v>48</v>
      </c>
      <c r="Q60" t="s">
        <v>113</v>
      </c>
      <c r="R60" t="s">
        <v>114</v>
      </c>
      <c r="S60" t="s">
        <v>51</v>
      </c>
      <c r="T60" t="s">
        <v>288</v>
      </c>
      <c r="U60" s="3">
        <v>45614</v>
      </c>
      <c r="V60" t="s">
        <v>53</v>
      </c>
      <c r="W60" s="2">
        <v>45148</v>
      </c>
      <c r="X60" s="2">
        <v>45158</v>
      </c>
      <c r="Y60" t="s">
        <v>44</v>
      </c>
      <c r="Z60" t="s">
        <v>54</v>
      </c>
      <c r="AA60" t="s">
        <v>116</v>
      </c>
      <c r="AB60" t="s">
        <v>44</v>
      </c>
      <c r="AC60" t="s">
        <v>44</v>
      </c>
      <c r="AD60" t="s">
        <v>56</v>
      </c>
      <c r="AE60" t="s">
        <v>75</v>
      </c>
      <c r="AF60" t="s">
        <v>56</v>
      </c>
      <c r="AG60" t="s">
        <v>164</v>
      </c>
      <c r="AH60" t="s">
        <v>56</v>
      </c>
      <c r="AI60" t="s">
        <v>93</v>
      </c>
    </row>
    <row r="61" spans="1:35" x14ac:dyDescent="0.2">
      <c r="A61" t="s">
        <v>394</v>
      </c>
      <c r="B61" t="s">
        <v>36</v>
      </c>
      <c r="C61" t="s">
        <v>37</v>
      </c>
      <c r="D61" s="1">
        <v>912</v>
      </c>
      <c r="E61" t="s">
        <v>38</v>
      </c>
      <c r="F61" s="2">
        <v>45148</v>
      </c>
      <c r="G61" t="s">
        <v>39</v>
      </c>
      <c r="H61" t="s">
        <v>395</v>
      </c>
      <c r="I61" t="s">
        <v>41</v>
      </c>
      <c r="J61" t="s">
        <v>42</v>
      </c>
      <c r="K61" t="s">
        <v>120</v>
      </c>
      <c r="L61" t="s">
        <v>43</v>
      </c>
      <c r="M61" t="s">
        <v>67</v>
      </c>
      <c r="N61" t="s">
        <v>396</v>
      </c>
      <c r="O61" t="s">
        <v>397</v>
      </c>
      <c r="P61" t="s">
        <v>48</v>
      </c>
      <c r="Q61" t="s">
        <v>328</v>
      </c>
      <c r="R61" t="s">
        <v>329</v>
      </c>
      <c r="S61" t="s">
        <v>72</v>
      </c>
      <c r="T61" t="s">
        <v>52</v>
      </c>
      <c r="U61" s="3">
        <v>45614</v>
      </c>
      <c r="V61" t="s">
        <v>53</v>
      </c>
      <c r="W61" s="2">
        <v>45148</v>
      </c>
      <c r="X61" s="2">
        <v>45233</v>
      </c>
      <c r="Y61" t="s">
        <v>44</v>
      </c>
      <c r="Z61" t="s">
        <v>54</v>
      </c>
      <c r="AA61" t="s">
        <v>126</v>
      </c>
      <c r="AB61" t="s">
        <v>90</v>
      </c>
      <c r="AC61" t="s">
        <v>55</v>
      </c>
      <c r="AD61" t="s">
        <v>56</v>
      </c>
      <c r="AE61" t="s">
        <v>74</v>
      </c>
      <c r="AF61" t="s">
        <v>56</v>
      </c>
      <c r="AG61" t="s">
        <v>75</v>
      </c>
      <c r="AH61" t="s">
        <v>44</v>
      </c>
      <c r="AI61" t="s">
        <v>44</v>
      </c>
    </row>
    <row r="62" spans="1:35" x14ac:dyDescent="0.2">
      <c r="A62" t="s">
        <v>398</v>
      </c>
      <c r="B62" t="s">
        <v>36</v>
      </c>
      <c r="C62" t="s">
        <v>283</v>
      </c>
      <c r="D62" s="1">
        <v>1195</v>
      </c>
      <c r="E62" t="s">
        <v>38</v>
      </c>
      <c r="F62" s="2">
        <v>45149</v>
      </c>
      <c r="G62" t="s">
        <v>39</v>
      </c>
      <c r="H62" t="s">
        <v>399</v>
      </c>
      <c r="I62" t="s">
        <v>41</v>
      </c>
      <c r="J62" t="s">
        <v>42</v>
      </c>
      <c r="K62" t="s">
        <v>285</v>
      </c>
      <c r="L62" t="s">
        <v>44</v>
      </c>
      <c r="M62" t="s">
        <v>400</v>
      </c>
      <c r="N62" t="s">
        <v>401</v>
      </c>
      <c r="O62" t="s">
        <v>402</v>
      </c>
      <c r="P62" t="s">
        <v>48</v>
      </c>
      <c r="Q62" t="s">
        <v>161</v>
      </c>
      <c r="R62" t="s">
        <v>162</v>
      </c>
      <c r="S62" t="s">
        <v>155</v>
      </c>
      <c r="T62" t="s">
        <v>288</v>
      </c>
      <c r="U62" s="3">
        <v>45614</v>
      </c>
      <c r="V62" t="s">
        <v>53</v>
      </c>
      <c r="W62" s="2">
        <v>45149</v>
      </c>
      <c r="X62" s="2">
        <v>45160</v>
      </c>
      <c r="Y62" t="s">
        <v>44</v>
      </c>
      <c r="Z62" t="s">
        <v>54</v>
      </c>
      <c r="AA62" t="s">
        <v>289</v>
      </c>
      <c r="AB62" t="s">
        <v>44</v>
      </c>
      <c r="AC62" t="s">
        <v>44</v>
      </c>
      <c r="AD62" t="s">
        <v>56</v>
      </c>
      <c r="AE62" t="s">
        <v>164</v>
      </c>
      <c r="AF62" t="s">
        <v>56</v>
      </c>
      <c r="AG62" t="s">
        <v>403</v>
      </c>
      <c r="AH62" t="s">
        <v>56</v>
      </c>
      <c r="AI62" t="s">
        <v>75</v>
      </c>
    </row>
    <row r="63" spans="1:35" x14ac:dyDescent="0.2">
      <c r="A63" t="s">
        <v>404</v>
      </c>
      <c r="B63" t="s">
        <v>36</v>
      </c>
      <c r="C63" t="s">
        <v>37</v>
      </c>
      <c r="D63" s="1">
        <v>582.27</v>
      </c>
      <c r="E63" t="s">
        <v>38</v>
      </c>
      <c r="F63" s="2">
        <v>45160</v>
      </c>
      <c r="G63" t="s">
        <v>39</v>
      </c>
      <c r="H63" t="s">
        <v>405</v>
      </c>
      <c r="I63" t="s">
        <v>41</v>
      </c>
      <c r="J63" t="s">
        <v>42</v>
      </c>
      <c r="K63" t="s">
        <v>43</v>
      </c>
      <c r="L63" t="s">
        <v>44</v>
      </c>
      <c r="M63" t="s">
        <v>101</v>
      </c>
      <c r="N63" t="s">
        <v>406</v>
      </c>
      <c r="O63" t="s">
        <v>407</v>
      </c>
      <c r="P63" t="s">
        <v>48</v>
      </c>
      <c r="Q63" t="s">
        <v>169</v>
      </c>
      <c r="R63" t="s">
        <v>170</v>
      </c>
      <c r="S63" t="s">
        <v>72</v>
      </c>
      <c r="T63" t="s">
        <v>52</v>
      </c>
      <c r="U63" s="3">
        <v>45614</v>
      </c>
      <c r="V63" t="s">
        <v>53</v>
      </c>
      <c r="W63" s="2">
        <v>45160</v>
      </c>
      <c r="X63" s="2">
        <v>45268</v>
      </c>
      <c r="Y63" t="s">
        <v>44</v>
      </c>
      <c r="Z63" t="s">
        <v>54</v>
      </c>
      <c r="AA63" t="s">
        <v>55</v>
      </c>
      <c r="AB63" t="s">
        <v>44</v>
      </c>
      <c r="AC63" t="s">
        <v>44</v>
      </c>
      <c r="AD63" t="s">
        <v>56</v>
      </c>
      <c r="AE63" t="s">
        <v>57</v>
      </c>
      <c r="AF63" t="s">
        <v>56</v>
      </c>
      <c r="AG63" t="s">
        <v>92</v>
      </c>
      <c r="AH63" t="s">
        <v>44</v>
      </c>
      <c r="AI63" t="s">
        <v>44</v>
      </c>
    </row>
    <row r="64" spans="1:35" x14ac:dyDescent="0.2">
      <c r="A64" t="s">
        <v>408</v>
      </c>
      <c r="B64" t="s">
        <v>36</v>
      </c>
      <c r="C64" t="s">
        <v>37</v>
      </c>
      <c r="D64" s="1">
        <v>982.43</v>
      </c>
      <c r="E64" t="s">
        <v>38</v>
      </c>
      <c r="F64" s="2">
        <v>45155</v>
      </c>
      <c r="G64" t="s">
        <v>39</v>
      </c>
      <c r="H64" t="s">
        <v>409</v>
      </c>
      <c r="I64" t="s">
        <v>41</v>
      </c>
      <c r="J64" t="s">
        <v>42</v>
      </c>
      <c r="K64" t="s">
        <v>66</v>
      </c>
      <c r="L64" t="s">
        <v>44</v>
      </c>
      <c r="M64" t="s">
        <v>410</v>
      </c>
      <c r="N64" t="s">
        <v>406</v>
      </c>
      <c r="O64" t="s">
        <v>407</v>
      </c>
      <c r="P64" t="s">
        <v>48</v>
      </c>
      <c r="Q64" t="s">
        <v>169</v>
      </c>
      <c r="R64" t="s">
        <v>170</v>
      </c>
      <c r="S64" t="s">
        <v>72</v>
      </c>
      <c r="T64" t="s">
        <v>52</v>
      </c>
      <c r="U64" s="3">
        <v>45614</v>
      </c>
      <c r="V64" t="s">
        <v>53</v>
      </c>
      <c r="W64" s="2">
        <v>45155</v>
      </c>
      <c r="X64" s="2">
        <v>45271</v>
      </c>
      <c r="Y64" t="s">
        <v>44</v>
      </c>
      <c r="Z64" t="s">
        <v>54</v>
      </c>
      <c r="AA64" t="s">
        <v>73</v>
      </c>
      <c r="AB64" t="s">
        <v>44</v>
      </c>
      <c r="AC64" t="s">
        <v>44</v>
      </c>
      <c r="AD64" t="s">
        <v>56</v>
      </c>
      <c r="AE64" t="s">
        <v>135</v>
      </c>
      <c r="AF64" t="s">
        <v>44</v>
      </c>
      <c r="AG64" t="s">
        <v>44</v>
      </c>
      <c r="AH64" t="s">
        <v>44</v>
      </c>
      <c r="AI64" t="s">
        <v>44</v>
      </c>
    </row>
    <row r="65" spans="1:35" x14ac:dyDescent="0.2">
      <c r="A65" t="s">
        <v>411</v>
      </c>
      <c r="B65" t="s">
        <v>36</v>
      </c>
      <c r="C65" t="s">
        <v>37</v>
      </c>
      <c r="D65" s="1">
        <v>421.34</v>
      </c>
      <c r="E65" t="s">
        <v>38</v>
      </c>
      <c r="F65" s="2">
        <v>45156</v>
      </c>
      <c r="G65" t="s">
        <v>39</v>
      </c>
      <c r="H65" t="s">
        <v>412</v>
      </c>
      <c r="I65" t="s">
        <v>41</v>
      </c>
      <c r="J65" t="s">
        <v>42</v>
      </c>
      <c r="K65" t="s">
        <v>66</v>
      </c>
      <c r="L65" t="s">
        <v>44</v>
      </c>
      <c r="M65" t="s">
        <v>346</v>
      </c>
      <c r="N65" t="s">
        <v>413</v>
      </c>
      <c r="O65" t="s">
        <v>414</v>
      </c>
      <c r="P65" t="s">
        <v>48</v>
      </c>
      <c r="Q65" t="s">
        <v>415</v>
      </c>
      <c r="R65" t="s">
        <v>416</v>
      </c>
      <c r="S65" t="s">
        <v>51</v>
      </c>
      <c r="T65" t="s">
        <v>52</v>
      </c>
      <c r="U65" s="3">
        <v>45614</v>
      </c>
      <c r="V65" t="s">
        <v>53</v>
      </c>
      <c r="W65" s="2">
        <v>45156</v>
      </c>
      <c r="X65" s="2">
        <v>45269</v>
      </c>
      <c r="Y65" t="s">
        <v>44</v>
      </c>
      <c r="Z65" t="s">
        <v>54</v>
      </c>
      <c r="AA65" t="s">
        <v>73</v>
      </c>
      <c r="AB65" t="s">
        <v>44</v>
      </c>
      <c r="AC65" t="s">
        <v>44</v>
      </c>
      <c r="AD65" t="s">
        <v>56</v>
      </c>
      <c r="AE65" t="s">
        <v>82</v>
      </c>
      <c r="AF65" t="s">
        <v>56</v>
      </c>
      <c r="AG65" t="s">
        <v>75</v>
      </c>
      <c r="AH65" t="s">
        <v>56</v>
      </c>
      <c r="AI65" t="s">
        <v>74</v>
      </c>
    </row>
    <row r="66" spans="1:35" x14ac:dyDescent="0.2">
      <c r="A66" t="s">
        <v>417</v>
      </c>
      <c r="B66" t="s">
        <v>36</v>
      </c>
      <c r="C66" t="s">
        <v>37</v>
      </c>
      <c r="D66" s="1">
        <v>700</v>
      </c>
      <c r="E66" t="s">
        <v>38</v>
      </c>
      <c r="F66" s="2">
        <v>45156</v>
      </c>
      <c r="G66" t="s">
        <v>39</v>
      </c>
      <c r="H66" t="s">
        <v>418</v>
      </c>
      <c r="I66" t="s">
        <v>41</v>
      </c>
      <c r="J66" t="s">
        <v>42</v>
      </c>
      <c r="K66" t="s">
        <v>66</v>
      </c>
      <c r="L66" t="s">
        <v>44</v>
      </c>
      <c r="M66" t="s">
        <v>419</v>
      </c>
      <c r="N66" t="s">
        <v>420</v>
      </c>
      <c r="O66" t="s">
        <v>421</v>
      </c>
      <c r="P66" t="s">
        <v>48</v>
      </c>
      <c r="Q66" t="s">
        <v>147</v>
      </c>
      <c r="R66" t="s">
        <v>148</v>
      </c>
      <c r="S66" t="s">
        <v>51</v>
      </c>
      <c r="T66" t="s">
        <v>52</v>
      </c>
      <c r="U66" s="3">
        <v>45614</v>
      </c>
      <c r="V66" t="s">
        <v>53</v>
      </c>
      <c r="W66" s="2">
        <v>45156</v>
      </c>
      <c r="X66" s="2">
        <v>45269</v>
      </c>
      <c r="Y66" t="s">
        <v>44</v>
      </c>
      <c r="Z66" t="s">
        <v>54</v>
      </c>
      <c r="AA66" t="s">
        <v>73</v>
      </c>
      <c r="AB66" t="s">
        <v>44</v>
      </c>
      <c r="AC66" t="s">
        <v>44</v>
      </c>
      <c r="AD66" t="s">
        <v>56</v>
      </c>
      <c r="AE66" t="s">
        <v>57</v>
      </c>
      <c r="AF66" t="s">
        <v>56</v>
      </c>
      <c r="AG66" t="s">
        <v>75</v>
      </c>
      <c r="AH66" t="s">
        <v>44</v>
      </c>
      <c r="AI66" t="s">
        <v>44</v>
      </c>
    </row>
    <row r="67" spans="1:35" x14ac:dyDescent="0.2">
      <c r="A67" t="s">
        <v>422</v>
      </c>
      <c r="B67" t="s">
        <v>36</v>
      </c>
      <c r="C67" t="s">
        <v>107</v>
      </c>
      <c r="D67" s="1">
        <v>485</v>
      </c>
      <c r="E67" t="s">
        <v>38</v>
      </c>
      <c r="F67" s="2">
        <v>45160</v>
      </c>
      <c r="G67" t="s">
        <v>39</v>
      </c>
      <c r="H67" t="s">
        <v>423</v>
      </c>
      <c r="I67" t="s">
        <v>41</v>
      </c>
      <c r="J67" t="s">
        <v>42</v>
      </c>
      <c r="K67" t="s">
        <v>237</v>
      </c>
      <c r="L67" t="s">
        <v>44</v>
      </c>
      <c r="M67" t="s">
        <v>45</v>
      </c>
      <c r="N67" t="s">
        <v>111</v>
      </c>
      <c r="O67" t="s">
        <v>112</v>
      </c>
      <c r="P67" t="s">
        <v>48</v>
      </c>
      <c r="Q67" t="s">
        <v>113</v>
      </c>
      <c r="R67" t="s">
        <v>114</v>
      </c>
      <c r="S67" t="s">
        <v>51</v>
      </c>
      <c r="T67" t="s">
        <v>115</v>
      </c>
      <c r="U67" s="3">
        <v>45614</v>
      </c>
      <c r="V67" t="s">
        <v>53</v>
      </c>
      <c r="W67" s="2">
        <v>45160</v>
      </c>
      <c r="X67" s="2">
        <v>45271</v>
      </c>
      <c r="Y67" t="s">
        <v>44</v>
      </c>
      <c r="Z67" t="s">
        <v>54</v>
      </c>
      <c r="AA67" t="s">
        <v>241</v>
      </c>
      <c r="AB67" t="s">
        <v>44</v>
      </c>
      <c r="AC67" t="s">
        <v>44</v>
      </c>
      <c r="AD67" t="s">
        <v>56</v>
      </c>
      <c r="AE67" t="s">
        <v>82</v>
      </c>
      <c r="AF67" t="s">
        <v>44</v>
      </c>
      <c r="AG67" t="s">
        <v>44</v>
      </c>
      <c r="AH67" t="s">
        <v>44</v>
      </c>
      <c r="AI67" t="s">
        <v>44</v>
      </c>
    </row>
    <row r="68" spans="1:35" x14ac:dyDescent="0.2">
      <c r="A68" t="s">
        <v>424</v>
      </c>
      <c r="B68" t="s">
        <v>36</v>
      </c>
      <c r="C68" t="s">
        <v>37</v>
      </c>
      <c r="D68" s="1">
        <v>600</v>
      </c>
      <c r="E68" t="s">
        <v>38</v>
      </c>
      <c r="F68" s="2">
        <v>45160</v>
      </c>
      <c r="G68" t="s">
        <v>39</v>
      </c>
      <c r="H68" t="s">
        <v>425</v>
      </c>
      <c r="I68" t="s">
        <v>41</v>
      </c>
      <c r="J68" t="s">
        <v>42</v>
      </c>
      <c r="K68" t="s">
        <v>120</v>
      </c>
      <c r="L68" t="s">
        <v>44</v>
      </c>
      <c r="M68" t="s">
        <v>121</v>
      </c>
      <c r="N68" t="s">
        <v>426</v>
      </c>
      <c r="O68" t="s">
        <v>427</v>
      </c>
      <c r="P68" t="s">
        <v>48</v>
      </c>
      <c r="Q68" t="s">
        <v>428</v>
      </c>
      <c r="R68" t="s">
        <v>429</v>
      </c>
      <c r="S68" t="s">
        <v>155</v>
      </c>
      <c r="T68" t="s">
        <v>52</v>
      </c>
      <c r="U68" s="3">
        <v>45614</v>
      </c>
      <c r="V68" t="s">
        <v>53</v>
      </c>
      <c r="W68" s="2">
        <v>45160</v>
      </c>
      <c r="X68" s="2">
        <v>45271</v>
      </c>
      <c r="Y68" t="s">
        <v>44</v>
      </c>
      <c r="Z68" t="s">
        <v>54</v>
      </c>
      <c r="AA68" t="s">
        <v>126</v>
      </c>
      <c r="AB68" t="s">
        <v>44</v>
      </c>
      <c r="AC68" t="s">
        <v>44</v>
      </c>
      <c r="AD68" t="s">
        <v>56</v>
      </c>
      <c r="AE68" t="s">
        <v>75</v>
      </c>
      <c r="AF68" t="s">
        <v>44</v>
      </c>
      <c r="AG68" t="s">
        <v>44</v>
      </c>
      <c r="AH68" t="s">
        <v>44</v>
      </c>
      <c r="AI68" t="s">
        <v>44</v>
      </c>
    </row>
    <row r="69" spans="1:35" x14ac:dyDescent="0.2">
      <c r="A69" t="s">
        <v>430</v>
      </c>
      <c r="B69" t="s">
        <v>36</v>
      </c>
      <c r="C69" t="s">
        <v>37</v>
      </c>
      <c r="D69" s="1">
        <v>875.09</v>
      </c>
      <c r="E69" t="s">
        <v>38</v>
      </c>
      <c r="F69" s="2">
        <v>45156</v>
      </c>
      <c r="G69" t="s">
        <v>39</v>
      </c>
      <c r="H69" t="s">
        <v>431</v>
      </c>
      <c r="I69" t="s">
        <v>41</v>
      </c>
      <c r="J69" t="s">
        <v>42</v>
      </c>
      <c r="K69" t="s">
        <v>109</v>
      </c>
      <c r="L69" t="s">
        <v>44</v>
      </c>
      <c r="M69" t="s">
        <v>410</v>
      </c>
      <c r="N69" t="s">
        <v>432</v>
      </c>
      <c r="O69" t="s">
        <v>433</v>
      </c>
      <c r="P69" t="s">
        <v>48</v>
      </c>
      <c r="Q69" t="s">
        <v>153</v>
      </c>
      <c r="R69" t="s">
        <v>154</v>
      </c>
      <c r="S69" t="s">
        <v>155</v>
      </c>
      <c r="T69" t="s">
        <v>52</v>
      </c>
      <c r="U69" s="3">
        <v>45614</v>
      </c>
      <c r="V69" t="s">
        <v>53</v>
      </c>
      <c r="W69" s="2">
        <v>45156</v>
      </c>
      <c r="X69" s="2">
        <v>45271</v>
      </c>
      <c r="Y69" t="s">
        <v>44</v>
      </c>
      <c r="Z69" t="s">
        <v>54</v>
      </c>
      <c r="AA69" t="s">
        <v>116</v>
      </c>
      <c r="AB69" t="s">
        <v>44</v>
      </c>
      <c r="AC69" t="s">
        <v>44</v>
      </c>
      <c r="AD69" t="s">
        <v>56</v>
      </c>
      <c r="AE69" t="s">
        <v>135</v>
      </c>
      <c r="AF69" t="s">
        <v>44</v>
      </c>
      <c r="AG69" t="s">
        <v>44</v>
      </c>
      <c r="AH69" t="s">
        <v>44</v>
      </c>
      <c r="AI69" t="s">
        <v>44</v>
      </c>
    </row>
    <row r="70" spans="1:35" x14ac:dyDescent="0.2">
      <c r="A70" t="s">
        <v>434</v>
      </c>
      <c r="B70" t="s">
        <v>36</v>
      </c>
      <c r="C70" t="s">
        <v>37</v>
      </c>
      <c r="D70" s="1">
        <v>1000.27</v>
      </c>
      <c r="E70" t="s">
        <v>38</v>
      </c>
      <c r="F70" s="2">
        <v>45161</v>
      </c>
      <c r="G70" t="s">
        <v>39</v>
      </c>
      <c r="H70" t="s">
        <v>435</v>
      </c>
      <c r="I70" t="s">
        <v>41</v>
      </c>
      <c r="J70" t="s">
        <v>42</v>
      </c>
      <c r="K70" t="s">
        <v>66</v>
      </c>
      <c r="L70" t="s">
        <v>44</v>
      </c>
      <c r="M70" t="s">
        <v>196</v>
      </c>
      <c r="N70" t="s">
        <v>436</v>
      </c>
      <c r="O70" t="s">
        <v>437</v>
      </c>
      <c r="P70" t="s">
        <v>48</v>
      </c>
      <c r="Q70" t="s">
        <v>169</v>
      </c>
      <c r="R70" t="s">
        <v>170</v>
      </c>
      <c r="S70" t="s">
        <v>72</v>
      </c>
      <c r="T70" t="s">
        <v>52</v>
      </c>
      <c r="U70" s="3">
        <v>45614</v>
      </c>
      <c r="V70" t="s">
        <v>53</v>
      </c>
      <c r="W70" s="2">
        <v>45161</v>
      </c>
      <c r="X70" s="2">
        <v>45269</v>
      </c>
      <c r="Y70" t="s">
        <v>44</v>
      </c>
      <c r="Z70" t="s">
        <v>54</v>
      </c>
      <c r="AA70" t="s">
        <v>73</v>
      </c>
      <c r="AB70" t="s">
        <v>44</v>
      </c>
      <c r="AC70" t="s">
        <v>44</v>
      </c>
      <c r="AD70" t="s">
        <v>56</v>
      </c>
      <c r="AE70" t="s">
        <v>75</v>
      </c>
      <c r="AF70" t="s">
        <v>56</v>
      </c>
      <c r="AG70" t="s">
        <v>74</v>
      </c>
      <c r="AH70" t="s">
        <v>44</v>
      </c>
      <c r="AI70" t="s">
        <v>44</v>
      </c>
    </row>
    <row r="71" spans="1:35" x14ac:dyDescent="0.2">
      <c r="A71" t="s">
        <v>438</v>
      </c>
      <c r="B71" t="s">
        <v>36</v>
      </c>
      <c r="C71" t="s">
        <v>37</v>
      </c>
      <c r="D71" s="1">
        <v>952</v>
      </c>
      <c r="E71" t="s">
        <v>38</v>
      </c>
      <c r="F71" s="2">
        <v>45169</v>
      </c>
      <c r="G71" t="s">
        <v>39</v>
      </c>
      <c r="H71" t="s">
        <v>439</v>
      </c>
      <c r="I71" t="s">
        <v>41</v>
      </c>
      <c r="J71" t="s">
        <v>42</v>
      </c>
      <c r="K71" t="s">
        <v>120</v>
      </c>
      <c r="L71" t="s">
        <v>44</v>
      </c>
      <c r="M71" t="s">
        <v>45</v>
      </c>
      <c r="N71" t="s">
        <v>440</v>
      </c>
      <c r="O71" t="s">
        <v>441</v>
      </c>
      <c r="P71" t="s">
        <v>48</v>
      </c>
      <c r="Q71" t="s">
        <v>180</v>
      </c>
      <c r="R71" t="s">
        <v>181</v>
      </c>
      <c r="S71" t="s">
        <v>51</v>
      </c>
      <c r="T71" t="s">
        <v>52</v>
      </c>
      <c r="U71" s="3">
        <v>45614</v>
      </c>
      <c r="V71" t="s">
        <v>53</v>
      </c>
      <c r="W71" s="2">
        <v>45169</v>
      </c>
      <c r="X71" s="2">
        <v>45269</v>
      </c>
      <c r="Y71" t="s">
        <v>44</v>
      </c>
      <c r="Z71" t="s">
        <v>54</v>
      </c>
      <c r="AA71" t="s">
        <v>126</v>
      </c>
      <c r="AB71" t="s">
        <v>44</v>
      </c>
      <c r="AC71" t="s">
        <v>44</v>
      </c>
      <c r="AD71" t="s">
        <v>56</v>
      </c>
      <c r="AE71" t="s">
        <v>82</v>
      </c>
      <c r="AF71" t="s">
        <v>44</v>
      </c>
      <c r="AG71" t="s">
        <v>44</v>
      </c>
      <c r="AH71" t="s">
        <v>44</v>
      </c>
      <c r="AI71" t="s">
        <v>44</v>
      </c>
    </row>
    <row r="72" spans="1:35" x14ac:dyDescent="0.2">
      <c r="A72" t="s">
        <v>442</v>
      </c>
      <c r="B72" t="s">
        <v>36</v>
      </c>
      <c r="C72" t="s">
        <v>37</v>
      </c>
      <c r="D72" s="1">
        <v>986</v>
      </c>
      <c r="E72" t="s">
        <v>38</v>
      </c>
      <c r="F72" s="2">
        <v>45174</v>
      </c>
      <c r="G72" t="s">
        <v>39</v>
      </c>
      <c r="H72" t="s">
        <v>443</v>
      </c>
      <c r="I72" t="s">
        <v>41</v>
      </c>
      <c r="J72" t="s">
        <v>42</v>
      </c>
      <c r="K72" t="s">
        <v>66</v>
      </c>
      <c r="L72" t="s">
        <v>44</v>
      </c>
      <c r="M72" t="s">
        <v>444</v>
      </c>
      <c r="N72" t="s">
        <v>445</v>
      </c>
      <c r="O72" t="s">
        <v>446</v>
      </c>
      <c r="P72" t="s">
        <v>48</v>
      </c>
      <c r="Q72" t="s">
        <v>313</v>
      </c>
      <c r="R72" t="s">
        <v>314</v>
      </c>
      <c r="S72" t="s">
        <v>51</v>
      </c>
      <c r="T72" t="s">
        <v>52</v>
      </c>
      <c r="U72" s="3">
        <v>45614</v>
      </c>
      <c r="V72" t="s">
        <v>53</v>
      </c>
      <c r="W72" s="2">
        <v>45174</v>
      </c>
      <c r="X72" s="2">
        <v>45273</v>
      </c>
      <c r="Y72" t="s">
        <v>44</v>
      </c>
      <c r="Z72" t="s">
        <v>54</v>
      </c>
      <c r="AA72" t="s">
        <v>73</v>
      </c>
      <c r="AB72" t="s">
        <v>44</v>
      </c>
      <c r="AC72" t="s">
        <v>44</v>
      </c>
      <c r="AD72" t="s">
        <v>56</v>
      </c>
      <c r="AE72" t="s">
        <v>57</v>
      </c>
      <c r="AF72" t="s">
        <v>56</v>
      </c>
      <c r="AG72" t="s">
        <v>92</v>
      </c>
      <c r="AH72" t="s">
        <v>56</v>
      </c>
      <c r="AI72" t="s">
        <v>75</v>
      </c>
    </row>
    <row r="73" spans="1:35" x14ac:dyDescent="0.2">
      <c r="A73" t="s">
        <v>447</v>
      </c>
      <c r="B73" t="s">
        <v>36</v>
      </c>
      <c r="C73" t="s">
        <v>37</v>
      </c>
      <c r="D73" s="1">
        <v>1037</v>
      </c>
      <c r="E73" t="s">
        <v>38</v>
      </c>
      <c r="F73" s="2">
        <v>45163</v>
      </c>
      <c r="G73" t="s">
        <v>39</v>
      </c>
      <c r="H73" t="s">
        <v>448</v>
      </c>
      <c r="I73" t="s">
        <v>41</v>
      </c>
      <c r="J73" t="s">
        <v>42</v>
      </c>
      <c r="K73" t="s">
        <v>66</v>
      </c>
      <c r="L73" t="s">
        <v>43</v>
      </c>
      <c r="M73" t="s">
        <v>45</v>
      </c>
      <c r="N73" t="s">
        <v>449</v>
      </c>
      <c r="O73" t="s">
        <v>450</v>
      </c>
      <c r="P73" t="s">
        <v>48</v>
      </c>
      <c r="Q73" t="s">
        <v>451</v>
      </c>
      <c r="R73" t="s">
        <v>452</v>
      </c>
      <c r="S73" t="s">
        <v>72</v>
      </c>
      <c r="T73" t="s">
        <v>52</v>
      </c>
      <c r="U73" s="3">
        <v>45614</v>
      </c>
      <c r="V73" t="s">
        <v>53</v>
      </c>
      <c r="W73" s="2">
        <v>45163</v>
      </c>
      <c r="X73" s="2">
        <v>45272</v>
      </c>
      <c r="Y73" t="s">
        <v>44</v>
      </c>
      <c r="Z73" t="s">
        <v>54</v>
      </c>
      <c r="AA73" t="s">
        <v>73</v>
      </c>
      <c r="AB73" t="s">
        <v>90</v>
      </c>
      <c r="AC73" t="s">
        <v>55</v>
      </c>
      <c r="AD73" t="s">
        <v>56</v>
      </c>
      <c r="AE73" t="s">
        <v>57</v>
      </c>
      <c r="AF73" t="s">
        <v>44</v>
      </c>
      <c r="AG73" t="s">
        <v>44</v>
      </c>
      <c r="AH73" t="s">
        <v>44</v>
      </c>
      <c r="AI73" t="s">
        <v>44</v>
      </c>
    </row>
    <row r="74" spans="1:35" x14ac:dyDescent="0.2">
      <c r="A74" t="s">
        <v>453</v>
      </c>
      <c r="B74" t="s">
        <v>36</v>
      </c>
      <c r="C74" t="s">
        <v>37</v>
      </c>
      <c r="D74" s="1">
        <v>954.97</v>
      </c>
      <c r="E74" t="s">
        <v>38</v>
      </c>
      <c r="F74" s="2">
        <v>45174</v>
      </c>
      <c r="G74" t="s">
        <v>39</v>
      </c>
      <c r="H74" t="s">
        <v>454</v>
      </c>
      <c r="I74" t="s">
        <v>41</v>
      </c>
      <c r="J74" t="s">
        <v>42</v>
      </c>
      <c r="K74" t="s">
        <v>66</v>
      </c>
      <c r="L74" t="s">
        <v>44</v>
      </c>
      <c r="M74" t="s">
        <v>45</v>
      </c>
      <c r="N74" t="s">
        <v>455</v>
      </c>
      <c r="O74" t="s">
        <v>456</v>
      </c>
      <c r="P74" t="s">
        <v>48</v>
      </c>
      <c r="Q74" t="s">
        <v>248</v>
      </c>
      <c r="R74" t="s">
        <v>249</v>
      </c>
      <c r="S74" t="s">
        <v>155</v>
      </c>
      <c r="T74" t="s">
        <v>52</v>
      </c>
      <c r="U74" s="3">
        <v>45614</v>
      </c>
      <c r="V74" t="s">
        <v>53</v>
      </c>
      <c r="W74" s="2">
        <v>45174</v>
      </c>
      <c r="X74" s="2">
        <v>45269</v>
      </c>
      <c r="Y74" t="s">
        <v>44</v>
      </c>
      <c r="Z74" t="s">
        <v>54</v>
      </c>
      <c r="AA74" t="s">
        <v>73</v>
      </c>
      <c r="AB74" t="s">
        <v>44</v>
      </c>
      <c r="AC74" t="s">
        <v>44</v>
      </c>
      <c r="AD74" t="s">
        <v>56</v>
      </c>
      <c r="AE74" t="s">
        <v>82</v>
      </c>
      <c r="AF74" t="s">
        <v>44</v>
      </c>
      <c r="AG74" t="s">
        <v>44</v>
      </c>
      <c r="AH74" t="s">
        <v>44</v>
      </c>
      <c r="AI74" t="s">
        <v>44</v>
      </c>
    </row>
    <row r="75" spans="1:35" x14ac:dyDescent="0.2">
      <c r="A75" t="s">
        <v>457</v>
      </c>
      <c r="B75" t="s">
        <v>36</v>
      </c>
      <c r="C75" t="s">
        <v>37</v>
      </c>
      <c r="D75" s="1">
        <v>1032</v>
      </c>
      <c r="E75" t="s">
        <v>38</v>
      </c>
      <c r="F75" s="2">
        <v>45163</v>
      </c>
      <c r="G75" t="s">
        <v>39</v>
      </c>
      <c r="H75" t="s">
        <v>458</v>
      </c>
      <c r="I75" t="s">
        <v>41</v>
      </c>
      <c r="J75" t="s">
        <v>42</v>
      </c>
      <c r="K75" t="s">
        <v>120</v>
      </c>
      <c r="L75" t="s">
        <v>44</v>
      </c>
      <c r="M75" t="s">
        <v>45</v>
      </c>
      <c r="N75" t="s">
        <v>459</v>
      </c>
      <c r="O75" t="s">
        <v>460</v>
      </c>
      <c r="P75" t="s">
        <v>48</v>
      </c>
      <c r="Q75" t="s">
        <v>313</v>
      </c>
      <c r="R75" t="s">
        <v>314</v>
      </c>
      <c r="S75" t="s">
        <v>51</v>
      </c>
      <c r="T75" t="s">
        <v>52</v>
      </c>
      <c r="U75" s="3">
        <v>45614</v>
      </c>
      <c r="V75" t="s">
        <v>53</v>
      </c>
      <c r="W75" s="2">
        <v>45163</v>
      </c>
      <c r="X75" s="2">
        <v>45272</v>
      </c>
      <c r="Y75" t="s">
        <v>44</v>
      </c>
      <c r="Z75" t="s">
        <v>54</v>
      </c>
      <c r="AA75" t="s">
        <v>126</v>
      </c>
      <c r="AB75" t="s">
        <v>44</v>
      </c>
      <c r="AC75" t="s">
        <v>44</v>
      </c>
      <c r="AD75" t="s">
        <v>56</v>
      </c>
      <c r="AE75" t="s">
        <v>57</v>
      </c>
      <c r="AF75" t="s">
        <v>44</v>
      </c>
      <c r="AG75" t="s">
        <v>44</v>
      </c>
      <c r="AH75" t="s">
        <v>44</v>
      </c>
      <c r="AI75" t="s">
        <v>44</v>
      </c>
    </row>
    <row r="76" spans="1:35" x14ac:dyDescent="0.2">
      <c r="A76" t="s">
        <v>461</v>
      </c>
      <c r="B76" t="s">
        <v>36</v>
      </c>
      <c r="C76" t="s">
        <v>37</v>
      </c>
      <c r="D76" s="1">
        <v>973</v>
      </c>
      <c r="E76" t="s">
        <v>38</v>
      </c>
      <c r="F76" s="2">
        <v>45184</v>
      </c>
      <c r="G76" t="s">
        <v>39</v>
      </c>
      <c r="H76" t="s">
        <v>462</v>
      </c>
      <c r="I76" t="s">
        <v>41</v>
      </c>
      <c r="J76" t="s">
        <v>42</v>
      </c>
      <c r="K76" t="s">
        <v>120</v>
      </c>
      <c r="L76" t="s">
        <v>43</v>
      </c>
      <c r="M76" t="s">
        <v>101</v>
      </c>
      <c r="N76" t="s">
        <v>463</v>
      </c>
      <c r="O76" t="s">
        <v>464</v>
      </c>
      <c r="P76" t="s">
        <v>48</v>
      </c>
      <c r="Q76" t="s">
        <v>62</v>
      </c>
      <c r="R76" t="s">
        <v>63</v>
      </c>
      <c r="S76" t="s">
        <v>51</v>
      </c>
      <c r="T76" t="s">
        <v>52</v>
      </c>
      <c r="U76" s="3">
        <v>45614</v>
      </c>
      <c r="V76" t="s">
        <v>53</v>
      </c>
      <c r="W76" s="2">
        <v>45184</v>
      </c>
      <c r="X76" s="2">
        <v>45268</v>
      </c>
      <c r="Y76" t="s">
        <v>44</v>
      </c>
      <c r="Z76" t="s">
        <v>54</v>
      </c>
      <c r="AA76" t="s">
        <v>126</v>
      </c>
      <c r="AB76" t="s">
        <v>90</v>
      </c>
      <c r="AC76" t="s">
        <v>55</v>
      </c>
      <c r="AD76" t="s">
        <v>56</v>
      </c>
      <c r="AE76" t="s">
        <v>82</v>
      </c>
      <c r="AF76" t="s">
        <v>56</v>
      </c>
      <c r="AG76" t="s">
        <v>92</v>
      </c>
      <c r="AH76" t="s">
        <v>44</v>
      </c>
      <c r="AI76" t="s">
        <v>44</v>
      </c>
    </row>
    <row r="77" spans="1:35" x14ac:dyDescent="0.2">
      <c r="A77" t="s">
        <v>465</v>
      </c>
      <c r="B77" t="s">
        <v>36</v>
      </c>
      <c r="C77" t="s">
        <v>37</v>
      </c>
      <c r="D77" s="1">
        <v>794</v>
      </c>
      <c r="E77" t="s">
        <v>38</v>
      </c>
      <c r="F77" s="2">
        <v>45184</v>
      </c>
      <c r="G77" t="s">
        <v>39</v>
      </c>
      <c r="H77" t="s">
        <v>466</v>
      </c>
      <c r="I77" t="s">
        <v>41</v>
      </c>
      <c r="J77" t="s">
        <v>42</v>
      </c>
      <c r="K77" t="s">
        <v>43</v>
      </c>
      <c r="L77" t="s">
        <v>44</v>
      </c>
      <c r="M77" t="s">
        <v>101</v>
      </c>
      <c r="N77" t="s">
        <v>467</v>
      </c>
      <c r="O77" t="s">
        <v>468</v>
      </c>
      <c r="P77" t="s">
        <v>48</v>
      </c>
      <c r="Q77" t="s">
        <v>80</v>
      </c>
      <c r="R77" t="s">
        <v>81</v>
      </c>
      <c r="S77" t="s">
        <v>51</v>
      </c>
      <c r="T77" t="s">
        <v>52</v>
      </c>
      <c r="U77" s="3">
        <v>45614</v>
      </c>
      <c r="V77" t="s">
        <v>53</v>
      </c>
      <c r="W77" s="2">
        <v>45184</v>
      </c>
      <c r="X77" s="2">
        <v>45269</v>
      </c>
      <c r="Y77" t="s">
        <v>44</v>
      </c>
      <c r="Z77" t="s">
        <v>54</v>
      </c>
      <c r="AA77" t="s">
        <v>55</v>
      </c>
      <c r="AB77" t="s">
        <v>44</v>
      </c>
      <c r="AC77" t="s">
        <v>44</v>
      </c>
      <c r="AD77" t="s">
        <v>56</v>
      </c>
      <c r="AE77" t="s">
        <v>57</v>
      </c>
      <c r="AF77" t="s">
        <v>56</v>
      </c>
      <c r="AG77" t="s">
        <v>92</v>
      </c>
      <c r="AH77" t="s">
        <v>44</v>
      </c>
      <c r="AI77" t="s">
        <v>44</v>
      </c>
    </row>
    <row r="78" spans="1:35" x14ac:dyDescent="0.2">
      <c r="A78" t="s">
        <v>469</v>
      </c>
      <c r="B78" t="s">
        <v>36</v>
      </c>
      <c r="C78" t="s">
        <v>37</v>
      </c>
      <c r="D78" s="1">
        <v>1019</v>
      </c>
      <c r="E78" t="s">
        <v>38</v>
      </c>
      <c r="F78" s="2">
        <v>45162</v>
      </c>
      <c r="G78" t="s">
        <v>39</v>
      </c>
      <c r="H78" t="s">
        <v>470</v>
      </c>
      <c r="I78" t="s">
        <v>41</v>
      </c>
      <c r="J78" t="s">
        <v>42</v>
      </c>
      <c r="K78" t="s">
        <v>120</v>
      </c>
      <c r="L78" t="s">
        <v>44</v>
      </c>
      <c r="M78" t="s">
        <v>471</v>
      </c>
      <c r="N78" t="s">
        <v>472</v>
      </c>
      <c r="O78" t="s">
        <v>473</v>
      </c>
      <c r="P78" t="s">
        <v>48</v>
      </c>
      <c r="Q78" t="s">
        <v>313</v>
      </c>
      <c r="R78" t="s">
        <v>314</v>
      </c>
      <c r="S78" t="s">
        <v>51</v>
      </c>
      <c r="T78" t="s">
        <v>52</v>
      </c>
      <c r="U78" s="3">
        <v>45614</v>
      </c>
      <c r="V78" t="s">
        <v>53</v>
      </c>
      <c r="W78" s="2">
        <v>45162</v>
      </c>
      <c r="X78" s="2">
        <v>45269</v>
      </c>
      <c r="Y78" t="s">
        <v>44</v>
      </c>
      <c r="Z78" t="s">
        <v>54</v>
      </c>
      <c r="AA78" t="s">
        <v>126</v>
      </c>
      <c r="AB78" t="s">
        <v>44</v>
      </c>
      <c r="AC78" t="s">
        <v>44</v>
      </c>
      <c r="AD78" t="s">
        <v>56</v>
      </c>
      <c r="AE78" t="s">
        <v>75</v>
      </c>
      <c r="AF78" t="s">
        <v>56</v>
      </c>
      <c r="AG78" t="s">
        <v>57</v>
      </c>
      <c r="AH78" t="s">
        <v>56</v>
      </c>
      <c r="AI78" t="s">
        <v>164</v>
      </c>
    </row>
    <row r="79" spans="1:35" x14ac:dyDescent="0.2">
      <c r="A79" t="s">
        <v>474</v>
      </c>
      <c r="B79" t="s">
        <v>36</v>
      </c>
      <c r="C79" t="s">
        <v>107</v>
      </c>
      <c r="D79" s="1">
        <v>995.69</v>
      </c>
      <c r="E79" t="s">
        <v>38</v>
      </c>
      <c r="F79" s="2">
        <v>45162</v>
      </c>
      <c r="G79" t="s">
        <v>39</v>
      </c>
      <c r="H79" t="s">
        <v>475</v>
      </c>
      <c r="I79" t="s">
        <v>41</v>
      </c>
      <c r="J79" t="s">
        <v>42</v>
      </c>
      <c r="K79" t="s">
        <v>237</v>
      </c>
      <c r="L79" t="s">
        <v>44</v>
      </c>
      <c r="M79" t="s">
        <v>476</v>
      </c>
      <c r="N79" t="s">
        <v>477</v>
      </c>
      <c r="O79" t="s">
        <v>478</v>
      </c>
      <c r="P79" t="s">
        <v>48</v>
      </c>
      <c r="Q79" t="s">
        <v>153</v>
      </c>
      <c r="R79" t="s">
        <v>154</v>
      </c>
      <c r="S79" t="s">
        <v>155</v>
      </c>
      <c r="T79" t="s">
        <v>115</v>
      </c>
      <c r="U79" s="3">
        <v>45614</v>
      </c>
      <c r="V79" t="s">
        <v>53</v>
      </c>
      <c r="W79" s="2">
        <v>45162</v>
      </c>
      <c r="X79" s="2">
        <v>45269</v>
      </c>
      <c r="Y79" t="s">
        <v>44</v>
      </c>
      <c r="Z79" t="s">
        <v>54</v>
      </c>
      <c r="AA79" t="s">
        <v>241</v>
      </c>
      <c r="AB79" t="s">
        <v>44</v>
      </c>
      <c r="AC79" t="s">
        <v>44</v>
      </c>
      <c r="AD79" t="s">
        <v>56</v>
      </c>
      <c r="AE79" t="s">
        <v>75</v>
      </c>
      <c r="AF79" t="s">
        <v>56</v>
      </c>
      <c r="AG79" t="s">
        <v>93</v>
      </c>
      <c r="AH79" t="s">
        <v>56</v>
      </c>
      <c r="AI79" t="s">
        <v>164</v>
      </c>
    </row>
    <row r="80" spans="1:35" x14ac:dyDescent="0.2">
      <c r="A80" t="s">
        <v>479</v>
      </c>
      <c r="B80" t="s">
        <v>36</v>
      </c>
      <c r="C80" t="s">
        <v>37</v>
      </c>
      <c r="D80" s="1">
        <v>948.59</v>
      </c>
      <c r="E80" t="s">
        <v>38</v>
      </c>
      <c r="F80" s="2">
        <v>45182</v>
      </c>
      <c r="G80" t="s">
        <v>39</v>
      </c>
      <c r="H80" t="s">
        <v>480</v>
      </c>
      <c r="I80" t="s">
        <v>41</v>
      </c>
      <c r="J80" t="s">
        <v>42</v>
      </c>
      <c r="K80" t="s">
        <v>120</v>
      </c>
      <c r="L80" t="s">
        <v>129</v>
      </c>
      <c r="M80" t="s">
        <v>419</v>
      </c>
      <c r="N80" t="s">
        <v>369</v>
      </c>
      <c r="O80" t="s">
        <v>370</v>
      </c>
      <c r="P80" t="s">
        <v>48</v>
      </c>
      <c r="Q80" t="s">
        <v>233</v>
      </c>
      <c r="R80" t="s">
        <v>234</v>
      </c>
      <c r="S80" t="s">
        <v>51</v>
      </c>
      <c r="T80" t="s">
        <v>52</v>
      </c>
      <c r="U80" s="3">
        <v>45614</v>
      </c>
      <c r="V80" t="s">
        <v>53</v>
      </c>
      <c r="W80" s="2">
        <v>45182</v>
      </c>
      <c r="X80" s="2">
        <v>45268</v>
      </c>
      <c r="Y80" t="s">
        <v>44</v>
      </c>
      <c r="Z80" t="s">
        <v>54</v>
      </c>
      <c r="AA80" t="s">
        <v>126</v>
      </c>
      <c r="AB80" t="s">
        <v>90</v>
      </c>
      <c r="AC80" t="s">
        <v>163</v>
      </c>
      <c r="AD80" t="s">
        <v>56</v>
      </c>
      <c r="AE80" t="s">
        <v>57</v>
      </c>
      <c r="AF80" t="s">
        <v>56</v>
      </c>
      <c r="AG80" t="s">
        <v>75</v>
      </c>
      <c r="AH80" t="s">
        <v>44</v>
      </c>
      <c r="AI80" t="s">
        <v>44</v>
      </c>
    </row>
    <row r="81" spans="1:35" x14ac:dyDescent="0.2">
      <c r="A81" t="s">
        <v>481</v>
      </c>
      <c r="B81" t="s">
        <v>36</v>
      </c>
      <c r="C81" t="s">
        <v>37</v>
      </c>
      <c r="D81" s="1">
        <v>851</v>
      </c>
      <c r="E81" t="s">
        <v>38</v>
      </c>
      <c r="F81" s="2">
        <v>45163</v>
      </c>
      <c r="G81" t="s">
        <v>39</v>
      </c>
      <c r="H81" t="s">
        <v>482</v>
      </c>
      <c r="I81" t="s">
        <v>41</v>
      </c>
      <c r="J81" t="s">
        <v>42</v>
      </c>
      <c r="K81" t="s">
        <v>109</v>
      </c>
      <c r="L81" t="s">
        <v>44</v>
      </c>
      <c r="M81" t="s">
        <v>483</v>
      </c>
      <c r="N81" t="s">
        <v>484</v>
      </c>
      <c r="O81" t="s">
        <v>485</v>
      </c>
      <c r="P81" t="s">
        <v>48</v>
      </c>
      <c r="Q81" t="s">
        <v>113</v>
      </c>
      <c r="R81" t="s">
        <v>114</v>
      </c>
      <c r="S81" t="s">
        <v>51</v>
      </c>
      <c r="T81" t="s">
        <v>52</v>
      </c>
      <c r="U81" s="3">
        <v>45614</v>
      </c>
      <c r="V81" t="s">
        <v>53</v>
      </c>
      <c r="W81" s="2">
        <v>45163</v>
      </c>
      <c r="X81" s="2">
        <v>45271</v>
      </c>
      <c r="Y81" t="s">
        <v>44</v>
      </c>
      <c r="Z81" t="s">
        <v>54</v>
      </c>
      <c r="AA81" t="s">
        <v>116</v>
      </c>
      <c r="AB81" t="s">
        <v>44</v>
      </c>
      <c r="AC81" t="s">
        <v>44</v>
      </c>
      <c r="AD81" t="s">
        <v>56</v>
      </c>
      <c r="AE81" t="s">
        <v>82</v>
      </c>
      <c r="AF81" t="s">
        <v>56</v>
      </c>
      <c r="AG81" t="s">
        <v>135</v>
      </c>
      <c r="AH81" t="s">
        <v>56</v>
      </c>
      <c r="AI81" t="s">
        <v>92</v>
      </c>
    </row>
    <row r="82" spans="1:35" x14ac:dyDescent="0.2">
      <c r="A82" t="s">
        <v>486</v>
      </c>
      <c r="B82" t="s">
        <v>36</v>
      </c>
      <c r="C82" t="s">
        <v>37</v>
      </c>
      <c r="D82" s="1">
        <v>971</v>
      </c>
      <c r="E82" t="s">
        <v>38</v>
      </c>
      <c r="F82" s="2">
        <v>45176</v>
      </c>
      <c r="G82" t="s">
        <v>39</v>
      </c>
      <c r="H82" t="s">
        <v>487</v>
      </c>
      <c r="I82" t="s">
        <v>41</v>
      </c>
      <c r="J82" t="s">
        <v>42</v>
      </c>
      <c r="K82" t="s">
        <v>66</v>
      </c>
      <c r="L82" t="s">
        <v>43</v>
      </c>
      <c r="M82" t="s">
        <v>101</v>
      </c>
      <c r="N82" t="s">
        <v>488</v>
      </c>
      <c r="O82" t="s">
        <v>489</v>
      </c>
      <c r="P82" t="s">
        <v>48</v>
      </c>
      <c r="Q82" t="s">
        <v>490</v>
      </c>
      <c r="R82" t="s">
        <v>491</v>
      </c>
      <c r="S82" t="s">
        <v>72</v>
      </c>
      <c r="T82" t="s">
        <v>52</v>
      </c>
      <c r="U82" s="3">
        <v>45614</v>
      </c>
      <c r="V82" t="s">
        <v>53</v>
      </c>
      <c r="W82" s="2">
        <v>45176</v>
      </c>
      <c r="X82" s="2">
        <v>45268</v>
      </c>
      <c r="Y82" t="s">
        <v>44</v>
      </c>
      <c r="Z82" t="s">
        <v>54</v>
      </c>
      <c r="AA82" t="s">
        <v>73</v>
      </c>
      <c r="AB82" t="s">
        <v>90</v>
      </c>
      <c r="AC82" t="s">
        <v>55</v>
      </c>
      <c r="AD82" t="s">
        <v>56</v>
      </c>
      <c r="AE82" t="s">
        <v>82</v>
      </c>
      <c r="AF82" t="s">
        <v>56</v>
      </c>
      <c r="AG82" t="s">
        <v>92</v>
      </c>
      <c r="AH82" t="s">
        <v>44</v>
      </c>
      <c r="AI82" t="s">
        <v>44</v>
      </c>
    </row>
    <row r="83" spans="1:35" x14ac:dyDescent="0.2">
      <c r="A83" t="s">
        <v>492</v>
      </c>
      <c r="B83" t="s">
        <v>36</v>
      </c>
      <c r="C83" t="s">
        <v>37</v>
      </c>
      <c r="D83" s="1">
        <v>533.07000000000005</v>
      </c>
      <c r="E83" t="s">
        <v>38</v>
      </c>
      <c r="F83" s="2">
        <v>45169</v>
      </c>
      <c r="G83" t="s">
        <v>39</v>
      </c>
      <c r="H83" t="s">
        <v>493</v>
      </c>
      <c r="I83" t="s">
        <v>41</v>
      </c>
      <c r="J83" t="s">
        <v>42</v>
      </c>
      <c r="K83" t="s">
        <v>43</v>
      </c>
      <c r="L83" t="s">
        <v>44</v>
      </c>
      <c r="M83" t="s">
        <v>45</v>
      </c>
      <c r="N83" t="s">
        <v>494</v>
      </c>
      <c r="O83" t="s">
        <v>495</v>
      </c>
      <c r="P83" t="s">
        <v>48</v>
      </c>
      <c r="Q83" t="s">
        <v>233</v>
      </c>
      <c r="R83" t="s">
        <v>234</v>
      </c>
      <c r="S83" t="s">
        <v>51</v>
      </c>
      <c r="T83" t="s">
        <v>52</v>
      </c>
      <c r="U83" s="3">
        <v>45614</v>
      </c>
      <c r="V83" t="s">
        <v>53</v>
      </c>
      <c r="W83" s="2">
        <v>45169</v>
      </c>
      <c r="X83" s="2">
        <v>45269</v>
      </c>
      <c r="Y83" t="s">
        <v>44</v>
      </c>
      <c r="Z83" t="s">
        <v>54</v>
      </c>
      <c r="AA83" t="s">
        <v>55</v>
      </c>
      <c r="AB83" t="s">
        <v>44</v>
      </c>
      <c r="AC83" t="s">
        <v>44</v>
      </c>
      <c r="AD83" t="s">
        <v>56</v>
      </c>
      <c r="AE83" t="s">
        <v>57</v>
      </c>
      <c r="AF83" t="s">
        <v>44</v>
      </c>
      <c r="AG83" t="s">
        <v>44</v>
      </c>
      <c r="AH83" t="s">
        <v>44</v>
      </c>
      <c r="AI83" t="s">
        <v>44</v>
      </c>
    </row>
    <row r="84" spans="1:35" x14ac:dyDescent="0.2">
      <c r="A84" t="s">
        <v>496</v>
      </c>
      <c r="B84" t="s">
        <v>36</v>
      </c>
      <c r="C84" t="s">
        <v>37</v>
      </c>
      <c r="D84" s="1">
        <v>750.43</v>
      </c>
      <c r="E84" t="s">
        <v>38</v>
      </c>
      <c r="F84" s="2">
        <v>45176</v>
      </c>
      <c r="G84" t="s">
        <v>39</v>
      </c>
      <c r="H84" t="s">
        <v>497</v>
      </c>
      <c r="I84" t="s">
        <v>41</v>
      </c>
      <c r="J84" t="s">
        <v>42</v>
      </c>
      <c r="K84" t="s">
        <v>43</v>
      </c>
      <c r="L84" t="s">
        <v>44</v>
      </c>
      <c r="M84" t="s">
        <v>45</v>
      </c>
      <c r="N84" t="s">
        <v>498</v>
      </c>
      <c r="O84" t="s">
        <v>499</v>
      </c>
      <c r="P84" t="s">
        <v>48</v>
      </c>
      <c r="Q84" t="s">
        <v>180</v>
      </c>
      <c r="R84" t="s">
        <v>181</v>
      </c>
      <c r="S84" t="s">
        <v>51</v>
      </c>
      <c r="T84" t="s">
        <v>52</v>
      </c>
      <c r="U84" s="3">
        <v>45614</v>
      </c>
      <c r="V84" t="s">
        <v>53</v>
      </c>
      <c r="W84" s="2">
        <v>45176</v>
      </c>
      <c r="X84" s="2">
        <v>45268</v>
      </c>
      <c r="Y84" t="s">
        <v>44</v>
      </c>
      <c r="Z84" t="s">
        <v>54</v>
      </c>
      <c r="AA84" t="s">
        <v>55</v>
      </c>
      <c r="AB84" t="s">
        <v>44</v>
      </c>
      <c r="AC84" t="s">
        <v>44</v>
      </c>
      <c r="AD84" t="s">
        <v>56</v>
      </c>
      <c r="AE84" t="s">
        <v>57</v>
      </c>
      <c r="AF84" t="s">
        <v>44</v>
      </c>
      <c r="AG84" t="s">
        <v>44</v>
      </c>
      <c r="AH84" t="s">
        <v>44</v>
      </c>
      <c r="AI84" t="s">
        <v>44</v>
      </c>
    </row>
    <row r="85" spans="1:35" x14ac:dyDescent="0.2">
      <c r="A85" t="s">
        <v>500</v>
      </c>
      <c r="B85" t="s">
        <v>36</v>
      </c>
      <c r="C85" t="s">
        <v>37</v>
      </c>
      <c r="D85" s="1">
        <v>797.5</v>
      </c>
      <c r="E85" t="s">
        <v>38</v>
      </c>
      <c r="F85" s="2">
        <v>45176</v>
      </c>
      <c r="G85" t="s">
        <v>39</v>
      </c>
      <c r="H85" t="s">
        <v>501</v>
      </c>
      <c r="I85" t="s">
        <v>41</v>
      </c>
      <c r="J85" t="s">
        <v>42</v>
      </c>
      <c r="K85" t="s">
        <v>66</v>
      </c>
      <c r="L85" t="s">
        <v>44</v>
      </c>
      <c r="M85" t="s">
        <v>45</v>
      </c>
      <c r="N85" t="s">
        <v>502</v>
      </c>
      <c r="O85" t="s">
        <v>503</v>
      </c>
      <c r="P85" t="s">
        <v>48</v>
      </c>
      <c r="Q85" t="s">
        <v>415</v>
      </c>
      <c r="R85" t="s">
        <v>416</v>
      </c>
      <c r="S85" t="s">
        <v>51</v>
      </c>
      <c r="T85" t="s">
        <v>52</v>
      </c>
      <c r="U85" s="3">
        <v>45614</v>
      </c>
      <c r="V85" t="s">
        <v>53</v>
      </c>
      <c r="W85" s="2">
        <v>45176</v>
      </c>
      <c r="X85" s="2">
        <v>45269</v>
      </c>
      <c r="Y85" t="s">
        <v>44</v>
      </c>
      <c r="Z85" t="s">
        <v>54</v>
      </c>
      <c r="AA85" t="s">
        <v>73</v>
      </c>
      <c r="AB85" t="s">
        <v>44</v>
      </c>
      <c r="AC85" t="s">
        <v>44</v>
      </c>
      <c r="AD85" t="s">
        <v>56</v>
      </c>
      <c r="AE85" t="s">
        <v>82</v>
      </c>
      <c r="AF85" t="s">
        <v>44</v>
      </c>
      <c r="AG85" t="s">
        <v>44</v>
      </c>
      <c r="AH85" t="s">
        <v>44</v>
      </c>
      <c r="AI85" t="s">
        <v>44</v>
      </c>
    </row>
    <row r="86" spans="1:35" x14ac:dyDescent="0.2">
      <c r="A86" t="s">
        <v>504</v>
      </c>
      <c r="B86" t="s">
        <v>36</v>
      </c>
      <c r="C86" t="s">
        <v>37</v>
      </c>
      <c r="D86" s="1">
        <v>953.79</v>
      </c>
      <c r="E86" t="s">
        <v>38</v>
      </c>
      <c r="F86" s="2">
        <v>45176</v>
      </c>
      <c r="G86" t="s">
        <v>39</v>
      </c>
      <c r="H86" t="s">
        <v>505</v>
      </c>
      <c r="I86" t="s">
        <v>41</v>
      </c>
      <c r="J86" t="s">
        <v>42</v>
      </c>
      <c r="K86" t="s">
        <v>43</v>
      </c>
      <c r="L86" t="s">
        <v>44</v>
      </c>
      <c r="M86" t="s">
        <v>101</v>
      </c>
      <c r="N86" t="s">
        <v>506</v>
      </c>
      <c r="O86" t="s">
        <v>507</v>
      </c>
      <c r="P86" t="s">
        <v>48</v>
      </c>
      <c r="Q86" t="s">
        <v>508</v>
      </c>
      <c r="R86" t="s">
        <v>509</v>
      </c>
      <c r="S86" t="s">
        <v>51</v>
      </c>
      <c r="T86" t="s">
        <v>52</v>
      </c>
      <c r="U86" s="3">
        <v>45614</v>
      </c>
      <c r="V86" t="s">
        <v>53</v>
      </c>
      <c r="W86" s="2">
        <v>45176</v>
      </c>
      <c r="X86" s="2">
        <v>45269</v>
      </c>
      <c r="Y86" t="s">
        <v>44</v>
      </c>
      <c r="Z86" t="s">
        <v>54</v>
      </c>
      <c r="AA86" t="s">
        <v>55</v>
      </c>
      <c r="AB86" t="s">
        <v>44</v>
      </c>
      <c r="AC86" t="s">
        <v>44</v>
      </c>
      <c r="AD86" t="s">
        <v>56</v>
      </c>
      <c r="AE86" t="s">
        <v>57</v>
      </c>
      <c r="AF86" t="s">
        <v>56</v>
      </c>
      <c r="AG86" t="s">
        <v>92</v>
      </c>
      <c r="AH86" t="s">
        <v>44</v>
      </c>
      <c r="AI86" t="s">
        <v>44</v>
      </c>
    </row>
    <row r="87" spans="1:35" x14ac:dyDescent="0.2">
      <c r="A87" t="s">
        <v>510</v>
      </c>
      <c r="B87" t="s">
        <v>36</v>
      </c>
      <c r="C87" t="s">
        <v>37</v>
      </c>
      <c r="D87" s="1">
        <v>700</v>
      </c>
      <c r="E87" t="s">
        <v>38</v>
      </c>
      <c r="F87" s="2">
        <v>45184</v>
      </c>
      <c r="G87" t="s">
        <v>39</v>
      </c>
      <c r="H87" t="s">
        <v>511</v>
      </c>
      <c r="I87" t="s">
        <v>41</v>
      </c>
      <c r="J87" t="s">
        <v>42</v>
      </c>
      <c r="K87" t="s">
        <v>109</v>
      </c>
      <c r="L87" t="s">
        <v>44</v>
      </c>
      <c r="M87" t="s">
        <v>390</v>
      </c>
      <c r="N87" t="s">
        <v>512</v>
      </c>
      <c r="O87" t="s">
        <v>513</v>
      </c>
      <c r="P87" t="s">
        <v>48</v>
      </c>
      <c r="Q87" t="s">
        <v>113</v>
      </c>
      <c r="R87" t="s">
        <v>114</v>
      </c>
      <c r="S87" t="s">
        <v>51</v>
      </c>
      <c r="T87" t="s">
        <v>52</v>
      </c>
      <c r="U87" s="3">
        <v>45614</v>
      </c>
      <c r="V87" t="s">
        <v>53</v>
      </c>
      <c r="W87" s="2">
        <v>45184</v>
      </c>
      <c r="X87" s="2">
        <v>45271</v>
      </c>
      <c r="Y87" t="s">
        <v>44</v>
      </c>
      <c r="Z87" t="s">
        <v>54</v>
      </c>
      <c r="AA87" t="s">
        <v>116</v>
      </c>
      <c r="AB87" t="s">
        <v>44</v>
      </c>
      <c r="AC87" t="s">
        <v>44</v>
      </c>
      <c r="AD87" t="s">
        <v>56</v>
      </c>
      <c r="AE87" t="s">
        <v>75</v>
      </c>
      <c r="AF87" t="s">
        <v>56</v>
      </c>
      <c r="AG87" t="s">
        <v>93</v>
      </c>
      <c r="AH87" t="s">
        <v>44</v>
      </c>
      <c r="AI87" t="s">
        <v>44</v>
      </c>
    </row>
    <row r="88" spans="1:35" x14ac:dyDescent="0.2">
      <c r="A88" t="s">
        <v>514</v>
      </c>
      <c r="B88" t="s">
        <v>36</v>
      </c>
      <c r="C88" t="s">
        <v>37</v>
      </c>
      <c r="D88" s="1">
        <v>560</v>
      </c>
      <c r="E88" t="s">
        <v>38</v>
      </c>
      <c r="F88" s="2">
        <v>45182</v>
      </c>
      <c r="G88" t="s">
        <v>39</v>
      </c>
      <c r="H88" t="s">
        <v>515</v>
      </c>
      <c r="I88" t="s">
        <v>41</v>
      </c>
      <c r="J88" t="s">
        <v>42</v>
      </c>
      <c r="K88" t="s">
        <v>120</v>
      </c>
      <c r="L88" t="s">
        <v>44</v>
      </c>
      <c r="M88" t="s">
        <v>101</v>
      </c>
      <c r="N88" t="s">
        <v>60</v>
      </c>
      <c r="O88" t="s">
        <v>61</v>
      </c>
      <c r="P88" t="s">
        <v>48</v>
      </c>
      <c r="Q88" t="s">
        <v>62</v>
      </c>
      <c r="R88" t="s">
        <v>63</v>
      </c>
      <c r="S88" t="s">
        <v>51</v>
      </c>
      <c r="T88" t="s">
        <v>52</v>
      </c>
      <c r="U88" s="3">
        <v>45614</v>
      </c>
      <c r="V88" t="s">
        <v>53</v>
      </c>
      <c r="W88" s="2">
        <v>45182</v>
      </c>
      <c r="X88" s="2">
        <v>45268</v>
      </c>
      <c r="Y88" t="s">
        <v>44</v>
      </c>
      <c r="Z88" t="s">
        <v>54</v>
      </c>
      <c r="AA88" t="s">
        <v>126</v>
      </c>
      <c r="AB88" t="s">
        <v>44</v>
      </c>
      <c r="AC88" t="s">
        <v>44</v>
      </c>
      <c r="AD88" t="s">
        <v>56</v>
      </c>
      <c r="AE88" t="s">
        <v>82</v>
      </c>
      <c r="AF88" t="s">
        <v>56</v>
      </c>
      <c r="AG88" t="s">
        <v>92</v>
      </c>
      <c r="AH88" t="s">
        <v>44</v>
      </c>
      <c r="AI88" t="s">
        <v>44</v>
      </c>
    </row>
    <row r="89" spans="1:35" x14ac:dyDescent="0.2">
      <c r="A89" t="s">
        <v>516</v>
      </c>
      <c r="B89" t="s">
        <v>36</v>
      </c>
      <c r="C89" t="s">
        <v>37</v>
      </c>
      <c r="D89" s="1">
        <v>1416</v>
      </c>
      <c r="E89" t="s">
        <v>38</v>
      </c>
      <c r="F89" s="2">
        <v>45176</v>
      </c>
      <c r="G89" t="s">
        <v>39</v>
      </c>
      <c r="H89" t="s">
        <v>517</v>
      </c>
      <c r="I89" t="s">
        <v>41</v>
      </c>
      <c r="J89" t="s">
        <v>42</v>
      </c>
      <c r="K89" t="s">
        <v>120</v>
      </c>
      <c r="L89" t="s">
        <v>66</v>
      </c>
      <c r="M89" t="s">
        <v>252</v>
      </c>
      <c r="N89" t="s">
        <v>518</v>
      </c>
      <c r="O89" t="s">
        <v>519</v>
      </c>
      <c r="P89" t="s">
        <v>48</v>
      </c>
      <c r="Q89" t="s">
        <v>520</v>
      </c>
      <c r="R89" t="s">
        <v>521</v>
      </c>
      <c r="S89" t="s">
        <v>51</v>
      </c>
      <c r="T89" t="s">
        <v>52</v>
      </c>
      <c r="U89" s="3">
        <v>45614</v>
      </c>
      <c r="V89" t="s">
        <v>53</v>
      </c>
      <c r="W89" s="2">
        <v>45176</v>
      </c>
      <c r="X89" s="2">
        <v>45273</v>
      </c>
      <c r="Y89" t="s">
        <v>44</v>
      </c>
      <c r="Z89" t="s">
        <v>54</v>
      </c>
      <c r="AA89" t="s">
        <v>126</v>
      </c>
      <c r="AB89" t="s">
        <v>90</v>
      </c>
      <c r="AC89" t="s">
        <v>73</v>
      </c>
      <c r="AD89" t="s">
        <v>56</v>
      </c>
      <c r="AE89" t="s">
        <v>164</v>
      </c>
      <c r="AF89" t="s">
        <v>44</v>
      </c>
      <c r="AG89" t="s">
        <v>44</v>
      </c>
      <c r="AH89" t="s">
        <v>44</v>
      </c>
      <c r="AI89" t="s">
        <v>44</v>
      </c>
    </row>
    <row r="90" spans="1:35" x14ac:dyDescent="0.2">
      <c r="A90" t="s">
        <v>522</v>
      </c>
      <c r="B90" t="s">
        <v>36</v>
      </c>
      <c r="C90" t="s">
        <v>37</v>
      </c>
      <c r="D90" s="1">
        <v>1400</v>
      </c>
      <c r="E90" t="s">
        <v>38</v>
      </c>
      <c r="F90" s="2">
        <v>45176</v>
      </c>
      <c r="G90" t="s">
        <v>39</v>
      </c>
      <c r="H90" t="s">
        <v>523</v>
      </c>
      <c r="I90" t="s">
        <v>41</v>
      </c>
      <c r="J90" t="s">
        <v>42</v>
      </c>
      <c r="K90" t="s">
        <v>120</v>
      </c>
      <c r="L90" t="s">
        <v>44</v>
      </c>
      <c r="M90" t="s">
        <v>121</v>
      </c>
      <c r="N90" t="s">
        <v>524</v>
      </c>
      <c r="O90" t="s">
        <v>525</v>
      </c>
      <c r="P90" t="s">
        <v>48</v>
      </c>
      <c r="Q90" t="s">
        <v>124</v>
      </c>
      <c r="R90" t="s">
        <v>125</v>
      </c>
      <c r="S90" t="s">
        <v>51</v>
      </c>
      <c r="T90" t="s">
        <v>52</v>
      </c>
      <c r="U90" s="3">
        <v>45614</v>
      </c>
      <c r="V90" t="s">
        <v>53</v>
      </c>
      <c r="W90" s="2">
        <v>45176</v>
      </c>
      <c r="X90" s="2">
        <v>45303</v>
      </c>
      <c r="Y90" t="s">
        <v>44</v>
      </c>
      <c r="Z90" t="s">
        <v>54</v>
      </c>
      <c r="AA90" t="s">
        <v>126</v>
      </c>
      <c r="AB90" t="s">
        <v>44</v>
      </c>
      <c r="AC90" t="s">
        <v>44</v>
      </c>
      <c r="AD90" t="s">
        <v>56</v>
      </c>
      <c r="AE90" t="s">
        <v>75</v>
      </c>
      <c r="AF90" t="s">
        <v>44</v>
      </c>
      <c r="AG90" t="s">
        <v>44</v>
      </c>
      <c r="AH90" t="s">
        <v>44</v>
      </c>
      <c r="AI90" t="s">
        <v>44</v>
      </c>
    </row>
    <row r="91" spans="1:35" x14ac:dyDescent="0.2">
      <c r="A91" t="s">
        <v>526</v>
      </c>
      <c r="B91" t="s">
        <v>36</v>
      </c>
      <c r="C91" t="s">
        <v>202</v>
      </c>
      <c r="D91" s="1">
        <v>942</v>
      </c>
      <c r="E91" t="s">
        <v>38</v>
      </c>
      <c r="F91" s="2">
        <v>45184</v>
      </c>
      <c r="G91" t="s">
        <v>39</v>
      </c>
      <c r="H91" t="s">
        <v>527</v>
      </c>
      <c r="I91" t="s">
        <v>41</v>
      </c>
      <c r="J91" t="s">
        <v>42</v>
      </c>
      <c r="K91" t="s">
        <v>120</v>
      </c>
      <c r="L91" t="s">
        <v>44</v>
      </c>
      <c r="M91" t="s">
        <v>204</v>
      </c>
      <c r="N91" t="s">
        <v>528</v>
      </c>
      <c r="O91" t="s">
        <v>529</v>
      </c>
      <c r="P91" t="s">
        <v>48</v>
      </c>
      <c r="Q91" t="s">
        <v>530</v>
      </c>
      <c r="R91" t="s">
        <v>531</v>
      </c>
      <c r="S91" t="s">
        <v>72</v>
      </c>
      <c r="T91" t="s">
        <v>209</v>
      </c>
      <c r="U91" s="3">
        <v>45614</v>
      </c>
      <c r="V91" t="s">
        <v>53</v>
      </c>
      <c r="W91" s="2">
        <v>45184</v>
      </c>
      <c r="X91" s="2">
        <v>45282</v>
      </c>
      <c r="Y91" t="s">
        <v>44</v>
      </c>
      <c r="Z91" t="s">
        <v>54</v>
      </c>
      <c r="AA91" t="s">
        <v>126</v>
      </c>
      <c r="AB91" t="s">
        <v>44</v>
      </c>
      <c r="AC91" t="s">
        <v>44</v>
      </c>
      <c r="AD91" t="s">
        <v>56</v>
      </c>
      <c r="AE91" t="s">
        <v>211</v>
      </c>
      <c r="AF91" t="s">
        <v>44</v>
      </c>
      <c r="AG91" t="s">
        <v>44</v>
      </c>
      <c r="AH91" t="s">
        <v>44</v>
      </c>
      <c r="AI91" t="s">
        <v>44</v>
      </c>
    </row>
    <row r="92" spans="1:35" x14ac:dyDescent="0.2">
      <c r="A92" t="s">
        <v>532</v>
      </c>
      <c r="B92" t="s">
        <v>36</v>
      </c>
      <c r="C92" t="s">
        <v>37</v>
      </c>
      <c r="D92" s="1">
        <v>989.97</v>
      </c>
      <c r="E92" t="s">
        <v>38</v>
      </c>
      <c r="F92" s="2">
        <v>45177</v>
      </c>
      <c r="G92" t="s">
        <v>39</v>
      </c>
      <c r="H92" t="s">
        <v>533</v>
      </c>
      <c r="I92" t="s">
        <v>41</v>
      </c>
      <c r="J92" t="s">
        <v>42</v>
      </c>
      <c r="K92" t="s">
        <v>129</v>
      </c>
      <c r="L92" t="s">
        <v>44</v>
      </c>
      <c r="M92" t="s">
        <v>196</v>
      </c>
      <c r="N92" t="s">
        <v>534</v>
      </c>
      <c r="O92" t="s">
        <v>535</v>
      </c>
      <c r="P92" t="s">
        <v>48</v>
      </c>
      <c r="Q92" t="s">
        <v>536</v>
      </c>
      <c r="R92" t="s">
        <v>537</v>
      </c>
      <c r="S92" t="s">
        <v>155</v>
      </c>
      <c r="T92" t="s">
        <v>52</v>
      </c>
      <c r="U92" s="3">
        <v>45614</v>
      </c>
      <c r="V92" t="s">
        <v>53</v>
      </c>
      <c r="W92" s="2">
        <v>45177</v>
      </c>
      <c r="X92" s="2">
        <v>45302</v>
      </c>
      <c r="Y92" t="s">
        <v>44</v>
      </c>
      <c r="Z92" t="s">
        <v>54</v>
      </c>
      <c r="AA92" t="s">
        <v>132</v>
      </c>
      <c r="AB92" t="s">
        <v>44</v>
      </c>
      <c r="AC92" t="s">
        <v>44</v>
      </c>
      <c r="AD92" t="s">
        <v>56</v>
      </c>
      <c r="AE92" t="s">
        <v>75</v>
      </c>
      <c r="AF92" t="s">
        <v>56</v>
      </c>
      <c r="AG92" t="s">
        <v>74</v>
      </c>
      <c r="AH92" t="s">
        <v>44</v>
      </c>
      <c r="AI92" t="s">
        <v>44</v>
      </c>
    </row>
    <row r="93" spans="1:35" x14ac:dyDescent="0.2">
      <c r="A93" t="s">
        <v>538</v>
      </c>
      <c r="B93" t="s">
        <v>36</v>
      </c>
      <c r="C93" t="s">
        <v>37</v>
      </c>
      <c r="D93" s="1">
        <v>1000</v>
      </c>
      <c r="E93" t="s">
        <v>38</v>
      </c>
      <c r="F93" s="2">
        <v>45176</v>
      </c>
      <c r="G93" t="s">
        <v>39</v>
      </c>
      <c r="H93" t="s">
        <v>539</v>
      </c>
      <c r="I93" t="s">
        <v>41</v>
      </c>
      <c r="J93" t="s">
        <v>42</v>
      </c>
      <c r="K93" t="s">
        <v>66</v>
      </c>
      <c r="L93" t="s">
        <v>44</v>
      </c>
      <c r="M93" t="s">
        <v>45</v>
      </c>
      <c r="N93" t="s">
        <v>300</v>
      </c>
      <c r="O93" t="s">
        <v>301</v>
      </c>
      <c r="P93" t="s">
        <v>48</v>
      </c>
      <c r="Q93" t="s">
        <v>302</v>
      </c>
      <c r="R93" t="s">
        <v>303</v>
      </c>
      <c r="S93" t="s">
        <v>72</v>
      </c>
      <c r="T93" t="s">
        <v>52</v>
      </c>
      <c r="U93" s="3">
        <v>45614</v>
      </c>
      <c r="V93" t="s">
        <v>53</v>
      </c>
      <c r="W93" s="2">
        <v>45176</v>
      </c>
      <c r="X93" s="2">
        <v>45269</v>
      </c>
      <c r="Y93" t="s">
        <v>44</v>
      </c>
      <c r="Z93" t="s">
        <v>54</v>
      </c>
      <c r="AA93" t="s">
        <v>73</v>
      </c>
      <c r="AB93" t="s">
        <v>44</v>
      </c>
      <c r="AC93" t="s">
        <v>44</v>
      </c>
      <c r="AD93" t="s">
        <v>56</v>
      </c>
      <c r="AE93" t="s">
        <v>57</v>
      </c>
      <c r="AF93" t="s">
        <v>44</v>
      </c>
      <c r="AG93" t="s">
        <v>44</v>
      </c>
      <c r="AH93" t="s">
        <v>44</v>
      </c>
      <c r="AI93" t="s">
        <v>44</v>
      </c>
    </row>
    <row r="94" spans="1:35" x14ac:dyDescent="0.2">
      <c r="A94" t="s">
        <v>540</v>
      </c>
      <c r="B94" t="s">
        <v>36</v>
      </c>
      <c r="C94" t="s">
        <v>37</v>
      </c>
      <c r="D94" s="1">
        <v>1742.79</v>
      </c>
      <c r="E94" t="s">
        <v>38</v>
      </c>
      <c r="F94" s="2">
        <v>45176</v>
      </c>
      <c r="G94" t="s">
        <v>39</v>
      </c>
      <c r="H94" t="s">
        <v>541</v>
      </c>
      <c r="I94" t="s">
        <v>41</v>
      </c>
      <c r="J94" t="s">
        <v>42</v>
      </c>
      <c r="K94" t="s">
        <v>66</v>
      </c>
      <c r="L94" t="s">
        <v>44</v>
      </c>
      <c r="M94" t="s">
        <v>318</v>
      </c>
      <c r="N94" t="s">
        <v>472</v>
      </c>
      <c r="O94" t="s">
        <v>473</v>
      </c>
      <c r="P94" t="s">
        <v>48</v>
      </c>
      <c r="Q94" t="s">
        <v>313</v>
      </c>
      <c r="R94" t="s">
        <v>314</v>
      </c>
      <c r="S94" t="s">
        <v>51</v>
      </c>
      <c r="T94" t="s">
        <v>52</v>
      </c>
      <c r="U94" s="3">
        <v>45614</v>
      </c>
      <c r="V94" t="s">
        <v>53</v>
      </c>
      <c r="W94" s="2">
        <v>45176</v>
      </c>
      <c r="X94" s="2">
        <v>45269</v>
      </c>
      <c r="Y94" t="s">
        <v>44</v>
      </c>
      <c r="Z94" t="s">
        <v>54</v>
      </c>
      <c r="AA94" t="s">
        <v>73</v>
      </c>
      <c r="AB94" t="s">
        <v>44</v>
      </c>
      <c r="AC94" t="s">
        <v>44</v>
      </c>
      <c r="AD94" t="s">
        <v>56</v>
      </c>
      <c r="AE94" t="s">
        <v>82</v>
      </c>
      <c r="AF94" t="s">
        <v>56</v>
      </c>
      <c r="AG94" t="s">
        <v>75</v>
      </c>
      <c r="AH94" t="s">
        <v>56</v>
      </c>
      <c r="AI94" t="s">
        <v>92</v>
      </c>
    </row>
    <row r="95" spans="1:35" x14ac:dyDescent="0.2">
      <c r="A95" t="s">
        <v>542</v>
      </c>
      <c r="B95" t="s">
        <v>36</v>
      </c>
      <c r="C95" t="s">
        <v>37</v>
      </c>
      <c r="D95" s="1">
        <v>933.99</v>
      </c>
      <c r="E95" t="s">
        <v>38</v>
      </c>
      <c r="F95" s="2">
        <v>45176</v>
      </c>
      <c r="G95" t="s">
        <v>39</v>
      </c>
      <c r="H95" t="s">
        <v>543</v>
      </c>
      <c r="I95" t="s">
        <v>41</v>
      </c>
      <c r="J95" t="s">
        <v>42</v>
      </c>
      <c r="K95" t="s">
        <v>129</v>
      </c>
      <c r="L95" t="s">
        <v>44</v>
      </c>
      <c r="M95" t="s">
        <v>173</v>
      </c>
      <c r="N95" t="s">
        <v>68</v>
      </c>
      <c r="O95" t="s">
        <v>69</v>
      </c>
      <c r="P95" t="s">
        <v>48</v>
      </c>
      <c r="Q95" t="s">
        <v>70</v>
      </c>
      <c r="R95" t="s">
        <v>71</v>
      </c>
      <c r="S95" t="s">
        <v>72</v>
      </c>
      <c r="T95" t="s">
        <v>52</v>
      </c>
      <c r="U95" s="3">
        <v>45614</v>
      </c>
      <c r="V95" t="s">
        <v>53</v>
      </c>
      <c r="W95" s="2">
        <v>45176</v>
      </c>
      <c r="X95" s="2">
        <v>45273</v>
      </c>
      <c r="Y95" t="s">
        <v>44</v>
      </c>
      <c r="Z95" t="s">
        <v>54</v>
      </c>
      <c r="AA95" t="s">
        <v>163</v>
      </c>
      <c r="AB95" t="s">
        <v>44</v>
      </c>
      <c r="AC95" t="s">
        <v>44</v>
      </c>
      <c r="AD95" t="s">
        <v>56</v>
      </c>
      <c r="AE95" t="s">
        <v>75</v>
      </c>
      <c r="AF95" t="s">
        <v>56</v>
      </c>
      <c r="AG95" t="s">
        <v>164</v>
      </c>
      <c r="AH95" t="s">
        <v>44</v>
      </c>
      <c r="AI95" t="s">
        <v>44</v>
      </c>
    </row>
    <row r="96" spans="1:35" x14ac:dyDescent="0.2">
      <c r="A96" t="s">
        <v>544</v>
      </c>
      <c r="B96" t="s">
        <v>36</v>
      </c>
      <c r="C96" t="s">
        <v>202</v>
      </c>
      <c r="D96" s="1">
        <v>500</v>
      </c>
      <c r="E96" t="s">
        <v>38</v>
      </c>
      <c r="F96" s="2">
        <v>45194</v>
      </c>
      <c r="G96" t="s">
        <v>39</v>
      </c>
      <c r="H96" t="s">
        <v>545</v>
      </c>
      <c r="I96" t="s">
        <v>41</v>
      </c>
      <c r="J96" t="s">
        <v>42</v>
      </c>
      <c r="K96" t="s">
        <v>120</v>
      </c>
      <c r="L96" t="s">
        <v>44</v>
      </c>
      <c r="M96" t="s">
        <v>204</v>
      </c>
      <c r="N96" t="s">
        <v>420</v>
      </c>
      <c r="O96" t="s">
        <v>421</v>
      </c>
      <c r="P96" t="s">
        <v>48</v>
      </c>
      <c r="Q96" t="s">
        <v>147</v>
      </c>
      <c r="R96" t="s">
        <v>148</v>
      </c>
      <c r="S96" t="s">
        <v>51</v>
      </c>
      <c r="T96" t="s">
        <v>209</v>
      </c>
      <c r="U96" s="3">
        <v>45614</v>
      </c>
      <c r="V96" t="s">
        <v>53</v>
      </c>
      <c r="W96" s="2">
        <v>45194</v>
      </c>
      <c r="X96" s="2">
        <v>45268</v>
      </c>
      <c r="Y96" t="s">
        <v>44</v>
      </c>
      <c r="Z96" t="s">
        <v>54</v>
      </c>
      <c r="AA96" t="s">
        <v>126</v>
      </c>
      <c r="AB96" t="s">
        <v>44</v>
      </c>
      <c r="AC96" t="s">
        <v>44</v>
      </c>
      <c r="AD96" t="s">
        <v>56</v>
      </c>
      <c r="AE96" t="s">
        <v>211</v>
      </c>
      <c r="AF96" t="s">
        <v>44</v>
      </c>
      <c r="AG96" t="s">
        <v>44</v>
      </c>
      <c r="AH96" t="s">
        <v>44</v>
      </c>
      <c r="AI96" t="s">
        <v>44</v>
      </c>
    </row>
    <row r="97" spans="1:35" x14ac:dyDescent="0.2">
      <c r="A97" t="s">
        <v>546</v>
      </c>
      <c r="B97" t="s">
        <v>36</v>
      </c>
      <c r="C97" t="s">
        <v>37</v>
      </c>
      <c r="D97" s="1">
        <v>894.47</v>
      </c>
      <c r="E97" t="s">
        <v>38</v>
      </c>
      <c r="F97" s="2">
        <v>45182</v>
      </c>
      <c r="G97" t="s">
        <v>39</v>
      </c>
      <c r="H97" t="s">
        <v>547</v>
      </c>
      <c r="I97" t="s">
        <v>41</v>
      </c>
      <c r="J97" t="s">
        <v>42</v>
      </c>
      <c r="K97" t="s">
        <v>120</v>
      </c>
      <c r="L97" t="s">
        <v>44</v>
      </c>
      <c r="M97" t="s">
        <v>45</v>
      </c>
      <c r="N97" t="s">
        <v>386</v>
      </c>
      <c r="O97" t="s">
        <v>387</v>
      </c>
      <c r="P97" t="s">
        <v>48</v>
      </c>
      <c r="Q97" t="s">
        <v>62</v>
      </c>
      <c r="R97" t="s">
        <v>63</v>
      </c>
      <c r="S97" t="s">
        <v>51</v>
      </c>
      <c r="T97" t="s">
        <v>52</v>
      </c>
      <c r="U97" s="3">
        <v>45614</v>
      </c>
      <c r="V97" t="s">
        <v>53</v>
      </c>
      <c r="W97" s="2">
        <v>45182</v>
      </c>
      <c r="X97" s="2">
        <v>45268</v>
      </c>
      <c r="Y97" t="s">
        <v>44</v>
      </c>
      <c r="Z97" t="s">
        <v>54</v>
      </c>
      <c r="AA97" t="s">
        <v>126</v>
      </c>
      <c r="AB97" t="s">
        <v>44</v>
      </c>
      <c r="AC97" t="s">
        <v>44</v>
      </c>
      <c r="AD97" t="s">
        <v>56</v>
      </c>
      <c r="AE97" t="s">
        <v>82</v>
      </c>
      <c r="AF97" t="s">
        <v>44</v>
      </c>
      <c r="AG97" t="s">
        <v>44</v>
      </c>
      <c r="AH97" t="s">
        <v>44</v>
      </c>
      <c r="AI97" t="s">
        <v>44</v>
      </c>
    </row>
    <row r="98" spans="1:35" x14ac:dyDescent="0.2">
      <c r="A98" t="s">
        <v>548</v>
      </c>
      <c r="B98" t="s">
        <v>36</v>
      </c>
      <c r="C98" t="s">
        <v>283</v>
      </c>
      <c r="D98" s="1">
        <v>1386.64</v>
      </c>
      <c r="E98" t="s">
        <v>38</v>
      </c>
      <c r="F98" s="2">
        <v>45176</v>
      </c>
      <c r="G98" t="s">
        <v>39</v>
      </c>
      <c r="H98" t="s">
        <v>549</v>
      </c>
      <c r="I98" t="s">
        <v>41</v>
      </c>
      <c r="J98" t="s">
        <v>42</v>
      </c>
      <c r="K98" t="s">
        <v>109</v>
      </c>
      <c r="L98" t="s">
        <v>44</v>
      </c>
      <c r="M98" t="s">
        <v>252</v>
      </c>
      <c r="N98" t="s">
        <v>111</v>
      </c>
      <c r="O98" t="s">
        <v>112</v>
      </c>
      <c r="P98" t="s">
        <v>48</v>
      </c>
      <c r="Q98" t="s">
        <v>113</v>
      </c>
      <c r="R98" t="s">
        <v>114</v>
      </c>
      <c r="S98" t="s">
        <v>51</v>
      </c>
      <c r="T98" t="s">
        <v>288</v>
      </c>
      <c r="U98" s="3">
        <v>45614</v>
      </c>
      <c r="V98" t="s">
        <v>53</v>
      </c>
      <c r="W98" s="2">
        <v>45176</v>
      </c>
      <c r="X98" s="2">
        <v>45269</v>
      </c>
      <c r="Y98" t="s">
        <v>44</v>
      </c>
      <c r="Z98" t="s">
        <v>54</v>
      </c>
      <c r="AA98" t="s">
        <v>116</v>
      </c>
      <c r="AB98" t="s">
        <v>44</v>
      </c>
      <c r="AC98" t="s">
        <v>44</v>
      </c>
      <c r="AD98" t="s">
        <v>56</v>
      </c>
      <c r="AE98" t="s">
        <v>164</v>
      </c>
      <c r="AF98" t="s">
        <v>44</v>
      </c>
      <c r="AG98" t="s">
        <v>44</v>
      </c>
      <c r="AH98" t="s">
        <v>44</v>
      </c>
      <c r="AI98" t="s">
        <v>44</v>
      </c>
    </row>
    <row r="99" spans="1:35" x14ac:dyDescent="0.2">
      <c r="A99" t="s">
        <v>550</v>
      </c>
      <c r="B99" t="s">
        <v>36</v>
      </c>
      <c r="C99" t="s">
        <v>37</v>
      </c>
      <c r="D99" s="1">
        <v>300</v>
      </c>
      <c r="E99" t="s">
        <v>38</v>
      </c>
      <c r="F99" s="2">
        <v>45176</v>
      </c>
      <c r="G99" t="s">
        <v>39</v>
      </c>
      <c r="H99" t="s">
        <v>551</v>
      </c>
      <c r="I99" t="s">
        <v>41</v>
      </c>
      <c r="J99" t="s">
        <v>42</v>
      </c>
      <c r="K99" t="s">
        <v>120</v>
      </c>
      <c r="L99" t="s">
        <v>44</v>
      </c>
      <c r="M99" t="s">
        <v>552</v>
      </c>
      <c r="N99" t="s">
        <v>159</v>
      </c>
      <c r="O99" t="s">
        <v>160</v>
      </c>
      <c r="P99" t="s">
        <v>48</v>
      </c>
      <c r="Q99" t="s">
        <v>161</v>
      </c>
      <c r="R99" t="s">
        <v>162</v>
      </c>
      <c r="S99" t="s">
        <v>155</v>
      </c>
      <c r="T99" t="s">
        <v>52</v>
      </c>
      <c r="U99" s="3">
        <v>45614</v>
      </c>
      <c r="V99" t="s">
        <v>53</v>
      </c>
      <c r="W99" s="2">
        <v>45176</v>
      </c>
      <c r="X99" s="2">
        <v>45362</v>
      </c>
      <c r="Y99" t="s">
        <v>44</v>
      </c>
      <c r="Z99" t="s">
        <v>54</v>
      </c>
      <c r="AA99" t="s">
        <v>126</v>
      </c>
      <c r="AB99" t="s">
        <v>44</v>
      </c>
      <c r="AC99" t="s">
        <v>44</v>
      </c>
      <c r="AD99" t="s">
        <v>56</v>
      </c>
      <c r="AE99" t="s">
        <v>82</v>
      </c>
      <c r="AF99" t="s">
        <v>56</v>
      </c>
      <c r="AG99" t="s">
        <v>164</v>
      </c>
      <c r="AH99" t="s">
        <v>44</v>
      </c>
      <c r="AI99" t="s">
        <v>44</v>
      </c>
    </row>
    <row r="100" spans="1:35" x14ac:dyDescent="0.2">
      <c r="A100" t="s">
        <v>553</v>
      </c>
      <c r="B100" t="s">
        <v>36</v>
      </c>
      <c r="C100" t="s">
        <v>37</v>
      </c>
      <c r="D100" s="1">
        <v>953</v>
      </c>
      <c r="E100" t="s">
        <v>38</v>
      </c>
      <c r="F100" s="2">
        <v>45176</v>
      </c>
      <c r="G100" t="s">
        <v>39</v>
      </c>
      <c r="H100" t="s">
        <v>554</v>
      </c>
      <c r="I100" t="s">
        <v>41</v>
      </c>
      <c r="J100" t="s">
        <v>42</v>
      </c>
      <c r="K100" t="s">
        <v>66</v>
      </c>
      <c r="L100" t="s">
        <v>44</v>
      </c>
      <c r="M100" t="s">
        <v>45</v>
      </c>
      <c r="N100" t="s">
        <v>555</v>
      </c>
      <c r="O100" t="s">
        <v>556</v>
      </c>
      <c r="P100" t="s">
        <v>48</v>
      </c>
      <c r="Q100" t="s">
        <v>557</v>
      </c>
      <c r="R100" t="s">
        <v>558</v>
      </c>
      <c r="S100" t="s">
        <v>72</v>
      </c>
      <c r="T100" t="s">
        <v>52</v>
      </c>
      <c r="U100" s="3">
        <v>45614</v>
      </c>
      <c r="V100" t="s">
        <v>53</v>
      </c>
      <c r="W100" s="2">
        <v>45176</v>
      </c>
      <c r="X100" s="2">
        <v>45178</v>
      </c>
      <c r="Y100" t="s">
        <v>44</v>
      </c>
      <c r="Z100" t="s">
        <v>54</v>
      </c>
      <c r="AA100" t="s">
        <v>73</v>
      </c>
      <c r="AB100" t="s">
        <v>44</v>
      </c>
      <c r="AC100" t="s">
        <v>44</v>
      </c>
      <c r="AD100" t="s">
        <v>56</v>
      </c>
      <c r="AE100" t="s">
        <v>57</v>
      </c>
      <c r="AF100" t="s">
        <v>44</v>
      </c>
      <c r="AG100" t="s">
        <v>44</v>
      </c>
      <c r="AH100" t="s">
        <v>44</v>
      </c>
      <c r="AI100" t="s">
        <v>44</v>
      </c>
    </row>
    <row r="101" spans="1:35" x14ac:dyDescent="0.2">
      <c r="A101" t="s">
        <v>559</v>
      </c>
      <c r="B101" t="s">
        <v>36</v>
      </c>
      <c r="C101" t="s">
        <v>283</v>
      </c>
      <c r="D101" s="1">
        <v>543</v>
      </c>
      <c r="E101" t="s">
        <v>38</v>
      </c>
      <c r="F101" s="2">
        <v>45177</v>
      </c>
      <c r="G101" t="s">
        <v>39</v>
      </c>
      <c r="H101" t="s">
        <v>560</v>
      </c>
      <c r="I101" t="s">
        <v>41</v>
      </c>
      <c r="J101" t="s">
        <v>42</v>
      </c>
      <c r="K101" t="s">
        <v>109</v>
      </c>
      <c r="L101" t="s">
        <v>44</v>
      </c>
      <c r="M101" t="s">
        <v>561</v>
      </c>
      <c r="N101" t="s">
        <v>111</v>
      </c>
      <c r="O101" t="s">
        <v>112</v>
      </c>
      <c r="P101" t="s">
        <v>48</v>
      </c>
      <c r="Q101" t="s">
        <v>113</v>
      </c>
      <c r="R101" t="s">
        <v>114</v>
      </c>
      <c r="S101" t="s">
        <v>51</v>
      </c>
      <c r="T101" t="s">
        <v>288</v>
      </c>
      <c r="U101" s="3">
        <v>45614</v>
      </c>
      <c r="V101" t="s">
        <v>53</v>
      </c>
      <c r="W101" s="2">
        <v>45177</v>
      </c>
      <c r="X101" s="2">
        <v>45269</v>
      </c>
      <c r="Y101" t="s">
        <v>44</v>
      </c>
      <c r="Z101" t="s">
        <v>54</v>
      </c>
      <c r="AA101" t="s">
        <v>116</v>
      </c>
      <c r="AB101" t="s">
        <v>44</v>
      </c>
      <c r="AC101" t="s">
        <v>44</v>
      </c>
      <c r="AD101" t="s">
        <v>56</v>
      </c>
      <c r="AE101" t="s">
        <v>164</v>
      </c>
      <c r="AF101" t="s">
        <v>56</v>
      </c>
      <c r="AG101" t="s">
        <v>75</v>
      </c>
      <c r="AH101" t="s">
        <v>44</v>
      </c>
      <c r="AI101" t="s">
        <v>44</v>
      </c>
    </row>
    <row r="102" spans="1:35" x14ac:dyDescent="0.2">
      <c r="A102" t="s">
        <v>562</v>
      </c>
      <c r="B102" t="s">
        <v>36</v>
      </c>
      <c r="C102" t="s">
        <v>37</v>
      </c>
      <c r="D102" s="1">
        <v>854</v>
      </c>
      <c r="E102" t="s">
        <v>38</v>
      </c>
      <c r="F102" s="2">
        <v>45183</v>
      </c>
      <c r="G102" t="s">
        <v>39</v>
      </c>
      <c r="H102" t="s">
        <v>563</v>
      </c>
      <c r="I102" t="s">
        <v>41</v>
      </c>
      <c r="J102" t="s">
        <v>42</v>
      </c>
      <c r="K102" t="s">
        <v>120</v>
      </c>
      <c r="L102" t="s">
        <v>44</v>
      </c>
      <c r="M102" t="s">
        <v>101</v>
      </c>
      <c r="N102" t="s">
        <v>436</v>
      </c>
      <c r="O102" t="s">
        <v>437</v>
      </c>
      <c r="P102" t="s">
        <v>48</v>
      </c>
      <c r="Q102" t="s">
        <v>169</v>
      </c>
      <c r="R102" t="s">
        <v>170</v>
      </c>
      <c r="S102" t="s">
        <v>72</v>
      </c>
      <c r="T102" t="s">
        <v>52</v>
      </c>
      <c r="U102" s="3">
        <v>45614</v>
      </c>
      <c r="V102" t="s">
        <v>53</v>
      </c>
      <c r="W102" s="2">
        <v>45183</v>
      </c>
      <c r="X102" s="2">
        <v>45268</v>
      </c>
      <c r="Y102" t="s">
        <v>44</v>
      </c>
      <c r="Z102" t="s">
        <v>54</v>
      </c>
      <c r="AA102" t="s">
        <v>126</v>
      </c>
      <c r="AB102" t="s">
        <v>44</v>
      </c>
      <c r="AC102" t="s">
        <v>44</v>
      </c>
      <c r="AD102" t="s">
        <v>56</v>
      </c>
      <c r="AE102" t="s">
        <v>57</v>
      </c>
      <c r="AF102" t="s">
        <v>56</v>
      </c>
      <c r="AG102" t="s">
        <v>92</v>
      </c>
      <c r="AH102" t="s">
        <v>44</v>
      </c>
      <c r="AI102" t="s">
        <v>44</v>
      </c>
    </row>
    <row r="103" spans="1:35" x14ac:dyDescent="0.2">
      <c r="A103" t="s">
        <v>564</v>
      </c>
      <c r="B103" t="s">
        <v>36</v>
      </c>
      <c r="C103" t="s">
        <v>37</v>
      </c>
      <c r="D103" s="1">
        <v>940.99</v>
      </c>
      <c r="E103" t="s">
        <v>38</v>
      </c>
      <c r="F103" s="2">
        <v>45204</v>
      </c>
      <c r="G103" t="s">
        <v>39</v>
      </c>
      <c r="H103" t="s">
        <v>565</v>
      </c>
      <c r="I103" t="s">
        <v>41</v>
      </c>
      <c r="J103" t="s">
        <v>42</v>
      </c>
      <c r="K103" t="s">
        <v>129</v>
      </c>
      <c r="L103" t="s">
        <v>44</v>
      </c>
      <c r="M103" t="s">
        <v>419</v>
      </c>
      <c r="N103" t="s">
        <v>566</v>
      </c>
      <c r="O103" t="s">
        <v>567</v>
      </c>
      <c r="P103" t="s">
        <v>48</v>
      </c>
      <c r="Q103" t="s">
        <v>49</v>
      </c>
      <c r="R103" t="s">
        <v>50</v>
      </c>
      <c r="S103" t="s">
        <v>51</v>
      </c>
      <c r="T103" t="s">
        <v>52</v>
      </c>
      <c r="U103" s="3">
        <v>45614</v>
      </c>
      <c r="V103" t="s">
        <v>53</v>
      </c>
      <c r="W103" s="2">
        <v>45204</v>
      </c>
      <c r="X103" s="2">
        <v>45268</v>
      </c>
      <c r="Y103" t="s">
        <v>44</v>
      </c>
      <c r="Z103" t="s">
        <v>54</v>
      </c>
      <c r="AA103" t="s">
        <v>163</v>
      </c>
      <c r="AB103" t="s">
        <v>44</v>
      </c>
      <c r="AC103" t="s">
        <v>44</v>
      </c>
      <c r="AD103" t="s">
        <v>56</v>
      </c>
      <c r="AE103" t="s">
        <v>57</v>
      </c>
      <c r="AF103" t="s">
        <v>56</v>
      </c>
      <c r="AG103" t="s">
        <v>75</v>
      </c>
      <c r="AH103" t="s">
        <v>44</v>
      </c>
      <c r="AI103" t="s">
        <v>44</v>
      </c>
    </row>
    <row r="104" spans="1:35" x14ac:dyDescent="0.2">
      <c r="A104" t="s">
        <v>568</v>
      </c>
      <c r="B104" t="s">
        <v>36</v>
      </c>
      <c r="C104" t="s">
        <v>37</v>
      </c>
      <c r="D104" s="1">
        <v>533.98</v>
      </c>
      <c r="E104" t="s">
        <v>38</v>
      </c>
      <c r="F104" s="2">
        <v>45183</v>
      </c>
      <c r="G104" t="s">
        <v>39</v>
      </c>
      <c r="H104" t="s">
        <v>569</v>
      </c>
      <c r="I104" t="s">
        <v>41</v>
      </c>
      <c r="J104" t="s">
        <v>42</v>
      </c>
      <c r="K104" t="s">
        <v>120</v>
      </c>
      <c r="L104" t="s">
        <v>44</v>
      </c>
      <c r="M104" t="s">
        <v>419</v>
      </c>
      <c r="N104" t="s">
        <v>570</v>
      </c>
      <c r="O104" t="s">
        <v>571</v>
      </c>
      <c r="P104" t="s">
        <v>48</v>
      </c>
      <c r="Q104" t="s">
        <v>572</v>
      </c>
      <c r="R104" t="s">
        <v>573</v>
      </c>
      <c r="S104" t="s">
        <v>72</v>
      </c>
      <c r="T104" t="s">
        <v>52</v>
      </c>
      <c r="U104" s="3">
        <v>45614</v>
      </c>
      <c r="V104" t="s">
        <v>53</v>
      </c>
      <c r="W104" s="2">
        <v>45183</v>
      </c>
      <c r="X104" s="2">
        <v>45271</v>
      </c>
      <c r="Y104" t="s">
        <v>44</v>
      </c>
      <c r="Z104" t="s">
        <v>54</v>
      </c>
      <c r="AA104" t="s">
        <v>126</v>
      </c>
      <c r="AB104" t="s">
        <v>44</v>
      </c>
      <c r="AC104" t="s">
        <v>44</v>
      </c>
      <c r="AD104" t="s">
        <v>56</v>
      </c>
      <c r="AE104" t="s">
        <v>57</v>
      </c>
      <c r="AF104" t="s">
        <v>56</v>
      </c>
      <c r="AG104" t="s">
        <v>75</v>
      </c>
      <c r="AH104" t="s">
        <v>44</v>
      </c>
      <c r="AI104" t="s">
        <v>44</v>
      </c>
    </row>
    <row r="105" spans="1:35" x14ac:dyDescent="0.2">
      <c r="A105" t="s">
        <v>574</v>
      </c>
      <c r="B105" t="s">
        <v>36</v>
      </c>
      <c r="C105" t="s">
        <v>37</v>
      </c>
      <c r="D105" s="1">
        <v>991.97</v>
      </c>
      <c r="E105" t="s">
        <v>38</v>
      </c>
      <c r="F105" s="2">
        <v>45184</v>
      </c>
      <c r="G105" t="s">
        <v>39</v>
      </c>
      <c r="H105" t="s">
        <v>575</v>
      </c>
      <c r="I105" t="s">
        <v>41</v>
      </c>
      <c r="J105" t="s">
        <v>42</v>
      </c>
      <c r="K105" t="s">
        <v>576</v>
      </c>
      <c r="L105" t="s">
        <v>44</v>
      </c>
      <c r="M105" t="s">
        <v>45</v>
      </c>
      <c r="N105" t="s">
        <v>577</v>
      </c>
      <c r="O105" t="s">
        <v>578</v>
      </c>
      <c r="P105" t="s">
        <v>48</v>
      </c>
      <c r="Q105" t="s">
        <v>415</v>
      </c>
      <c r="R105" t="s">
        <v>416</v>
      </c>
      <c r="S105" t="s">
        <v>51</v>
      </c>
      <c r="T105" t="s">
        <v>52</v>
      </c>
      <c r="U105" s="3">
        <v>45614</v>
      </c>
      <c r="V105" t="s">
        <v>53</v>
      </c>
      <c r="W105" s="2">
        <v>45184</v>
      </c>
      <c r="X105" s="2">
        <v>45268</v>
      </c>
      <c r="Y105" t="s">
        <v>44</v>
      </c>
      <c r="Z105" t="s">
        <v>54</v>
      </c>
      <c r="AA105" t="s">
        <v>579</v>
      </c>
      <c r="AB105" t="s">
        <v>44</v>
      </c>
      <c r="AC105" t="s">
        <v>44</v>
      </c>
      <c r="AD105" t="s">
        <v>56</v>
      </c>
      <c r="AE105" t="s">
        <v>57</v>
      </c>
      <c r="AF105" t="s">
        <v>44</v>
      </c>
      <c r="AG105" t="s">
        <v>44</v>
      </c>
      <c r="AH105" t="s">
        <v>44</v>
      </c>
      <c r="AI105" t="s">
        <v>44</v>
      </c>
    </row>
    <row r="106" spans="1:35" x14ac:dyDescent="0.2">
      <c r="A106" t="s">
        <v>580</v>
      </c>
      <c r="B106" t="s">
        <v>36</v>
      </c>
      <c r="C106" t="s">
        <v>37</v>
      </c>
      <c r="D106" s="1">
        <v>415.99</v>
      </c>
      <c r="E106" t="s">
        <v>38</v>
      </c>
      <c r="F106" s="2">
        <v>45183</v>
      </c>
      <c r="G106" t="s">
        <v>39</v>
      </c>
      <c r="H106" t="s">
        <v>581</v>
      </c>
      <c r="I106" t="s">
        <v>41</v>
      </c>
      <c r="J106" t="s">
        <v>42</v>
      </c>
      <c r="K106" t="s">
        <v>66</v>
      </c>
      <c r="L106" t="s">
        <v>44</v>
      </c>
      <c r="M106" t="s">
        <v>45</v>
      </c>
      <c r="N106" t="s">
        <v>582</v>
      </c>
      <c r="O106" t="s">
        <v>583</v>
      </c>
      <c r="P106" t="s">
        <v>48</v>
      </c>
      <c r="Q106" t="s">
        <v>147</v>
      </c>
      <c r="R106" t="s">
        <v>148</v>
      </c>
      <c r="S106" t="s">
        <v>51</v>
      </c>
      <c r="T106" t="s">
        <v>52</v>
      </c>
      <c r="U106" s="3">
        <v>45614</v>
      </c>
      <c r="V106" t="s">
        <v>53</v>
      </c>
      <c r="W106" s="2">
        <v>45183</v>
      </c>
      <c r="X106" s="2">
        <v>45334</v>
      </c>
      <c r="Y106" t="s">
        <v>44</v>
      </c>
      <c r="Z106" t="s">
        <v>54</v>
      </c>
      <c r="AA106" t="s">
        <v>73</v>
      </c>
      <c r="AB106" t="s">
        <v>44</v>
      </c>
      <c r="AC106" t="s">
        <v>44</v>
      </c>
      <c r="AD106" t="s">
        <v>56</v>
      </c>
      <c r="AE106" t="s">
        <v>57</v>
      </c>
      <c r="AF106" t="s">
        <v>44</v>
      </c>
      <c r="AG106" t="s">
        <v>44</v>
      </c>
      <c r="AH106" t="s">
        <v>44</v>
      </c>
      <c r="AI106" t="s">
        <v>44</v>
      </c>
    </row>
    <row r="107" spans="1:35" x14ac:dyDescent="0.2">
      <c r="A107" t="s">
        <v>584</v>
      </c>
      <c r="B107" t="s">
        <v>36</v>
      </c>
      <c r="C107" t="s">
        <v>37</v>
      </c>
      <c r="D107" s="1">
        <v>990</v>
      </c>
      <c r="E107" t="s">
        <v>38</v>
      </c>
      <c r="F107" s="2">
        <v>45184</v>
      </c>
      <c r="G107" t="s">
        <v>39</v>
      </c>
      <c r="H107" t="s">
        <v>585</v>
      </c>
      <c r="I107" t="s">
        <v>41</v>
      </c>
      <c r="J107" t="s">
        <v>42</v>
      </c>
      <c r="K107" t="s">
        <v>43</v>
      </c>
      <c r="L107" t="s">
        <v>44</v>
      </c>
      <c r="M107" t="s">
        <v>45</v>
      </c>
      <c r="N107" t="s">
        <v>307</v>
      </c>
      <c r="O107" t="s">
        <v>308</v>
      </c>
      <c r="P107" t="s">
        <v>48</v>
      </c>
      <c r="Q107" t="s">
        <v>191</v>
      </c>
      <c r="R107" t="s">
        <v>192</v>
      </c>
      <c r="S107" t="s">
        <v>51</v>
      </c>
      <c r="T107" t="s">
        <v>52</v>
      </c>
      <c r="U107" s="3">
        <v>45614</v>
      </c>
      <c r="V107" t="s">
        <v>53</v>
      </c>
      <c r="W107" s="2">
        <v>45184</v>
      </c>
      <c r="X107" s="2">
        <v>45269</v>
      </c>
      <c r="Y107" t="s">
        <v>44</v>
      </c>
      <c r="Z107" t="s">
        <v>54</v>
      </c>
      <c r="AA107" t="s">
        <v>55</v>
      </c>
      <c r="AB107" t="s">
        <v>44</v>
      </c>
      <c r="AC107" t="s">
        <v>44</v>
      </c>
      <c r="AD107" t="s">
        <v>56</v>
      </c>
      <c r="AE107" t="s">
        <v>57</v>
      </c>
      <c r="AF107" t="s">
        <v>44</v>
      </c>
      <c r="AG107" t="s">
        <v>44</v>
      </c>
      <c r="AH107" t="s">
        <v>44</v>
      </c>
      <c r="AI107" t="s">
        <v>44</v>
      </c>
    </row>
    <row r="108" spans="1:35" x14ac:dyDescent="0.2">
      <c r="A108" t="s">
        <v>586</v>
      </c>
      <c r="B108" t="s">
        <v>36</v>
      </c>
      <c r="C108" t="s">
        <v>37</v>
      </c>
      <c r="D108" s="1">
        <v>991</v>
      </c>
      <c r="E108" t="s">
        <v>38</v>
      </c>
      <c r="F108" s="2">
        <v>45184</v>
      </c>
      <c r="G108" t="s">
        <v>39</v>
      </c>
      <c r="H108" t="s">
        <v>587</v>
      </c>
      <c r="I108" t="s">
        <v>41</v>
      </c>
      <c r="J108" t="s">
        <v>42</v>
      </c>
      <c r="K108" t="s">
        <v>120</v>
      </c>
      <c r="L108" t="s">
        <v>44</v>
      </c>
      <c r="M108" t="s">
        <v>419</v>
      </c>
      <c r="N108" t="s">
        <v>528</v>
      </c>
      <c r="O108" t="s">
        <v>529</v>
      </c>
      <c r="P108" t="s">
        <v>48</v>
      </c>
      <c r="Q108" t="s">
        <v>530</v>
      </c>
      <c r="R108" t="s">
        <v>531</v>
      </c>
      <c r="S108" t="s">
        <v>72</v>
      </c>
      <c r="T108" t="s">
        <v>52</v>
      </c>
      <c r="U108" s="3">
        <v>45614</v>
      </c>
      <c r="V108" t="s">
        <v>53</v>
      </c>
      <c r="W108" s="2">
        <v>45184</v>
      </c>
      <c r="X108" s="2">
        <v>45467</v>
      </c>
      <c r="Y108" t="s">
        <v>44</v>
      </c>
      <c r="Z108" t="s">
        <v>54</v>
      </c>
      <c r="AA108" t="s">
        <v>126</v>
      </c>
      <c r="AB108" t="s">
        <v>44</v>
      </c>
      <c r="AC108" t="s">
        <v>44</v>
      </c>
      <c r="AD108" t="s">
        <v>56</v>
      </c>
      <c r="AE108" t="s">
        <v>57</v>
      </c>
      <c r="AF108" t="s">
        <v>56</v>
      </c>
      <c r="AG108" t="s">
        <v>75</v>
      </c>
      <c r="AH108" t="s">
        <v>44</v>
      </c>
      <c r="AI108" t="s">
        <v>44</v>
      </c>
    </row>
    <row r="109" spans="1:35" x14ac:dyDescent="0.2">
      <c r="A109" t="s">
        <v>588</v>
      </c>
      <c r="B109" t="s">
        <v>36</v>
      </c>
      <c r="C109" t="s">
        <v>37</v>
      </c>
      <c r="D109" s="1">
        <v>962</v>
      </c>
      <c r="E109" t="s">
        <v>38</v>
      </c>
      <c r="F109" s="2">
        <v>45188</v>
      </c>
      <c r="G109" t="s">
        <v>39</v>
      </c>
      <c r="H109" t="s">
        <v>589</v>
      </c>
      <c r="I109" t="s">
        <v>41</v>
      </c>
      <c r="J109" t="s">
        <v>42</v>
      </c>
      <c r="K109" t="s">
        <v>129</v>
      </c>
      <c r="L109" t="s">
        <v>44</v>
      </c>
      <c r="M109" t="s">
        <v>590</v>
      </c>
      <c r="N109" t="s">
        <v>591</v>
      </c>
      <c r="O109" t="s">
        <v>592</v>
      </c>
      <c r="P109" t="s">
        <v>48</v>
      </c>
      <c r="Q109" t="s">
        <v>180</v>
      </c>
      <c r="R109" t="s">
        <v>181</v>
      </c>
      <c r="S109" t="s">
        <v>51</v>
      </c>
      <c r="T109" t="s">
        <v>52</v>
      </c>
      <c r="U109" s="3">
        <v>45614</v>
      </c>
      <c r="V109" t="s">
        <v>53</v>
      </c>
      <c r="W109" s="2">
        <v>45188</v>
      </c>
      <c r="X109" s="2">
        <v>45268</v>
      </c>
      <c r="Y109" t="s">
        <v>44</v>
      </c>
      <c r="Z109" t="s">
        <v>54</v>
      </c>
      <c r="AA109" t="s">
        <v>163</v>
      </c>
      <c r="AB109" t="s">
        <v>44</v>
      </c>
      <c r="AC109" t="s">
        <v>44</v>
      </c>
      <c r="AD109" t="s">
        <v>56</v>
      </c>
      <c r="AE109" t="s">
        <v>74</v>
      </c>
      <c r="AF109" t="s">
        <v>56</v>
      </c>
      <c r="AG109" t="s">
        <v>164</v>
      </c>
      <c r="AH109" t="s">
        <v>56</v>
      </c>
      <c r="AI109" t="s">
        <v>75</v>
      </c>
    </row>
    <row r="110" spans="1:35" x14ac:dyDescent="0.2">
      <c r="A110" t="s">
        <v>593</v>
      </c>
      <c r="B110" t="s">
        <v>36</v>
      </c>
      <c r="C110" t="s">
        <v>37</v>
      </c>
      <c r="D110" s="1">
        <v>960</v>
      </c>
      <c r="E110" t="s">
        <v>38</v>
      </c>
      <c r="F110" s="2">
        <v>45184</v>
      </c>
      <c r="G110" t="s">
        <v>39</v>
      </c>
      <c r="H110" t="s">
        <v>594</v>
      </c>
      <c r="I110" t="s">
        <v>41</v>
      </c>
      <c r="J110" t="s">
        <v>42</v>
      </c>
      <c r="K110" t="s">
        <v>43</v>
      </c>
      <c r="L110" t="s">
        <v>109</v>
      </c>
      <c r="M110" t="s">
        <v>45</v>
      </c>
      <c r="N110" t="s">
        <v>401</v>
      </c>
      <c r="O110" t="s">
        <v>402</v>
      </c>
      <c r="P110" t="s">
        <v>48</v>
      </c>
      <c r="Q110" t="s">
        <v>161</v>
      </c>
      <c r="R110" t="s">
        <v>162</v>
      </c>
      <c r="S110" t="s">
        <v>155</v>
      </c>
      <c r="T110" t="s">
        <v>52</v>
      </c>
      <c r="U110" s="3">
        <v>45614</v>
      </c>
      <c r="V110" t="s">
        <v>53</v>
      </c>
      <c r="W110" s="2">
        <v>45184</v>
      </c>
      <c r="X110" s="2">
        <v>45268</v>
      </c>
      <c r="Y110" t="s">
        <v>44</v>
      </c>
      <c r="Z110" t="s">
        <v>54</v>
      </c>
      <c r="AA110" t="s">
        <v>55</v>
      </c>
      <c r="AB110" t="s">
        <v>90</v>
      </c>
      <c r="AC110" t="s">
        <v>116</v>
      </c>
      <c r="AD110" t="s">
        <v>56</v>
      </c>
      <c r="AE110" t="s">
        <v>57</v>
      </c>
      <c r="AF110" t="s">
        <v>44</v>
      </c>
      <c r="AG110" t="s">
        <v>44</v>
      </c>
      <c r="AH110" t="s">
        <v>44</v>
      </c>
      <c r="AI110" t="s">
        <v>44</v>
      </c>
    </row>
    <row r="111" spans="1:35" x14ac:dyDescent="0.2">
      <c r="A111" t="s">
        <v>595</v>
      </c>
      <c r="B111" t="s">
        <v>36</v>
      </c>
      <c r="C111" t="s">
        <v>37</v>
      </c>
      <c r="D111" s="1">
        <v>766</v>
      </c>
      <c r="E111" t="s">
        <v>38</v>
      </c>
      <c r="F111" s="2">
        <v>45184</v>
      </c>
      <c r="G111" t="s">
        <v>39</v>
      </c>
      <c r="H111" t="s">
        <v>596</v>
      </c>
      <c r="I111" t="s">
        <v>41</v>
      </c>
      <c r="J111" t="s">
        <v>42</v>
      </c>
      <c r="K111" t="s">
        <v>129</v>
      </c>
      <c r="L111" t="s">
        <v>44</v>
      </c>
      <c r="M111" t="s">
        <v>45</v>
      </c>
      <c r="N111" t="s">
        <v>577</v>
      </c>
      <c r="O111" t="s">
        <v>578</v>
      </c>
      <c r="P111" t="s">
        <v>48</v>
      </c>
      <c r="Q111" t="s">
        <v>415</v>
      </c>
      <c r="R111" t="s">
        <v>416</v>
      </c>
      <c r="S111" t="s">
        <v>51</v>
      </c>
      <c r="T111" t="s">
        <v>52</v>
      </c>
      <c r="U111" s="3">
        <v>45614</v>
      </c>
      <c r="V111" t="s">
        <v>53</v>
      </c>
      <c r="W111" s="2">
        <v>45184</v>
      </c>
      <c r="X111" s="2">
        <v>45269</v>
      </c>
      <c r="Y111" t="s">
        <v>44</v>
      </c>
      <c r="Z111" t="s">
        <v>54</v>
      </c>
      <c r="AA111" t="s">
        <v>163</v>
      </c>
      <c r="AB111" t="s">
        <v>44</v>
      </c>
      <c r="AC111" t="s">
        <v>44</v>
      </c>
      <c r="AD111" t="s">
        <v>56</v>
      </c>
      <c r="AE111" t="s">
        <v>57</v>
      </c>
      <c r="AF111" t="s">
        <v>44</v>
      </c>
      <c r="AG111" t="s">
        <v>44</v>
      </c>
      <c r="AH111" t="s">
        <v>44</v>
      </c>
      <c r="AI111" t="s">
        <v>44</v>
      </c>
    </row>
    <row r="112" spans="1:35" x14ac:dyDescent="0.2">
      <c r="A112" t="s">
        <v>597</v>
      </c>
      <c r="B112" t="s">
        <v>36</v>
      </c>
      <c r="C112" t="s">
        <v>37</v>
      </c>
      <c r="D112" s="1">
        <v>999.6</v>
      </c>
      <c r="E112" t="s">
        <v>38</v>
      </c>
      <c r="F112" s="2">
        <v>45196</v>
      </c>
      <c r="G112" t="s">
        <v>39</v>
      </c>
      <c r="H112" t="s">
        <v>598</v>
      </c>
      <c r="I112" t="s">
        <v>41</v>
      </c>
      <c r="J112" t="s">
        <v>42</v>
      </c>
      <c r="K112" t="s">
        <v>120</v>
      </c>
      <c r="L112" t="s">
        <v>44</v>
      </c>
      <c r="M112" t="s">
        <v>196</v>
      </c>
      <c r="N112" t="s">
        <v>599</v>
      </c>
      <c r="O112" t="s">
        <v>600</v>
      </c>
      <c r="P112" t="s">
        <v>48</v>
      </c>
      <c r="Q112" t="s">
        <v>415</v>
      </c>
      <c r="R112" t="s">
        <v>416</v>
      </c>
      <c r="S112" t="s">
        <v>51</v>
      </c>
      <c r="T112" t="s">
        <v>52</v>
      </c>
      <c r="U112" s="3">
        <v>45614</v>
      </c>
      <c r="V112" t="s">
        <v>53</v>
      </c>
      <c r="W112" s="2">
        <v>45196</v>
      </c>
      <c r="X112" s="2">
        <v>45268</v>
      </c>
      <c r="Y112" t="s">
        <v>44</v>
      </c>
      <c r="Z112" t="s">
        <v>54</v>
      </c>
      <c r="AA112" t="s">
        <v>126</v>
      </c>
      <c r="AB112" t="s">
        <v>44</v>
      </c>
      <c r="AC112" t="s">
        <v>44</v>
      </c>
      <c r="AD112" t="s">
        <v>56</v>
      </c>
      <c r="AE112" t="s">
        <v>75</v>
      </c>
      <c r="AF112" t="s">
        <v>56</v>
      </c>
      <c r="AG112" t="s">
        <v>74</v>
      </c>
      <c r="AH112" t="s">
        <v>44</v>
      </c>
      <c r="AI112" t="s">
        <v>44</v>
      </c>
    </row>
    <row r="113" spans="1:35" x14ac:dyDescent="0.2">
      <c r="A113" t="s">
        <v>601</v>
      </c>
      <c r="B113" t="s">
        <v>36</v>
      </c>
      <c r="C113" t="s">
        <v>37</v>
      </c>
      <c r="D113" s="1">
        <v>1104.98</v>
      </c>
      <c r="E113" t="s">
        <v>38</v>
      </c>
      <c r="F113" s="2">
        <v>45184</v>
      </c>
      <c r="G113" t="s">
        <v>39</v>
      </c>
      <c r="H113" t="s">
        <v>602</v>
      </c>
      <c r="I113" t="s">
        <v>41</v>
      </c>
      <c r="J113" t="s">
        <v>42</v>
      </c>
      <c r="K113" t="s">
        <v>66</v>
      </c>
      <c r="L113" t="s">
        <v>44</v>
      </c>
      <c r="M113" t="s">
        <v>45</v>
      </c>
      <c r="N113" t="s">
        <v>603</v>
      </c>
      <c r="O113" t="s">
        <v>604</v>
      </c>
      <c r="P113" t="s">
        <v>48</v>
      </c>
      <c r="Q113" t="s">
        <v>104</v>
      </c>
      <c r="R113" t="s">
        <v>105</v>
      </c>
      <c r="S113" t="s">
        <v>51</v>
      </c>
      <c r="T113" t="s">
        <v>52</v>
      </c>
      <c r="U113" s="3">
        <v>45614</v>
      </c>
      <c r="V113" t="s">
        <v>53</v>
      </c>
      <c r="W113" s="2">
        <v>45184</v>
      </c>
      <c r="X113" s="2">
        <v>45269</v>
      </c>
      <c r="Y113" t="s">
        <v>44</v>
      </c>
      <c r="Z113" t="s">
        <v>54</v>
      </c>
      <c r="AA113" t="s">
        <v>73</v>
      </c>
      <c r="AB113" t="s">
        <v>44</v>
      </c>
      <c r="AC113" t="s">
        <v>44</v>
      </c>
      <c r="AD113" t="s">
        <v>56</v>
      </c>
      <c r="AE113" t="s">
        <v>57</v>
      </c>
      <c r="AF113" t="s">
        <v>44</v>
      </c>
      <c r="AG113" t="s">
        <v>44</v>
      </c>
      <c r="AH113" t="s">
        <v>44</v>
      </c>
      <c r="AI113" t="s">
        <v>44</v>
      </c>
    </row>
    <row r="114" spans="1:35" x14ac:dyDescent="0.2">
      <c r="A114" t="s">
        <v>605</v>
      </c>
      <c r="B114" t="s">
        <v>36</v>
      </c>
      <c r="C114" t="s">
        <v>37</v>
      </c>
      <c r="D114" s="1">
        <v>957.11</v>
      </c>
      <c r="E114" t="s">
        <v>38</v>
      </c>
      <c r="F114" s="2">
        <v>45195</v>
      </c>
      <c r="G114" t="s">
        <v>39</v>
      </c>
      <c r="H114" t="s">
        <v>606</v>
      </c>
      <c r="I114" t="s">
        <v>41</v>
      </c>
      <c r="J114" t="s">
        <v>42</v>
      </c>
      <c r="K114" t="s">
        <v>43</v>
      </c>
      <c r="L114" t="s">
        <v>44</v>
      </c>
      <c r="M114" t="s">
        <v>607</v>
      </c>
      <c r="N114" t="s">
        <v>189</v>
      </c>
      <c r="O114" t="s">
        <v>190</v>
      </c>
      <c r="P114" t="s">
        <v>48</v>
      </c>
      <c r="Q114" t="s">
        <v>191</v>
      </c>
      <c r="R114" t="s">
        <v>192</v>
      </c>
      <c r="S114" t="s">
        <v>51</v>
      </c>
      <c r="T114" t="s">
        <v>52</v>
      </c>
      <c r="U114" s="3">
        <v>45614</v>
      </c>
      <c r="V114" t="s">
        <v>53</v>
      </c>
      <c r="W114" s="2">
        <v>45195</v>
      </c>
      <c r="X114" s="2">
        <v>45300</v>
      </c>
      <c r="Y114" t="s">
        <v>44</v>
      </c>
      <c r="Z114" t="s">
        <v>54</v>
      </c>
      <c r="AA114" t="s">
        <v>55</v>
      </c>
      <c r="AB114" t="s">
        <v>44</v>
      </c>
      <c r="AC114" t="s">
        <v>44</v>
      </c>
      <c r="AD114" t="s">
        <v>56</v>
      </c>
      <c r="AE114" t="s">
        <v>75</v>
      </c>
      <c r="AF114" t="s">
        <v>56</v>
      </c>
      <c r="AG114" t="s">
        <v>82</v>
      </c>
      <c r="AH114" t="s">
        <v>56</v>
      </c>
      <c r="AI114" t="s">
        <v>92</v>
      </c>
    </row>
    <row r="115" spans="1:35" x14ac:dyDescent="0.2">
      <c r="A115" t="s">
        <v>608</v>
      </c>
      <c r="B115" t="s">
        <v>36</v>
      </c>
      <c r="C115" t="s">
        <v>37</v>
      </c>
      <c r="D115" s="1">
        <v>960</v>
      </c>
      <c r="E115" t="s">
        <v>38</v>
      </c>
      <c r="F115" s="2">
        <v>45197</v>
      </c>
      <c r="G115" t="s">
        <v>39</v>
      </c>
      <c r="H115" t="s">
        <v>609</v>
      </c>
      <c r="I115" t="s">
        <v>41</v>
      </c>
      <c r="J115" t="s">
        <v>42</v>
      </c>
      <c r="K115" t="s">
        <v>120</v>
      </c>
      <c r="L115" t="s">
        <v>109</v>
      </c>
      <c r="M115" t="s">
        <v>419</v>
      </c>
      <c r="N115" t="s">
        <v>610</v>
      </c>
      <c r="O115" t="s">
        <v>611</v>
      </c>
      <c r="P115" t="s">
        <v>48</v>
      </c>
      <c r="Q115" t="s">
        <v>612</v>
      </c>
      <c r="R115" t="s">
        <v>613</v>
      </c>
      <c r="S115" t="s">
        <v>72</v>
      </c>
      <c r="T115" t="s">
        <v>52</v>
      </c>
      <c r="U115" s="3">
        <v>45614</v>
      </c>
      <c r="V115" t="s">
        <v>53</v>
      </c>
      <c r="W115" s="2">
        <v>45197</v>
      </c>
      <c r="X115" s="2">
        <v>45330</v>
      </c>
      <c r="Y115" t="s">
        <v>44</v>
      </c>
      <c r="Z115" t="s">
        <v>54</v>
      </c>
      <c r="AA115" t="s">
        <v>126</v>
      </c>
      <c r="AB115" t="s">
        <v>90</v>
      </c>
      <c r="AC115" t="s">
        <v>116</v>
      </c>
      <c r="AD115" t="s">
        <v>56</v>
      </c>
      <c r="AE115" t="s">
        <v>57</v>
      </c>
      <c r="AF115" t="s">
        <v>56</v>
      </c>
      <c r="AG115" t="s">
        <v>75</v>
      </c>
      <c r="AH115" t="s">
        <v>44</v>
      </c>
      <c r="AI115" t="s">
        <v>44</v>
      </c>
    </row>
    <row r="116" spans="1:35" x14ac:dyDescent="0.2">
      <c r="A116" t="s">
        <v>614</v>
      </c>
      <c r="B116" t="s">
        <v>36</v>
      </c>
      <c r="C116" t="s">
        <v>37</v>
      </c>
      <c r="D116" s="1">
        <v>925.07</v>
      </c>
      <c r="E116" t="s">
        <v>38</v>
      </c>
      <c r="F116" s="2">
        <v>45189</v>
      </c>
      <c r="G116" t="s">
        <v>39</v>
      </c>
      <c r="H116" t="s">
        <v>615</v>
      </c>
      <c r="I116" t="s">
        <v>41</v>
      </c>
      <c r="J116" t="s">
        <v>42</v>
      </c>
      <c r="K116" t="s">
        <v>43</v>
      </c>
      <c r="L116" t="s">
        <v>109</v>
      </c>
      <c r="M116" t="s">
        <v>45</v>
      </c>
      <c r="N116" t="s">
        <v>616</v>
      </c>
      <c r="O116" t="s">
        <v>617</v>
      </c>
      <c r="P116" t="s">
        <v>48</v>
      </c>
      <c r="Q116" t="s">
        <v>80</v>
      </c>
      <c r="R116" t="s">
        <v>81</v>
      </c>
      <c r="S116" t="s">
        <v>51</v>
      </c>
      <c r="T116" t="s">
        <v>52</v>
      </c>
      <c r="U116" s="3">
        <v>45614</v>
      </c>
      <c r="V116" t="s">
        <v>53</v>
      </c>
      <c r="W116" s="2">
        <v>45189</v>
      </c>
      <c r="X116" s="2">
        <v>45330</v>
      </c>
      <c r="Y116" t="s">
        <v>44</v>
      </c>
      <c r="Z116" t="s">
        <v>54</v>
      </c>
      <c r="AA116" t="s">
        <v>55</v>
      </c>
      <c r="AB116" t="s">
        <v>90</v>
      </c>
      <c r="AC116" t="s">
        <v>116</v>
      </c>
      <c r="AD116" t="s">
        <v>56</v>
      </c>
      <c r="AE116" t="s">
        <v>82</v>
      </c>
      <c r="AF116" t="s">
        <v>44</v>
      </c>
      <c r="AG116" t="s">
        <v>44</v>
      </c>
      <c r="AH116" t="s">
        <v>44</v>
      </c>
      <c r="AI116" t="s">
        <v>44</v>
      </c>
    </row>
    <row r="117" spans="1:35" x14ac:dyDescent="0.2">
      <c r="A117" t="s">
        <v>618</v>
      </c>
      <c r="B117" t="s">
        <v>36</v>
      </c>
      <c r="C117" t="s">
        <v>37</v>
      </c>
      <c r="D117" s="1">
        <v>960</v>
      </c>
      <c r="E117" t="s">
        <v>38</v>
      </c>
      <c r="F117" s="2">
        <v>45189</v>
      </c>
      <c r="G117" t="s">
        <v>39</v>
      </c>
      <c r="H117" t="s">
        <v>619</v>
      </c>
      <c r="I117" t="s">
        <v>41</v>
      </c>
      <c r="J117" t="s">
        <v>42</v>
      </c>
      <c r="K117" t="s">
        <v>66</v>
      </c>
      <c r="L117" t="s">
        <v>44</v>
      </c>
      <c r="M117" t="s">
        <v>196</v>
      </c>
      <c r="N117" t="s">
        <v>528</v>
      </c>
      <c r="O117" t="s">
        <v>529</v>
      </c>
      <c r="P117" t="s">
        <v>48</v>
      </c>
      <c r="Q117" t="s">
        <v>530</v>
      </c>
      <c r="R117" t="s">
        <v>531</v>
      </c>
      <c r="S117" t="s">
        <v>72</v>
      </c>
      <c r="T117" t="s">
        <v>52</v>
      </c>
      <c r="U117" s="3">
        <v>45614</v>
      </c>
      <c r="V117" t="s">
        <v>53</v>
      </c>
      <c r="W117" s="2">
        <v>45189</v>
      </c>
      <c r="X117" s="2">
        <v>45268</v>
      </c>
      <c r="Y117" t="s">
        <v>44</v>
      </c>
      <c r="Z117" t="s">
        <v>54</v>
      </c>
      <c r="AA117" t="s">
        <v>73</v>
      </c>
      <c r="AB117" t="s">
        <v>44</v>
      </c>
      <c r="AC117" t="s">
        <v>44</v>
      </c>
      <c r="AD117" t="s">
        <v>56</v>
      </c>
      <c r="AE117" t="s">
        <v>75</v>
      </c>
      <c r="AF117" t="s">
        <v>56</v>
      </c>
      <c r="AG117" t="s">
        <v>74</v>
      </c>
      <c r="AH117" t="s">
        <v>44</v>
      </c>
      <c r="AI117" t="s">
        <v>44</v>
      </c>
    </row>
    <row r="118" spans="1:35" x14ac:dyDescent="0.2">
      <c r="A118" t="s">
        <v>620</v>
      </c>
      <c r="B118" t="s">
        <v>36</v>
      </c>
      <c r="C118" t="s">
        <v>37</v>
      </c>
      <c r="D118" s="1">
        <v>1027</v>
      </c>
      <c r="E118" t="s">
        <v>38</v>
      </c>
      <c r="F118" s="2">
        <v>45190</v>
      </c>
      <c r="G118" t="s">
        <v>39</v>
      </c>
      <c r="H118" t="s">
        <v>621</v>
      </c>
      <c r="I118" t="s">
        <v>41</v>
      </c>
      <c r="J118" t="s">
        <v>42</v>
      </c>
      <c r="K118" t="s">
        <v>66</v>
      </c>
      <c r="L118" t="s">
        <v>44</v>
      </c>
      <c r="M118" t="s">
        <v>45</v>
      </c>
      <c r="N118" t="s">
        <v>622</v>
      </c>
      <c r="O118" t="s">
        <v>623</v>
      </c>
      <c r="P118" t="s">
        <v>48</v>
      </c>
      <c r="Q118" t="s">
        <v>624</v>
      </c>
      <c r="R118" t="s">
        <v>625</v>
      </c>
      <c r="S118" t="s">
        <v>155</v>
      </c>
      <c r="T118" t="s">
        <v>52</v>
      </c>
      <c r="U118" s="3">
        <v>45614</v>
      </c>
      <c r="V118" t="s">
        <v>53</v>
      </c>
      <c r="W118" s="2">
        <v>45190</v>
      </c>
      <c r="X118" s="2">
        <v>45269</v>
      </c>
      <c r="Y118" t="s">
        <v>44</v>
      </c>
      <c r="Z118" t="s">
        <v>54</v>
      </c>
      <c r="AA118" t="s">
        <v>73</v>
      </c>
      <c r="AB118" t="s">
        <v>44</v>
      </c>
      <c r="AC118" t="s">
        <v>44</v>
      </c>
      <c r="AD118" t="s">
        <v>56</v>
      </c>
      <c r="AE118" t="s">
        <v>82</v>
      </c>
      <c r="AF118" t="s">
        <v>44</v>
      </c>
      <c r="AG118" t="s">
        <v>44</v>
      </c>
      <c r="AH118" t="s">
        <v>44</v>
      </c>
      <c r="AI118" t="s">
        <v>44</v>
      </c>
    </row>
    <row r="119" spans="1:35" x14ac:dyDescent="0.2">
      <c r="A119" t="s">
        <v>626</v>
      </c>
      <c r="B119" t="s">
        <v>36</v>
      </c>
      <c r="C119" t="s">
        <v>37</v>
      </c>
      <c r="D119" s="1">
        <v>923.15</v>
      </c>
      <c r="E119" t="s">
        <v>38</v>
      </c>
      <c r="F119" s="2">
        <v>45189</v>
      </c>
      <c r="G119" t="s">
        <v>39</v>
      </c>
      <c r="H119" t="s">
        <v>627</v>
      </c>
      <c r="I119" t="s">
        <v>41</v>
      </c>
      <c r="J119" t="s">
        <v>42</v>
      </c>
      <c r="K119" t="s">
        <v>66</v>
      </c>
      <c r="L119" t="s">
        <v>44</v>
      </c>
      <c r="M119" t="s">
        <v>196</v>
      </c>
      <c r="N119" t="s">
        <v>628</v>
      </c>
      <c r="O119" t="s">
        <v>629</v>
      </c>
      <c r="P119" t="s">
        <v>48</v>
      </c>
      <c r="Q119" t="s">
        <v>104</v>
      </c>
      <c r="R119" t="s">
        <v>105</v>
      </c>
      <c r="S119" t="s">
        <v>51</v>
      </c>
      <c r="T119" t="s">
        <v>52</v>
      </c>
      <c r="U119" s="3">
        <v>45614</v>
      </c>
      <c r="V119" t="s">
        <v>53</v>
      </c>
      <c r="W119" s="2">
        <v>45189</v>
      </c>
      <c r="X119" s="2">
        <v>45268</v>
      </c>
      <c r="Y119" t="s">
        <v>44</v>
      </c>
      <c r="Z119" t="s">
        <v>54</v>
      </c>
      <c r="AA119" t="s">
        <v>73</v>
      </c>
      <c r="AB119" t="s">
        <v>44</v>
      </c>
      <c r="AC119" t="s">
        <v>44</v>
      </c>
      <c r="AD119" t="s">
        <v>56</v>
      </c>
      <c r="AE119" t="s">
        <v>75</v>
      </c>
      <c r="AF119" t="s">
        <v>56</v>
      </c>
      <c r="AG119" t="s">
        <v>74</v>
      </c>
      <c r="AH119" t="s">
        <v>44</v>
      </c>
      <c r="AI119" t="s">
        <v>44</v>
      </c>
    </row>
    <row r="120" spans="1:35" x14ac:dyDescent="0.2">
      <c r="A120" t="s">
        <v>630</v>
      </c>
      <c r="B120" t="s">
        <v>36</v>
      </c>
      <c r="C120" t="s">
        <v>37</v>
      </c>
      <c r="D120" s="1">
        <v>989.11</v>
      </c>
      <c r="E120" t="s">
        <v>38</v>
      </c>
      <c r="F120" s="2">
        <v>45189</v>
      </c>
      <c r="G120" t="s">
        <v>39</v>
      </c>
      <c r="H120" t="s">
        <v>631</v>
      </c>
      <c r="I120" t="s">
        <v>41</v>
      </c>
      <c r="J120" t="s">
        <v>42</v>
      </c>
      <c r="K120" t="s">
        <v>66</v>
      </c>
      <c r="L120" t="s">
        <v>44</v>
      </c>
      <c r="M120" t="s">
        <v>45</v>
      </c>
      <c r="N120" t="s">
        <v>300</v>
      </c>
      <c r="O120" t="s">
        <v>301</v>
      </c>
      <c r="P120" t="s">
        <v>48</v>
      </c>
      <c r="Q120" t="s">
        <v>302</v>
      </c>
      <c r="R120" t="s">
        <v>303</v>
      </c>
      <c r="S120" t="s">
        <v>72</v>
      </c>
      <c r="T120" t="s">
        <v>52</v>
      </c>
      <c r="U120" s="3">
        <v>45614</v>
      </c>
      <c r="V120" t="s">
        <v>53</v>
      </c>
      <c r="W120" s="2">
        <v>45189</v>
      </c>
      <c r="X120" s="2">
        <v>45268</v>
      </c>
      <c r="Y120" t="s">
        <v>44</v>
      </c>
      <c r="Z120" t="s">
        <v>54</v>
      </c>
      <c r="AA120" t="s">
        <v>73</v>
      </c>
      <c r="AB120" t="s">
        <v>44</v>
      </c>
      <c r="AC120" t="s">
        <v>44</v>
      </c>
      <c r="AD120" t="s">
        <v>56</v>
      </c>
      <c r="AE120" t="s">
        <v>57</v>
      </c>
      <c r="AF120" t="s">
        <v>44</v>
      </c>
      <c r="AG120" t="s">
        <v>44</v>
      </c>
      <c r="AH120" t="s">
        <v>44</v>
      </c>
      <c r="AI120" t="s">
        <v>44</v>
      </c>
    </row>
    <row r="121" spans="1:35" x14ac:dyDescent="0.2">
      <c r="A121" t="s">
        <v>632</v>
      </c>
      <c r="B121" t="s">
        <v>36</v>
      </c>
      <c r="C121" t="s">
        <v>37</v>
      </c>
      <c r="D121" s="1">
        <v>1000</v>
      </c>
      <c r="E121" t="s">
        <v>38</v>
      </c>
      <c r="F121" s="2">
        <v>45190</v>
      </c>
      <c r="G121" t="s">
        <v>39</v>
      </c>
      <c r="H121" t="s">
        <v>633</v>
      </c>
      <c r="I121" t="s">
        <v>41</v>
      </c>
      <c r="J121" t="s">
        <v>42</v>
      </c>
      <c r="K121" t="s">
        <v>129</v>
      </c>
      <c r="L121" t="s">
        <v>44</v>
      </c>
      <c r="M121" t="s">
        <v>552</v>
      </c>
      <c r="N121" t="s">
        <v>634</v>
      </c>
      <c r="O121" t="s">
        <v>635</v>
      </c>
      <c r="P121" t="s">
        <v>48</v>
      </c>
      <c r="Q121" t="s">
        <v>255</v>
      </c>
      <c r="R121" t="s">
        <v>256</v>
      </c>
      <c r="S121" t="s">
        <v>51</v>
      </c>
      <c r="T121" t="s">
        <v>52</v>
      </c>
      <c r="U121" s="3">
        <v>45614</v>
      </c>
      <c r="V121" t="s">
        <v>53</v>
      </c>
      <c r="W121" s="2">
        <v>45190</v>
      </c>
      <c r="X121" s="2">
        <v>45269</v>
      </c>
      <c r="Y121" t="s">
        <v>44</v>
      </c>
      <c r="Z121" t="s">
        <v>54</v>
      </c>
      <c r="AA121" t="s">
        <v>163</v>
      </c>
      <c r="AB121" t="s">
        <v>44</v>
      </c>
      <c r="AC121" t="s">
        <v>44</v>
      </c>
      <c r="AD121" t="s">
        <v>56</v>
      </c>
      <c r="AE121" t="s">
        <v>82</v>
      </c>
      <c r="AF121" t="s">
        <v>56</v>
      </c>
      <c r="AG121" t="s">
        <v>164</v>
      </c>
      <c r="AH121" t="s">
        <v>44</v>
      </c>
      <c r="AI121" t="s">
        <v>44</v>
      </c>
    </row>
    <row r="122" spans="1:35" x14ac:dyDescent="0.2">
      <c r="A122" t="s">
        <v>636</v>
      </c>
      <c r="B122" t="s">
        <v>36</v>
      </c>
      <c r="C122" t="s">
        <v>37</v>
      </c>
      <c r="D122" s="1">
        <v>998</v>
      </c>
      <c r="E122" t="s">
        <v>38</v>
      </c>
      <c r="F122" s="2">
        <v>45190</v>
      </c>
      <c r="G122" t="s">
        <v>39</v>
      </c>
      <c r="H122" t="s">
        <v>637</v>
      </c>
      <c r="I122" t="s">
        <v>41</v>
      </c>
      <c r="J122" t="s">
        <v>42</v>
      </c>
      <c r="K122" t="s">
        <v>66</v>
      </c>
      <c r="L122" t="s">
        <v>44</v>
      </c>
      <c r="M122" t="s">
        <v>45</v>
      </c>
      <c r="N122" t="s">
        <v>638</v>
      </c>
      <c r="O122" t="s">
        <v>639</v>
      </c>
      <c r="P122" t="s">
        <v>48</v>
      </c>
      <c r="Q122" t="s">
        <v>80</v>
      </c>
      <c r="R122" t="s">
        <v>81</v>
      </c>
      <c r="S122" t="s">
        <v>51</v>
      </c>
      <c r="T122" t="s">
        <v>52</v>
      </c>
      <c r="U122" s="3">
        <v>45614</v>
      </c>
      <c r="V122" t="s">
        <v>53</v>
      </c>
      <c r="W122" s="2">
        <v>45190</v>
      </c>
      <c r="X122" s="2">
        <v>45269</v>
      </c>
      <c r="Y122" t="s">
        <v>44</v>
      </c>
      <c r="Z122" t="s">
        <v>54</v>
      </c>
      <c r="AA122" t="s">
        <v>73</v>
      </c>
      <c r="AB122" t="s">
        <v>44</v>
      </c>
      <c r="AC122" t="s">
        <v>44</v>
      </c>
      <c r="AD122" t="s">
        <v>56</v>
      </c>
      <c r="AE122" t="s">
        <v>82</v>
      </c>
      <c r="AF122" t="s">
        <v>44</v>
      </c>
      <c r="AG122" t="s">
        <v>44</v>
      </c>
      <c r="AH122" t="s">
        <v>44</v>
      </c>
      <c r="AI122" t="s">
        <v>44</v>
      </c>
    </row>
    <row r="123" spans="1:35" x14ac:dyDescent="0.2">
      <c r="A123" t="s">
        <v>640</v>
      </c>
      <c r="B123" t="s">
        <v>36</v>
      </c>
      <c r="C123" t="s">
        <v>37</v>
      </c>
      <c r="D123" s="1">
        <v>954.7</v>
      </c>
      <c r="E123" t="s">
        <v>38</v>
      </c>
      <c r="F123" s="2">
        <v>45188</v>
      </c>
      <c r="G123" t="s">
        <v>39</v>
      </c>
      <c r="H123" t="s">
        <v>641</v>
      </c>
      <c r="I123" t="s">
        <v>41</v>
      </c>
      <c r="J123" t="s">
        <v>42</v>
      </c>
      <c r="K123" t="s">
        <v>120</v>
      </c>
      <c r="L123" t="s">
        <v>44</v>
      </c>
      <c r="M123" t="s">
        <v>196</v>
      </c>
      <c r="N123" t="s">
        <v>642</v>
      </c>
      <c r="O123" t="s">
        <v>643</v>
      </c>
      <c r="P123" t="s">
        <v>48</v>
      </c>
      <c r="Q123" t="s">
        <v>644</v>
      </c>
      <c r="R123" t="s">
        <v>645</v>
      </c>
      <c r="S123" t="s">
        <v>72</v>
      </c>
      <c r="T123" t="s">
        <v>52</v>
      </c>
      <c r="U123" s="3">
        <v>45614</v>
      </c>
      <c r="V123" t="s">
        <v>53</v>
      </c>
      <c r="W123" s="2">
        <v>45188</v>
      </c>
      <c r="X123" s="2">
        <v>45269</v>
      </c>
      <c r="Y123" t="s">
        <v>44</v>
      </c>
      <c r="Z123" t="s">
        <v>54</v>
      </c>
      <c r="AA123" t="s">
        <v>126</v>
      </c>
      <c r="AB123" t="s">
        <v>44</v>
      </c>
      <c r="AC123" t="s">
        <v>44</v>
      </c>
      <c r="AD123" t="s">
        <v>56</v>
      </c>
      <c r="AE123" t="s">
        <v>75</v>
      </c>
      <c r="AF123" t="s">
        <v>56</v>
      </c>
      <c r="AG123" t="s">
        <v>74</v>
      </c>
      <c r="AH123" t="s">
        <v>44</v>
      </c>
      <c r="AI123" t="s">
        <v>44</v>
      </c>
    </row>
    <row r="124" spans="1:35" x14ac:dyDescent="0.2">
      <c r="A124" t="s">
        <v>646</v>
      </c>
      <c r="B124" t="s">
        <v>36</v>
      </c>
      <c r="C124" t="s">
        <v>37</v>
      </c>
      <c r="D124" s="1">
        <v>942</v>
      </c>
      <c r="E124" t="s">
        <v>38</v>
      </c>
      <c r="F124" s="2">
        <v>45190</v>
      </c>
      <c r="G124" t="s">
        <v>39</v>
      </c>
      <c r="H124" t="s">
        <v>647</v>
      </c>
      <c r="I124" t="s">
        <v>41</v>
      </c>
      <c r="J124" t="s">
        <v>42</v>
      </c>
      <c r="K124" t="s">
        <v>66</v>
      </c>
      <c r="L124" t="s">
        <v>44</v>
      </c>
      <c r="M124" t="s">
        <v>552</v>
      </c>
      <c r="N124" t="s">
        <v>502</v>
      </c>
      <c r="O124" t="s">
        <v>503</v>
      </c>
      <c r="P124" t="s">
        <v>48</v>
      </c>
      <c r="Q124" t="s">
        <v>415</v>
      </c>
      <c r="R124" t="s">
        <v>416</v>
      </c>
      <c r="S124" t="s">
        <v>51</v>
      </c>
      <c r="T124" t="s">
        <v>52</v>
      </c>
      <c r="U124" s="3">
        <v>45614</v>
      </c>
      <c r="V124" t="s">
        <v>53</v>
      </c>
      <c r="W124" s="2">
        <v>45190</v>
      </c>
      <c r="X124" s="2">
        <v>45269</v>
      </c>
      <c r="Y124" t="s">
        <v>44</v>
      </c>
      <c r="Z124" t="s">
        <v>54</v>
      </c>
      <c r="AA124" t="s">
        <v>73</v>
      </c>
      <c r="AB124" t="s">
        <v>44</v>
      </c>
      <c r="AC124" t="s">
        <v>44</v>
      </c>
      <c r="AD124" t="s">
        <v>56</v>
      </c>
      <c r="AE124" t="s">
        <v>57</v>
      </c>
      <c r="AF124" t="s">
        <v>56</v>
      </c>
      <c r="AG124" t="s">
        <v>164</v>
      </c>
      <c r="AH124" t="s">
        <v>44</v>
      </c>
      <c r="AI124" t="s">
        <v>44</v>
      </c>
    </row>
    <row r="125" spans="1:35" x14ac:dyDescent="0.2">
      <c r="A125" t="s">
        <v>648</v>
      </c>
      <c r="B125" t="s">
        <v>36</v>
      </c>
      <c r="C125" t="s">
        <v>37</v>
      </c>
      <c r="D125" s="1">
        <v>1007</v>
      </c>
      <c r="E125" t="s">
        <v>38</v>
      </c>
      <c r="F125" s="2">
        <v>45190</v>
      </c>
      <c r="G125" t="s">
        <v>39</v>
      </c>
      <c r="H125" t="s">
        <v>649</v>
      </c>
      <c r="I125" t="s">
        <v>41</v>
      </c>
      <c r="J125" t="s">
        <v>42</v>
      </c>
      <c r="K125" t="s">
        <v>43</v>
      </c>
      <c r="L125" t="s">
        <v>44</v>
      </c>
      <c r="M125" t="s">
        <v>45</v>
      </c>
      <c r="N125" t="s">
        <v>650</v>
      </c>
      <c r="O125" t="s">
        <v>651</v>
      </c>
      <c r="P125" t="s">
        <v>48</v>
      </c>
      <c r="Q125" t="s">
        <v>180</v>
      </c>
      <c r="R125" t="s">
        <v>181</v>
      </c>
      <c r="S125" t="s">
        <v>51</v>
      </c>
      <c r="T125" t="s">
        <v>52</v>
      </c>
      <c r="U125" s="3">
        <v>45614</v>
      </c>
      <c r="V125" t="s">
        <v>53</v>
      </c>
      <c r="W125" s="2">
        <v>45190</v>
      </c>
      <c r="X125" s="2">
        <v>45272</v>
      </c>
      <c r="Y125" t="s">
        <v>44</v>
      </c>
      <c r="Z125" t="s">
        <v>54</v>
      </c>
      <c r="AA125" t="s">
        <v>55</v>
      </c>
      <c r="AB125" t="s">
        <v>44</v>
      </c>
      <c r="AC125" t="s">
        <v>44</v>
      </c>
      <c r="AD125" t="s">
        <v>56</v>
      </c>
      <c r="AE125" t="s">
        <v>57</v>
      </c>
      <c r="AF125" t="s">
        <v>44</v>
      </c>
      <c r="AG125" t="s">
        <v>44</v>
      </c>
      <c r="AH125" t="s">
        <v>44</v>
      </c>
      <c r="AI125" t="s">
        <v>44</v>
      </c>
    </row>
    <row r="126" spans="1:35" x14ac:dyDescent="0.2">
      <c r="A126" t="s">
        <v>652</v>
      </c>
      <c r="B126" t="s">
        <v>36</v>
      </c>
      <c r="C126" t="s">
        <v>37</v>
      </c>
      <c r="D126" s="1">
        <v>1262.4000000000001</v>
      </c>
      <c r="E126" t="s">
        <v>38</v>
      </c>
      <c r="F126" s="2">
        <v>45190</v>
      </c>
      <c r="G126" t="s">
        <v>39</v>
      </c>
      <c r="H126" t="s">
        <v>653</v>
      </c>
      <c r="I126" t="s">
        <v>41</v>
      </c>
      <c r="J126" t="s">
        <v>42</v>
      </c>
      <c r="K126" t="s">
        <v>43</v>
      </c>
      <c r="L126" t="s">
        <v>44</v>
      </c>
      <c r="M126" t="s">
        <v>45</v>
      </c>
      <c r="N126" t="s">
        <v>494</v>
      </c>
      <c r="O126" t="s">
        <v>495</v>
      </c>
      <c r="P126" t="s">
        <v>48</v>
      </c>
      <c r="Q126" t="s">
        <v>233</v>
      </c>
      <c r="R126" t="s">
        <v>234</v>
      </c>
      <c r="S126" t="s">
        <v>51</v>
      </c>
      <c r="T126" t="s">
        <v>52</v>
      </c>
      <c r="U126" s="3">
        <v>45614</v>
      </c>
      <c r="V126" t="s">
        <v>53</v>
      </c>
      <c r="W126" s="2">
        <v>45190</v>
      </c>
      <c r="X126" s="2">
        <v>45269</v>
      </c>
      <c r="Y126" t="s">
        <v>44</v>
      </c>
      <c r="Z126" t="s">
        <v>54</v>
      </c>
      <c r="AA126" t="s">
        <v>55</v>
      </c>
      <c r="AB126" t="s">
        <v>44</v>
      </c>
      <c r="AC126" t="s">
        <v>44</v>
      </c>
      <c r="AD126" t="s">
        <v>56</v>
      </c>
      <c r="AE126" t="s">
        <v>57</v>
      </c>
      <c r="AF126" t="s">
        <v>44</v>
      </c>
      <c r="AG126" t="s">
        <v>44</v>
      </c>
      <c r="AH126" t="s">
        <v>44</v>
      </c>
      <c r="AI126" t="s">
        <v>44</v>
      </c>
    </row>
    <row r="127" spans="1:35" x14ac:dyDescent="0.2">
      <c r="A127" t="s">
        <v>654</v>
      </c>
      <c r="B127" t="s">
        <v>36</v>
      </c>
      <c r="C127" t="s">
        <v>37</v>
      </c>
      <c r="D127" s="1">
        <v>833.01</v>
      </c>
      <c r="E127" t="s">
        <v>38</v>
      </c>
      <c r="F127" s="2">
        <v>45189</v>
      </c>
      <c r="G127" t="s">
        <v>39</v>
      </c>
      <c r="H127" t="s">
        <v>655</v>
      </c>
      <c r="I127" t="s">
        <v>41</v>
      </c>
      <c r="J127" t="s">
        <v>42</v>
      </c>
      <c r="K127" t="s">
        <v>43</v>
      </c>
      <c r="L127" t="s">
        <v>44</v>
      </c>
      <c r="M127" t="s">
        <v>45</v>
      </c>
      <c r="N127" t="s">
        <v>528</v>
      </c>
      <c r="O127" t="s">
        <v>529</v>
      </c>
      <c r="P127" t="s">
        <v>48</v>
      </c>
      <c r="Q127" t="s">
        <v>530</v>
      </c>
      <c r="R127" t="s">
        <v>531</v>
      </c>
      <c r="S127" t="s">
        <v>72</v>
      </c>
      <c r="T127" t="s">
        <v>52</v>
      </c>
      <c r="U127" s="3">
        <v>45614</v>
      </c>
      <c r="V127" t="s">
        <v>53</v>
      </c>
      <c r="W127" s="2">
        <v>45189</v>
      </c>
      <c r="X127" s="2">
        <v>45268</v>
      </c>
      <c r="Y127" t="s">
        <v>44</v>
      </c>
      <c r="Z127" t="s">
        <v>54</v>
      </c>
      <c r="AA127" t="s">
        <v>55</v>
      </c>
      <c r="AB127" t="s">
        <v>44</v>
      </c>
      <c r="AC127" t="s">
        <v>44</v>
      </c>
      <c r="AD127" t="s">
        <v>56</v>
      </c>
      <c r="AE127" t="s">
        <v>57</v>
      </c>
      <c r="AF127" t="s">
        <v>44</v>
      </c>
      <c r="AG127" t="s">
        <v>44</v>
      </c>
      <c r="AH127" t="s">
        <v>44</v>
      </c>
      <c r="AI127" t="s">
        <v>44</v>
      </c>
    </row>
    <row r="128" spans="1:35" x14ac:dyDescent="0.2">
      <c r="A128" t="s">
        <v>656</v>
      </c>
      <c r="B128" t="s">
        <v>36</v>
      </c>
      <c r="C128" t="s">
        <v>202</v>
      </c>
      <c r="D128" s="1">
        <v>926</v>
      </c>
      <c r="E128" t="s">
        <v>38</v>
      </c>
      <c r="F128" s="2">
        <v>45196</v>
      </c>
      <c r="G128" t="s">
        <v>39</v>
      </c>
      <c r="H128" t="s">
        <v>657</v>
      </c>
      <c r="I128" t="s">
        <v>41</v>
      </c>
      <c r="J128" t="s">
        <v>42</v>
      </c>
      <c r="K128" t="s">
        <v>120</v>
      </c>
      <c r="L128" t="s">
        <v>44</v>
      </c>
      <c r="M128" t="s">
        <v>204</v>
      </c>
      <c r="N128" t="s">
        <v>658</v>
      </c>
      <c r="O128" t="s">
        <v>659</v>
      </c>
      <c r="P128" t="s">
        <v>48</v>
      </c>
      <c r="Q128" t="s">
        <v>660</v>
      </c>
      <c r="R128" t="s">
        <v>661</v>
      </c>
      <c r="S128" t="s">
        <v>72</v>
      </c>
      <c r="T128" t="s">
        <v>209</v>
      </c>
      <c r="U128" s="3">
        <v>45614</v>
      </c>
      <c r="V128" t="s">
        <v>53</v>
      </c>
      <c r="W128" s="2">
        <v>45196</v>
      </c>
      <c r="X128" s="2">
        <v>45268</v>
      </c>
      <c r="Y128" t="s">
        <v>44</v>
      </c>
      <c r="Z128" t="s">
        <v>54</v>
      </c>
      <c r="AA128" t="s">
        <v>126</v>
      </c>
      <c r="AB128" t="s">
        <v>44</v>
      </c>
      <c r="AC128" t="s">
        <v>44</v>
      </c>
      <c r="AD128" t="s">
        <v>56</v>
      </c>
      <c r="AE128" t="s">
        <v>211</v>
      </c>
      <c r="AF128" t="s">
        <v>44</v>
      </c>
      <c r="AG128" t="s">
        <v>44</v>
      </c>
      <c r="AH128" t="s">
        <v>44</v>
      </c>
      <c r="AI128" t="s">
        <v>44</v>
      </c>
    </row>
    <row r="129" spans="1:35" x14ac:dyDescent="0.2">
      <c r="A129" t="s">
        <v>662</v>
      </c>
      <c r="B129" t="s">
        <v>36</v>
      </c>
      <c r="C129" t="s">
        <v>37</v>
      </c>
      <c r="D129" s="1">
        <v>991.85</v>
      </c>
      <c r="E129" t="s">
        <v>38</v>
      </c>
      <c r="F129" s="2">
        <v>45191</v>
      </c>
      <c r="G129" t="s">
        <v>39</v>
      </c>
      <c r="H129" t="s">
        <v>663</v>
      </c>
      <c r="I129" t="s">
        <v>41</v>
      </c>
      <c r="J129" t="s">
        <v>42</v>
      </c>
      <c r="K129" t="s">
        <v>129</v>
      </c>
      <c r="L129" t="s">
        <v>120</v>
      </c>
      <c r="M129" t="s">
        <v>552</v>
      </c>
      <c r="N129" t="s">
        <v>86</v>
      </c>
      <c r="O129" t="s">
        <v>87</v>
      </c>
      <c r="P129" t="s">
        <v>48</v>
      </c>
      <c r="Q129" t="s">
        <v>88</v>
      </c>
      <c r="R129" t="s">
        <v>89</v>
      </c>
      <c r="S129" t="s">
        <v>72</v>
      </c>
      <c r="T129" t="s">
        <v>52</v>
      </c>
      <c r="U129" s="3">
        <v>45614</v>
      </c>
      <c r="V129" t="s">
        <v>53</v>
      </c>
      <c r="W129" s="2">
        <v>45191</v>
      </c>
      <c r="X129" s="2">
        <v>45297</v>
      </c>
      <c r="Y129" t="s">
        <v>44</v>
      </c>
      <c r="Z129" t="s">
        <v>54</v>
      </c>
      <c r="AA129" t="s">
        <v>228</v>
      </c>
      <c r="AB129" t="s">
        <v>90</v>
      </c>
      <c r="AC129" t="s">
        <v>126</v>
      </c>
      <c r="AD129" t="s">
        <v>56</v>
      </c>
      <c r="AE129" t="s">
        <v>82</v>
      </c>
      <c r="AF129" t="s">
        <v>56</v>
      </c>
      <c r="AG129" t="s">
        <v>164</v>
      </c>
      <c r="AH129" t="s">
        <v>44</v>
      </c>
      <c r="AI129" t="s">
        <v>44</v>
      </c>
    </row>
    <row r="130" spans="1:35" x14ac:dyDescent="0.2">
      <c r="A130" t="s">
        <v>664</v>
      </c>
      <c r="B130" t="s">
        <v>36</v>
      </c>
      <c r="C130" t="s">
        <v>37</v>
      </c>
      <c r="D130" s="1">
        <v>975.39</v>
      </c>
      <c r="E130" t="s">
        <v>38</v>
      </c>
      <c r="F130" s="2">
        <v>45192</v>
      </c>
      <c r="G130" t="s">
        <v>39</v>
      </c>
      <c r="H130" t="s">
        <v>665</v>
      </c>
      <c r="I130" t="s">
        <v>41</v>
      </c>
      <c r="J130" t="s">
        <v>42</v>
      </c>
      <c r="K130" t="s">
        <v>43</v>
      </c>
      <c r="L130" t="s">
        <v>44</v>
      </c>
      <c r="M130" t="s">
        <v>45</v>
      </c>
      <c r="N130" t="s">
        <v>666</v>
      </c>
      <c r="O130" t="s">
        <v>667</v>
      </c>
      <c r="P130" t="s">
        <v>48</v>
      </c>
      <c r="Q130" t="s">
        <v>668</v>
      </c>
      <c r="R130" t="s">
        <v>669</v>
      </c>
      <c r="S130" t="s">
        <v>72</v>
      </c>
      <c r="T130" t="s">
        <v>52</v>
      </c>
      <c r="U130" s="3">
        <v>45614</v>
      </c>
      <c r="V130" t="s">
        <v>53</v>
      </c>
      <c r="W130" s="2">
        <v>45192</v>
      </c>
      <c r="X130" s="2">
        <v>45268</v>
      </c>
      <c r="Y130" t="s">
        <v>44</v>
      </c>
      <c r="Z130" t="s">
        <v>54</v>
      </c>
      <c r="AA130" t="s">
        <v>55</v>
      </c>
      <c r="AB130" t="s">
        <v>44</v>
      </c>
      <c r="AC130" t="s">
        <v>44</v>
      </c>
      <c r="AD130" t="s">
        <v>56</v>
      </c>
      <c r="AE130" t="s">
        <v>57</v>
      </c>
      <c r="AF130" t="s">
        <v>44</v>
      </c>
      <c r="AG130" t="s">
        <v>44</v>
      </c>
      <c r="AH130" t="s">
        <v>44</v>
      </c>
      <c r="AI130" t="s">
        <v>44</v>
      </c>
    </row>
    <row r="131" spans="1:35" x14ac:dyDescent="0.2">
      <c r="A131" t="s">
        <v>670</v>
      </c>
      <c r="B131" t="s">
        <v>36</v>
      </c>
      <c r="C131" t="s">
        <v>37</v>
      </c>
      <c r="D131" s="1">
        <v>876</v>
      </c>
      <c r="E131" t="s">
        <v>38</v>
      </c>
      <c r="F131" s="2">
        <v>45196</v>
      </c>
      <c r="G131" t="s">
        <v>39</v>
      </c>
      <c r="H131" t="s">
        <v>671</v>
      </c>
      <c r="I131" t="s">
        <v>41</v>
      </c>
      <c r="J131" t="s">
        <v>42</v>
      </c>
      <c r="K131" t="s">
        <v>66</v>
      </c>
      <c r="L131" t="s">
        <v>44</v>
      </c>
      <c r="M131" t="s">
        <v>672</v>
      </c>
      <c r="N131" t="s">
        <v>673</v>
      </c>
      <c r="O131" t="s">
        <v>674</v>
      </c>
      <c r="P131" t="s">
        <v>48</v>
      </c>
      <c r="Q131" t="s">
        <v>169</v>
      </c>
      <c r="R131" t="s">
        <v>170</v>
      </c>
      <c r="S131" t="s">
        <v>72</v>
      </c>
      <c r="T131" t="s">
        <v>52</v>
      </c>
      <c r="U131" s="3">
        <v>45614</v>
      </c>
      <c r="V131" t="s">
        <v>53</v>
      </c>
      <c r="W131" s="2">
        <v>45196</v>
      </c>
      <c r="X131" s="2">
        <v>45268</v>
      </c>
      <c r="Y131" t="s">
        <v>44</v>
      </c>
      <c r="Z131" t="s">
        <v>54</v>
      </c>
      <c r="AA131" t="s">
        <v>73</v>
      </c>
      <c r="AB131" t="s">
        <v>44</v>
      </c>
      <c r="AC131" t="s">
        <v>44</v>
      </c>
      <c r="AD131" t="s">
        <v>56</v>
      </c>
      <c r="AE131" t="s">
        <v>82</v>
      </c>
      <c r="AF131" t="s">
        <v>56</v>
      </c>
      <c r="AG131" t="s">
        <v>164</v>
      </c>
      <c r="AH131" t="s">
        <v>56</v>
      </c>
      <c r="AI131" t="s">
        <v>92</v>
      </c>
    </row>
    <row r="132" spans="1:35" x14ac:dyDescent="0.2">
      <c r="A132" t="s">
        <v>675</v>
      </c>
      <c r="B132" t="s">
        <v>36</v>
      </c>
      <c r="C132" t="s">
        <v>37</v>
      </c>
      <c r="D132" s="1">
        <v>250</v>
      </c>
      <c r="E132" t="s">
        <v>38</v>
      </c>
      <c r="F132" s="2">
        <v>45196</v>
      </c>
      <c r="G132" t="s">
        <v>39</v>
      </c>
      <c r="H132" t="s">
        <v>676</v>
      </c>
      <c r="I132" t="s">
        <v>41</v>
      </c>
      <c r="J132" t="s">
        <v>42</v>
      </c>
      <c r="K132" t="s">
        <v>66</v>
      </c>
      <c r="L132" t="s">
        <v>44</v>
      </c>
      <c r="M132" t="s">
        <v>373</v>
      </c>
      <c r="N132" t="s">
        <v>677</v>
      </c>
      <c r="O132" t="s">
        <v>678</v>
      </c>
      <c r="P132" t="s">
        <v>48</v>
      </c>
      <c r="Q132" t="s">
        <v>124</v>
      </c>
      <c r="R132" t="s">
        <v>125</v>
      </c>
      <c r="S132" t="s">
        <v>51</v>
      </c>
      <c r="T132" t="s">
        <v>52</v>
      </c>
      <c r="U132" s="3">
        <v>45614</v>
      </c>
      <c r="V132" t="s">
        <v>53</v>
      </c>
      <c r="W132" s="2">
        <v>45196</v>
      </c>
      <c r="X132" s="2">
        <v>45282</v>
      </c>
      <c r="Y132" t="s">
        <v>44</v>
      </c>
      <c r="Z132" t="s">
        <v>54</v>
      </c>
      <c r="AA132" t="s">
        <v>73</v>
      </c>
      <c r="AB132" t="s">
        <v>44</v>
      </c>
      <c r="AC132" t="s">
        <v>44</v>
      </c>
      <c r="AD132" t="s">
        <v>56</v>
      </c>
      <c r="AE132" t="s">
        <v>75</v>
      </c>
      <c r="AF132" t="s">
        <v>56</v>
      </c>
      <c r="AG132" t="s">
        <v>82</v>
      </c>
      <c r="AH132" t="s">
        <v>44</v>
      </c>
      <c r="AI132" t="s">
        <v>44</v>
      </c>
    </row>
    <row r="133" spans="1:35" x14ac:dyDescent="0.2">
      <c r="A133" t="s">
        <v>679</v>
      </c>
      <c r="B133" t="s">
        <v>36</v>
      </c>
      <c r="C133" t="s">
        <v>37</v>
      </c>
      <c r="D133" s="1">
        <v>960</v>
      </c>
      <c r="E133" t="s">
        <v>38</v>
      </c>
      <c r="F133" s="2">
        <v>45195</v>
      </c>
      <c r="G133" t="s">
        <v>39</v>
      </c>
      <c r="H133" t="s">
        <v>680</v>
      </c>
      <c r="I133" t="s">
        <v>41</v>
      </c>
      <c r="J133" t="s">
        <v>42</v>
      </c>
      <c r="K133" t="s">
        <v>120</v>
      </c>
      <c r="L133" t="s">
        <v>109</v>
      </c>
      <c r="M133" t="s">
        <v>45</v>
      </c>
      <c r="N133" t="s">
        <v>488</v>
      </c>
      <c r="O133" t="s">
        <v>489</v>
      </c>
      <c r="P133" t="s">
        <v>48</v>
      </c>
      <c r="Q133" t="s">
        <v>490</v>
      </c>
      <c r="R133" t="s">
        <v>491</v>
      </c>
      <c r="S133" t="s">
        <v>72</v>
      </c>
      <c r="T133" t="s">
        <v>52</v>
      </c>
      <c r="U133" s="3">
        <v>45614</v>
      </c>
      <c r="V133" t="s">
        <v>53</v>
      </c>
      <c r="W133" s="2">
        <v>45195</v>
      </c>
      <c r="X133" s="2">
        <v>45313</v>
      </c>
      <c r="Y133" t="s">
        <v>44</v>
      </c>
      <c r="Z133" t="s">
        <v>54</v>
      </c>
      <c r="AA133" t="s">
        <v>126</v>
      </c>
      <c r="AB133" t="s">
        <v>90</v>
      </c>
      <c r="AC133" t="s">
        <v>116</v>
      </c>
      <c r="AD133" t="s">
        <v>56</v>
      </c>
      <c r="AE133" t="s">
        <v>57</v>
      </c>
      <c r="AF133" t="s">
        <v>44</v>
      </c>
      <c r="AG133" t="s">
        <v>44</v>
      </c>
      <c r="AH133" t="s">
        <v>44</v>
      </c>
      <c r="AI133" t="s">
        <v>44</v>
      </c>
    </row>
    <row r="134" spans="1:35" x14ac:dyDescent="0.2">
      <c r="A134" t="s">
        <v>681</v>
      </c>
      <c r="B134" t="s">
        <v>36</v>
      </c>
      <c r="C134" t="s">
        <v>316</v>
      </c>
      <c r="D134" s="1">
        <v>1000</v>
      </c>
      <c r="E134" t="s">
        <v>38</v>
      </c>
      <c r="F134" s="2">
        <v>45219</v>
      </c>
      <c r="G134" t="s">
        <v>39</v>
      </c>
      <c r="H134" t="s">
        <v>682</v>
      </c>
      <c r="I134" t="s">
        <v>41</v>
      </c>
      <c r="J134" t="s">
        <v>42</v>
      </c>
      <c r="K134" t="s">
        <v>66</v>
      </c>
      <c r="L134" t="s">
        <v>44</v>
      </c>
      <c r="M134" t="s">
        <v>410</v>
      </c>
      <c r="N134" t="s">
        <v>683</v>
      </c>
      <c r="O134" t="s">
        <v>684</v>
      </c>
      <c r="P134" t="s">
        <v>48</v>
      </c>
      <c r="Q134" t="s">
        <v>88</v>
      </c>
      <c r="R134" t="s">
        <v>89</v>
      </c>
      <c r="S134" t="s">
        <v>72</v>
      </c>
      <c r="T134" t="s">
        <v>323</v>
      </c>
      <c r="U134" s="3">
        <v>45614</v>
      </c>
      <c r="V134" t="s">
        <v>53</v>
      </c>
      <c r="W134" s="2">
        <v>45219</v>
      </c>
      <c r="X134" s="2">
        <v>45362</v>
      </c>
      <c r="Y134" t="s">
        <v>44</v>
      </c>
      <c r="Z134" t="s">
        <v>54</v>
      </c>
      <c r="AA134" t="s">
        <v>73</v>
      </c>
      <c r="AB134" t="s">
        <v>44</v>
      </c>
      <c r="AC134" t="s">
        <v>44</v>
      </c>
      <c r="AD134" t="s">
        <v>56</v>
      </c>
      <c r="AE134" t="s">
        <v>92</v>
      </c>
      <c r="AF134" t="s">
        <v>44</v>
      </c>
      <c r="AG134" t="s">
        <v>44</v>
      </c>
      <c r="AH134" t="s">
        <v>44</v>
      </c>
      <c r="AI134" t="s">
        <v>44</v>
      </c>
    </row>
    <row r="135" spans="1:35" x14ac:dyDescent="0.2">
      <c r="A135" t="s">
        <v>685</v>
      </c>
      <c r="B135" t="s">
        <v>36</v>
      </c>
      <c r="C135" t="s">
        <v>37</v>
      </c>
      <c r="D135" s="1">
        <v>2500</v>
      </c>
      <c r="E135" t="s">
        <v>38</v>
      </c>
      <c r="F135" s="2">
        <v>45197</v>
      </c>
      <c r="G135" t="s">
        <v>39</v>
      </c>
      <c r="H135" t="s">
        <v>686</v>
      </c>
      <c r="I135" t="s">
        <v>41</v>
      </c>
      <c r="J135" t="s">
        <v>42</v>
      </c>
      <c r="K135" t="s">
        <v>120</v>
      </c>
      <c r="L135" t="s">
        <v>44</v>
      </c>
      <c r="M135" t="s">
        <v>196</v>
      </c>
      <c r="N135" t="s">
        <v>159</v>
      </c>
      <c r="O135" t="s">
        <v>160</v>
      </c>
      <c r="P135" t="s">
        <v>48</v>
      </c>
      <c r="Q135" t="s">
        <v>161</v>
      </c>
      <c r="R135" t="s">
        <v>162</v>
      </c>
      <c r="S135" t="s">
        <v>155</v>
      </c>
      <c r="T135" t="s">
        <v>52</v>
      </c>
      <c r="U135" s="3">
        <v>45614</v>
      </c>
      <c r="V135" t="s">
        <v>53</v>
      </c>
      <c r="W135" s="2">
        <v>45197</v>
      </c>
      <c r="X135" s="2">
        <v>45268</v>
      </c>
      <c r="Y135" t="s">
        <v>44</v>
      </c>
      <c r="Z135" t="s">
        <v>54</v>
      </c>
      <c r="AA135" t="s">
        <v>126</v>
      </c>
      <c r="AB135" t="s">
        <v>44</v>
      </c>
      <c r="AC135" t="s">
        <v>44</v>
      </c>
      <c r="AD135" t="s">
        <v>56</v>
      </c>
      <c r="AE135" t="s">
        <v>75</v>
      </c>
      <c r="AF135" t="s">
        <v>56</v>
      </c>
      <c r="AG135" t="s">
        <v>74</v>
      </c>
      <c r="AH135" t="s">
        <v>44</v>
      </c>
      <c r="AI135" t="s">
        <v>44</v>
      </c>
    </row>
    <row r="136" spans="1:35" x14ac:dyDescent="0.2">
      <c r="A136" t="s">
        <v>687</v>
      </c>
      <c r="B136" t="s">
        <v>36</v>
      </c>
      <c r="C136" t="s">
        <v>37</v>
      </c>
      <c r="D136" s="1">
        <v>926.13</v>
      </c>
      <c r="E136" t="s">
        <v>38</v>
      </c>
      <c r="F136" s="2">
        <v>45197</v>
      </c>
      <c r="G136" t="s">
        <v>39</v>
      </c>
      <c r="H136" t="s">
        <v>688</v>
      </c>
      <c r="I136" t="s">
        <v>41</v>
      </c>
      <c r="J136" t="s">
        <v>42</v>
      </c>
      <c r="K136" t="s">
        <v>43</v>
      </c>
      <c r="L136" t="s">
        <v>44</v>
      </c>
      <c r="M136" t="s">
        <v>419</v>
      </c>
      <c r="N136" t="s">
        <v>689</v>
      </c>
      <c r="O136" t="s">
        <v>690</v>
      </c>
      <c r="P136" t="s">
        <v>48</v>
      </c>
      <c r="Q136" t="s">
        <v>415</v>
      </c>
      <c r="R136" t="s">
        <v>416</v>
      </c>
      <c r="S136" t="s">
        <v>51</v>
      </c>
      <c r="T136" t="s">
        <v>52</v>
      </c>
      <c r="U136" s="3">
        <v>45614</v>
      </c>
      <c r="V136" t="s">
        <v>53</v>
      </c>
      <c r="W136" s="2">
        <v>45197</v>
      </c>
      <c r="X136" s="2">
        <v>45268</v>
      </c>
      <c r="Y136" t="s">
        <v>44</v>
      </c>
      <c r="Z136" t="s">
        <v>54</v>
      </c>
      <c r="AA136" t="s">
        <v>55</v>
      </c>
      <c r="AB136" t="s">
        <v>44</v>
      </c>
      <c r="AC136" t="s">
        <v>44</v>
      </c>
      <c r="AD136" t="s">
        <v>56</v>
      </c>
      <c r="AE136" t="s">
        <v>57</v>
      </c>
      <c r="AF136" t="s">
        <v>56</v>
      </c>
      <c r="AG136" t="s">
        <v>75</v>
      </c>
      <c r="AH136" t="s">
        <v>44</v>
      </c>
      <c r="AI136" t="s">
        <v>44</v>
      </c>
    </row>
    <row r="137" spans="1:35" x14ac:dyDescent="0.2">
      <c r="A137" t="s">
        <v>691</v>
      </c>
      <c r="B137" t="s">
        <v>36</v>
      </c>
      <c r="C137" t="s">
        <v>316</v>
      </c>
      <c r="D137" s="1">
        <v>1000</v>
      </c>
      <c r="E137" t="s">
        <v>38</v>
      </c>
      <c r="F137" s="2">
        <v>45201</v>
      </c>
      <c r="G137" t="s">
        <v>39</v>
      </c>
      <c r="H137" t="s">
        <v>692</v>
      </c>
      <c r="I137" t="s">
        <v>41</v>
      </c>
      <c r="J137" t="s">
        <v>42</v>
      </c>
      <c r="K137" t="s">
        <v>129</v>
      </c>
      <c r="L137" t="s">
        <v>44</v>
      </c>
      <c r="M137" t="s">
        <v>693</v>
      </c>
      <c r="N137" t="s">
        <v>694</v>
      </c>
      <c r="O137" t="s">
        <v>695</v>
      </c>
      <c r="P137" t="s">
        <v>48</v>
      </c>
      <c r="Q137" t="s">
        <v>696</v>
      </c>
      <c r="R137" t="s">
        <v>697</v>
      </c>
      <c r="S137" t="s">
        <v>72</v>
      </c>
      <c r="T137" t="s">
        <v>323</v>
      </c>
      <c r="U137" s="3">
        <v>45614</v>
      </c>
      <c r="V137" t="s">
        <v>53</v>
      </c>
      <c r="W137" s="2">
        <v>45201</v>
      </c>
      <c r="X137" s="2">
        <v>45269</v>
      </c>
      <c r="Y137" t="s">
        <v>44</v>
      </c>
      <c r="Z137" t="s">
        <v>54</v>
      </c>
      <c r="AA137" t="s">
        <v>163</v>
      </c>
      <c r="AB137" t="s">
        <v>44</v>
      </c>
      <c r="AC137" t="s">
        <v>44</v>
      </c>
      <c r="AD137" t="s">
        <v>56</v>
      </c>
      <c r="AE137" t="s">
        <v>698</v>
      </c>
      <c r="AF137" t="s">
        <v>44</v>
      </c>
      <c r="AG137" t="s">
        <v>44</v>
      </c>
      <c r="AH137" t="s">
        <v>44</v>
      </c>
      <c r="AI137" t="s">
        <v>44</v>
      </c>
    </row>
    <row r="138" spans="1:35" x14ac:dyDescent="0.2">
      <c r="A138" t="s">
        <v>699</v>
      </c>
      <c r="B138" t="s">
        <v>36</v>
      </c>
      <c r="C138" t="s">
        <v>37</v>
      </c>
      <c r="D138" s="1">
        <v>1008</v>
      </c>
      <c r="E138" t="s">
        <v>38</v>
      </c>
      <c r="F138" s="2">
        <v>45203</v>
      </c>
      <c r="G138" t="s">
        <v>39</v>
      </c>
      <c r="H138" t="s">
        <v>700</v>
      </c>
      <c r="I138" t="s">
        <v>41</v>
      </c>
      <c r="J138" t="s">
        <v>42</v>
      </c>
      <c r="K138" t="s">
        <v>66</v>
      </c>
      <c r="L138" t="s">
        <v>44</v>
      </c>
      <c r="M138" t="s">
        <v>45</v>
      </c>
      <c r="N138" t="s">
        <v>701</v>
      </c>
      <c r="O138" t="s">
        <v>702</v>
      </c>
      <c r="P138" t="s">
        <v>48</v>
      </c>
      <c r="Q138" t="s">
        <v>124</v>
      </c>
      <c r="R138" t="s">
        <v>125</v>
      </c>
      <c r="S138" t="s">
        <v>51</v>
      </c>
      <c r="T138" t="s">
        <v>52</v>
      </c>
      <c r="U138" s="3">
        <v>45614</v>
      </c>
      <c r="V138" t="s">
        <v>53</v>
      </c>
      <c r="W138" s="2">
        <v>45203</v>
      </c>
      <c r="X138" s="2">
        <v>45268</v>
      </c>
      <c r="Y138" t="s">
        <v>44</v>
      </c>
      <c r="Z138" t="s">
        <v>54</v>
      </c>
      <c r="AA138" t="s">
        <v>91</v>
      </c>
      <c r="AB138" t="s">
        <v>44</v>
      </c>
      <c r="AC138" t="s">
        <v>44</v>
      </c>
      <c r="AD138" t="s">
        <v>56</v>
      </c>
      <c r="AE138" t="s">
        <v>57</v>
      </c>
      <c r="AF138" t="s">
        <v>44</v>
      </c>
      <c r="AG138" t="s">
        <v>44</v>
      </c>
      <c r="AH138" t="s">
        <v>44</v>
      </c>
      <c r="AI138" t="s">
        <v>44</v>
      </c>
    </row>
    <row r="139" spans="1:35" x14ac:dyDescent="0.2">
      <c r="A139" t="s">
        <v>703</v>
      </c>
      <c r="B139" t="s">
        <v>36</v>
      </c>
      <c r="C139" t="s">
        <v>37</v>
      </c>
      <c r="D139" s="1">
        <v>920</v>
      </c>
      <c r="E139" t="s">
        <v>38</v>
      </c>
      <c r="F139" s="2">
        <v>45203</v>
      </c>
      <c r="G139" t="s">
        <v>39</v>
      </c>
      <c r="H139" t="s">
        <v>704</v>
      </c>
      <c r="I139" t="s">
        <v>41</v>
      </c>
      <c r="J139" t="s">
        <v>42</v>
      </c>
      <c r="K139" t="s">
        <v>129</v>
      </c>
      <c r="L139" t="s">
        <v>44</v>
      </c>
      <c r="M139" t="s">
        <v>173</v>
      </c>
      <c r="N139" t="s">
        <v>705</v>
      </c>
      <c r="O139" t="s">
        <v>706</v>
      </c>
      <c r="P139" t="s">
        <v>48</v>
      </c>
      <c r="Q139" t="s">
        <v>180</v>
      </c>
      <c r="R139" t="s">
        <v>181</v>
      </c>
      <c r="S139" t="s">
        <v>51</v>
      </c>
      <c r="T139" t="s">
        <v>52</v>
      </c>
      <c r="U139" s="3">
        <v>45614</v>
      </c>
      <c r="V139" t="s">
        <v>53</v>
      </c>
      <c r="W139" s="2">
        <v>45203</v>
      </c>
      <c r="X139" s="2">
        <v>45268</v>
      </c>
      <c r="Y139" t="s">
        <v>44</v>
      </c>
      <c r="Z139" t="s">
        <v>54</v>
      </c>
      <c r="AA139" t="s">
        <v>132</v>
      </c>
      <c r="AB139" t="s">
        <v>44</v>
      </c>
      <c r="AC139" t="s">
        <v>44</v>
      </c>
      <c r="AD139" t="s">
        <v>56</v>
      </c>
      <c r="AE139" t="s">
        <v>75</v>
      </c>
      <c r="AF139" t="s">
        <v>56</v>
      </c>
      <c r="AG139" t="s">
        <v>164</v>
      </c>
      <c r="AH139" t="s">
        <v>44</v>
      </c>
      <c r="AI139" t="s">
        <v>44</v>
      </c>
    </row>
    <row r="140" spans="1:35" x14ac:dyDescent="0.2">
      <c r="A140" t="s">
        <v>707</v>
      </c>
      <c r="B140" t="s">
        <v>36</v>
      </c>
      <c r="C140" t="s">
        <v>37</v>
      </c>
      <c r="D140" s="1">
        <v>868.39</v>
      </c>
      <c r="E140" t="s">
        <v>38</v>
      </c>
      <c r="F140" s="2">
        <v>45201</v>
      </c>
      <c r="G140" t="s">
        <v>39</v>
      </c>
      <c r="H140" t="s">
        <v>708</v>
      </c>
      <c r="I140" t="s">
        <v>41</v>
      </c>
      <c r="J140" t="s">
        <v>42</v>
      </c>
      <c r="K140" t="s">
        <v>66</v>
      </c>
      <c r="L140" t="s">
        <v>44</v>
      </c>
      <c r="M140" t="s">
        <v>709</v>
      </c>
      <c r="N140" t="s">
        <v>710</v>
      </c>
      <c r="O140" t="s">
        <v>711</v>
      </c>
      <c r="P140" t="s">
        <v>48</v>
      </c>
      <c r="Q140" t="s">
        <v>153</v>
      </c>
      <c r="R140" t="s">
        <v>154</v>
      </c>
      <c r="S140" t="s">
        <v>155</v>
      </c>
      <c r="T140" t="s">
        <v>52</v>
      </c>
      <c r="U140" s="3">
        <v>45614</v>
      </c>
      <c r="V140" t="s">
        <v>53</v>
      </c>
      <c r="W140" s="2">
        <v>45201</v>
      </c>
      <c r="X140" s="2">
        <v>45269</v>
      </c>
      <c r="Y140" t="s">
        <v>44</v>
      </c>
      <c r="Z140" t="s">
        <v>54</v>
      </c>
      <c r="AA140" t="s">
        <v>73</v>
      </c>
      <c r="AB140" t="s">
        <v>44</v>
      </c>
      <c r="AC140" t="s">
        <v>44</v>
      </c>
      <c r="AD140" t="s">
        <v>56</v>
      </c>
      <c r="AE140" t="s">
        <v>75</v>
      </c>
      <c r="AF140" t="s">
        <v>56</v>
      </c>
      <c r="AG140" t="s">
        <v>57</v>
      </c>
      <c r="AH140" t="s">
        <v>56</v>
      </c>
      <c r="AI140" t="s">
        <v>74</v>
      </c>
    </row>
    <row r="141" spans="1:35" x14ac:dyDescent="0.2">
      <c r="A141" t="s">
        <v>712</v>
      </c>
      <c r="B141" t="s">
        <v>36</v>
      </c>
      <c r="C141" t="s">
        <v>37</v>
      </c>
      <c r="D141" s="1">
        <v>990</v>
      </c>
      <c r="E141" t="s">
        <v>38</v>
      </c>
      <c r="F141" s="2">
        <v>45202</v>
      </c>
      <c r="G141" t="s">
        <v>39</v>
      </c>
      <c r="H141" t="s">
        <v>713</v>
      </c>
      <c r="I141" t="s">
        <v>41</v>
      </c>
      <c r="J141" t="s">
        <v>42</v>
      </c>
      <c r="K141" t="s">
        <v>120</v>
      </c>
      <c r="L141" t="s">
        <v>44</v>
      </c>
      <c r="M141" t="s">
        <v>196</v>
      </c>
      <c r="N141" t="s">
        <v>714</v>
      </c>
      <c r="O141" t="s">
        <v>715</v>
      </c>
      <c r="P141" t="s">
        <v>48</v>
      </c>
      <c r="Q141" t="s">
        <v>716</v>
      </c>
      <c r="R141" t="s">
        <v>717</v>
      </c>
      <c r="S141" t="s">
        <v>155</v>
      </c>
      <c r="T141" t="s">
        <v>52</v>
      </c>
      <c r="U141" s="3">
        <v>45614</v>
      </c>
      <c r="V141" t="s">
        <v>53</v>
      </c>
      <c r="W141" s="2">
        <v>45202</v>
      </c>
      <c r="X141" s="2">
        <v>45282</v>
      </c>
      <c r="Y141" t="s">
        <v>44</v>
      </c>
      <c r="Z141" t="s">
        <v>54</v>
      </c>
      <c r="AA141" t="s">
        <v>126</v>
      </c>
      <c r="AB141" t="s">
        <v>44</v>
      </c>
      <c r="AC141" t="s">
        <v>44</v>
      </c>
      <c r="AD141" t="s">
        <v>56</v>
      </c>
      <c r="AE141" t="s">
        <v>75</v>
      </c>
      <c r="AF141" t="s">
        <v>56</v>
      </c>
      <c r="AG141" t="s">
        <v>74</v>
      </c>
      <c r="AH141" t="s">
        <v>44</v>
      </c>
      <c r="AI141" t="s">
        <v>44</v>
      </c>
    </row>
    <row r="142" spans="1:35" x14ac:dyDescent="0.2">
      <c r="A142" t="s">
        <v>718</v>
      </c>
      <c r="B142" t="s">
        <v>36</v>
      </c>
      <c r="C142" t="s">
        <v>37</v>
      </c>
      <c r="D142" s="1">
        <v>1019</v>
      </c>
      <c r="E142" t="s">
        <v>38</v>
      </c>
      <c r="F142" s="2">
        <v>45202</v>
      </c>
      <c r="G142" t="s">
        <v>39</v>
      </c>
      <c r="H142" t="s">
        <v>719</v>
      </c>
      <c r="I142" t="s">
        <v>41</v>
      </c>
      <c r="J142" t="s">
        <v>42</v>
      </c>
      <c r="K142" t="s">
        <v>43</v>
      </c>
      <c r="L142" t="s">
        <v>44</v>
      </c>
      <c r="M142" t="s">
        <v>419</v>
      </c>
      <c r="N142" t="s">
        <v>720</v>
      </c>
      <c r="O142" t="s">
        <v>721</v>
      </c>
      <c r="P142" t="s">
        <v>48</v>
      </c>
      <c r="Q142" t="s">
        <v>191</v>
      </c>
      <c r="R142" t="s">
        <v>192</v>
      </c>
      <c r="S142" t="s">
        <v>51</v>
      </c>
      <c r="T142" t="s">
        <v>52</v>
      </c>
      <c r="U142" s="3">
        <v>45614</v>
      </c>
      <c r="V142" t="s">
        <v>53</v>
      </c>
      <c r="W142" s="2">
        <v>45202</v>
      </c>
      <c r="X142" s="2">
        <v>45295</v>
      </c>
      <c r="Y142" t="s">
        <v>44</v>
      </c>
      <c r="Z142" t="s">
        <v>54</v>
      </c>
      <c r="AA142" t="s">
        <v>55</v>
      </c>
      <c r="AB142" t="s">
        <v>44</v>
      </c>
      <c r="AC142" t="s">
        <v>44</v>
      </c>
      <c r="AD142" t="s">
        <v>56</v>
      </c>
      <c r="AE142" t="s">
        <v>82</v>
      </c>
      <c r="AF142" t="s">
        <v>56</v>
      </c>
      <c r="AG142" t="s">
        <v>75</v>
      </c>
      <c r="AH142" t="s">
        <v>44</v>
      </c>
      <c r="AI142" t="s">
        <v>44</v>
      </c>
    </row>
    <row r="143" spans="1:35" x14ac:dyDescent="0.2">
      <c r="A143" t="s">
        <v>722</v>
      </c>
      <c r="B143" t="s">
        <v>36</v>
      </c>
      <c r="C143" t="s">
        <v>37</v>
      </c>
      <c r="D143" s="1">
        <v>642.29</v>
      </c>
      <c r="E143" t="s">
        <v>38</v>
      </c>
      <c r="F143" s="2">
        <v>45203</v>
      </c>
      <c r="G143" t="s">
        <v>39</v>
      </c>
      <c r="H143" t="s">
        <v>723</v>
      </c>
      <c r="I143" t="s">
        <v>41</v>
      </c>
      <c r="J143" t="s">
        <v>42</v>
      </c>
      <c r="K143" t="s">
        <v>120</v>
      </c>
      <c r="L143" t="s">
        <v>44</v>
      </c>
      <c r="M143" t="s">
        <v>196</v>
      </c>
      <c r="N143" t="s">
        <v>401</v>
      </c>
      <c r="O143" t="s">
        <v>402</v>
      </c>
      <c r="P143" t="s">
        <v>48</v>
      </c>
      <c r="Q143" t="s">
        <v>161</v>
      </c>
      <c r="R143" t="s">
        <v>162</v>
      </c>
      <c r="S143" t="s">
        <v>155</v>
      </c>
      <c r="T143" t="s">
        <v>52</v>
      </c>
      <c r="U143" s="3">
        <v>45614</v>
      </c>
      <c r="V143" t="s">
        <v>53</v>
      </c>
      <c r="W143" s="2">
        <v>45203</v>
      </c>
      <c r="X143" s="2">
        <v>45268</v>
      </c>
      <c r="Y143" t="s">
        <v>44</v>
      </c>
      <c r="Z143" t="s">
        <v>54</v>
      </c>
      <c r="AA143" t="s">
        <v>126</v>
      </c>
      <c r="AB143" t="s">
        <v>44</v>
      </c>
      <c r="AC143" t="s">
        <v>44</v>
      </c>
      <c r="AD143" t="s">
        <v>56</v>
      </c>
      <c r="AE143" t="s">
        <v>75</v>
      </c>
      <c r="AF143" t="s">
        <v>56</v>
      </c>
      <c r="AG143" t="s">
        <v>74</v>
      </c>
      <c r="AH143" t="s">
        <v>44</v>
      </c>
      <c r="AI143" t="s">
        <v>44</v>
      </c>
    </row>
    <row r="144" spans="1:35" x14ac:dyDescent="0.2">
      <c r="A144" t="s">
        <v>724</v>
      </c>
      <c r="B144" t="s">
        <v>36</v>
      </c>
      <c r="C144" t="s">
        <v>37</v>
      </c>
      <c r="D144" s="1">
        <v>805.51</v>
      </c>
      <c r="E144" t="s">
        <v>38</v>
      </c>
      <c r="F144" s="2">
        <v>45202</v>
      </c>
      <c r="G144" t="s">
        <v>39</v>
      </c>
      <c r="H144" t="s">
        <v>725</v>
      </c>
      <c r="I144" t="s">
        <v>41</v>
      </c>
      <c r="J144" t="s">
        <v>42</v>
      </c>
      <c r="K144" t="s">
        <v>43</v>
      </c>
      <c r="L144" t="s">
        <v>44</v>
      </c>
      <c r="M144" t="s">
        <v>101</v>
      </c>
      <c r="N144" t="s">
        <v>189</v>
      </c>
      <c r="O144" t="s">
        <v>190</v>
      </c>
      <c r="P144" t="s">
        <v>48</v>
      </c>
      <c r="Q144" t="s">
        <v>191</v>
      </c>
      <c r="R144" t="s">
        <v>192</v>
      </c>
      <c r="S144" t="s">
        <v>51</v>
      </c>
      <c r="T144" t="s">
        <v>52</v>
      </c>
      <c r="U144" s="3">
        <v>45614</v>
      </c>
      <c r="V144" t="s">
        <v>53</v>
      </c>
      <c r="W144" s="2">
        <v>45202</v>
      </c>
      <c r="X144" s="2">
        <v>45269</v>
      </c>
      <c r="Y144" t="s">
        <v>44</v>
      </c>
      <c r="Z144" t="s">
        <v>54</v>
      </c>
      <c r="AA144" t="s">
        <v>55</v>
      </c>
      <c r="AB144" t="s">
        <v>44</v>
      </c>
      <c r="AC144" t="s">
        <v>44</v>
      </c>
      <c r="AD144" t="s">
        <v>56</v>
      </c>
      <c r="AE144" t="s">
        <v>57</v>
      </c>
      <c r="AF144" t="s">
        <v>56</v>
      </c>
      <c r="AG144" t="s">
        <v>92</v>
      </c>
      <c r="AH144" t="s">
        <v>44</v>
      </c>
      <c r="AI144" t="s">
        <v>44</v>
      </c>
    </row>
    <row r="145" spans="1:35" x14ac:dyDescent="0.2">
      <c r="A145" t="s">
        <v>726</v>
      </c>
      <c r="B145" t="s">
        <v>36</v>
      </c>
      <c r="C145" t="s">
        <v>37</v>
      </c>
      <c r="D145" s="1">
        <v>500</v>
      </c>
      <c r="E145" t="s">
        <v>38</v>
      </c>
      <c r="F145" s="2">
        <v>45203</v>
      </c>
      <c r="G145" t="s">
        <v>39</v>
      </c>
      <c r="H145" t="s">
        <v>727</v>
      </c>
      <c r="I145" t="s">
        <v>41</v>
      </c>
      <c r="J145" t="s">
        <v>42</v>
      </c>
      <c r="K145" t="s">
        <v>66</v>
      </c>
      <c r="L145" t="s">
        <v>44</v>
      </c>
      <c r="M145" t="s">
        <v>45</v>
      </c>
      <c r="N145" t="s">
        <v>728</v>
      </c>
      <c r="O145" t="s">
        <v>729</v>
      </c>
      <c r="P145" t="s">
        <v>48</v>
      </c>
      <c r="Q145" t="s">
        <v>161</v>
      </c>
      <c r="R145" t="s">
        <v>162</v>
      </c>
      <c r="S145" t="s">
        <v>155</v>
      </c>
      <c r="T145" t="s">
        <v>52</v>
      </c>
      <c r="U145" s="3">
        <v>45614</v>
      </c>
      <c r="V145" t="s">
        <v>53</v>
      </c>
      <c r="W145" s="2">
        <v>45203</v>
      </c>
      <c r="X145" s="2">
        <v>45268</v>
      </c>
      <c r="Y145" t="s">
        <v>44</v>
      </c>
      <c r="Z145" t="s">
        <v>54</v>
      </c>
      <c r="AA145" t="s">
        <v>73</v>
      </c>
      <c r="AB145" t="s">
        <v>44</v>
      </c>
      <c r="AC145" t="s">
        <v>44</v>
      </c>
      <c r="AD145" t="s">
        <v>56</v>
      </c>
      <c r="AE145" t="s">
        <v>57</v>
      </c>
      <c r="AF145" t="s">
        <v>44</v>
      </c>
      <c r="AG145" t="s">
        <v>44</v>
      </c>
      <c r="AH145" t="s">
        <v>44</v>
      </c>
      <c r="AI145" t="s">
        <v>44</v>
      </c>
    </row>
    <row r="146" spans="1:35" x14ac:dyDescent="0.2">
      <c r="A146" t="s">
        <v>730</v>
      </c>
      <c r="B146" t="s">
        <v>36</v>
      </c>
      <c r="C146" t="s">
        <v>37</v>
      </c>
      <c r="D146" s="1">
        <v>880</v>
      </c>
      <c r="E146" t="s">
        <v>38</v>
      </c>
      <c r="F146" s="2">
        <v>45203</v>
      </c>
      <c r="G146" t="s">
        <v>39</v>
      </c>
      <c r="H146" t="s">
        <v>731</v>
      </c>
      <c r="I146" t="s">
        <v>41</v>
      </c>
      <c r="J146" t="s">
        <v>42</v>
      </c>
      <c r="K146" t="s">
        <v>43</v>
      </c>
      <c r="L146" t="s">
        <v>109</v>
      </c>
      <c r="M146" t="s">
        <v>45</v>
      </c>
      <c r="N146" t="s">
        <v>382</v>
      </c>
      <c r="O146" t="s">
        <v>383</v>
      </c>
      <c r="P146" t="s">
        <v>48</v>
      </c>
      <c r="Q146" t="s">
        <v>62</v>
      </c>
      <c r="R146" t="s">
        <v>63</v>
      </c>
      <c r="S146" t="s">
        <v>51</v>
      </c>
      <c r="T146" t="s">
        <v>52</v>
      </c>
      <c r="U146" s="3">
        <v>45614</v>
      </c>
      <c r="V146" t="s">
        <v>53</v>
      </c>
      <c r="W146" s="2">
        <v>45203</v>
      </c>
      <c r="X146" s="2">
        <v>45268</v>
      </c>
      <c r="Y146" t="s">
        <v>44</v>
      </c>
      <c r="Z146" t="s">
        <v>54</v>
      </c>
      <c r="AA146" t="s">
        <v>55</v>
      </c>
      <c r="AB146" t="s">
        <v>90</v>
      </c>
      <c r="AC146" t="s">
        <v>116</v>
      </c>
      <c r="AD146" t="s">
        <v>56</v>
      </c>
      <c r="AE146" t="s">
        <v>82</v>
      </c>
      <c r="AF146" t="s">
        <v>44</v>
      </c>
      <c r="AG146" t="s">
        <v>44</v>
      </c>
      <c r="AH146" t="s">
        <v>44</v>
      </c>
      <c r="AI146" t="s">
        <v>44</v>
      </c>
    </row>
    <row r="147" spans="1:35" x14ac:dyDescent="0.2">
      <c r="A147" t="s">
        <v>732</v>
      </c>
      <c r="B147" t="s">
        <v>36</v>
      </c>
      <c r="C147" t="s">
        <v>283</v>
      </c>
      <c r="D147" s="1">
        <v>632.04</v>
      </c>
      <c r="E147" t="s">
        <v>38</v>
      </c>
      <c r="F147" s="2">
        <v>45203</v>
      </c>
      <c r="G147" t="s">
        <v>39</v>
      </c>
      <c r="H147" t="s">
        <v>733</v>
      </c>
      <c r="I147" t="s">
        <v>41</v>
      </c>
      <c r="J147" t="s">
        <v>42</v>
      </c>
      <c r="K147" t="s">
        <v>109</v>
      </c>
      <c r="L147" t="s">
        <v>44</v>
      </c>
      <c r="M147" t="s">
        <v>390</v>
      </c>
      <c r="N147" t="s">
        <v>111</v>
      </c>
      <c r="O147" t="s">
        <v>112</v>
      </c>
      <c r="P147" t="s">
        <v>48</v>
      </c>
      <c r="Q147" t="s">
        <v>113</v>
      </c>
      <c r="R147" t="s">
        <v>114</v>
      </c>
      <c r="S147" t="s">
        <v>51</v>
      </c>
      <c r="T147" t="s">
        <v>288</v>
      </c>
      <c r="U147" s="3">
        <v>45614</v>
      </c>
      <c r="V147" t="s">
        <v>53</v>
      </c>
      <c r="W147" s="2">
        <v>45203</v>
      </c>
      <c r="X147" s="2">
        <v>45313</v>
      </c>
      <c r="Y147" t="s">
        <v>44</v>
      </c>
      <c r="Z147" t="s">
        <v>54</v>
      </c>
      <c r="AA147" t="s">
        <v>116</v>
      </c>
      <c r="AB147" t="s">
        <v>44</v>
      </c>
      <c r="AC147" t="s">
        <v>44</v>
      </c>
      <c r="AD147" t="s">
        <v>56</v>
      </c>
      <c r="AE147" t="s">
        <v>75</v>
      </c>
      <c r="AF147" t="s">
        <v>56</v>
      </c>
      <c r="AG147" t="s">
        <v>93</v>
      </c>
      <c r="AH147" t="s">
        <v>44</v>
      </c>
      <c r="AI147" t="s">
        <v>44</v>
      </c>
    </row>
    <row r="148" spans="1:35" x14ac:dyDescent="0.2">
      <c r="A148" t="s">
        <v>734</v>
      </c>
      <c r="B148" t="s">
        <v>36</v>
      </c>
      <c r="C148" t="s">
        <v>37</v>
      </c>
      <c r="D148" s="1">
        <v>960</v>
      </c>
      <c r="E148" t="s">
        <v>38</v>
      </c>
      <c r="F148" s="2">
        <v>45202</v>
      </c>
      <c r="G148" t="s">
        <v>39</v>
      </c>
      <c r="H148" t="s">
        <v>735</v>
      </c>
      <c r="I148" t="s">
        <v>41</v>
      </c>
      <c r="J148" t="s">
        <v>42</v>
      </c>
      <c r="K148" t="s">
        <v>120</v>
      </c>
      <c r="L148" t="s">
        <v>66</v>
      </c>
      <c r="M148" t="s">
        <v>196</v>
      </c>
      <c r="N148" t="s">
        <v>736</v>
      </c>
      <c r="O148" t="s">
        <v>737</v>
      </c>
      <c r="P148" t="s">
        <v>48</v>
      </c>
      <c r="Q148" t="s">
        <v>557</v>
      </c>
      <c r="R148" t="s">
        <v>558</v>
      </c>
      <c r="S148" t="s">
        <v>72</v>
      </c>
      <c r="T148" t="s">
        <v>52</v>
      </c>
      <c r="U148" s="3">
        <v>45614</v>
      </c>
      <c r="V148" t="s">
        <v>53</v>
      </c>
      <c r="W148" s="2">
        <v>45202</v>
      </c>
      <c r="X148" s="2">
        <v>45322</v>
      </c>
      <c r="Y148" t="s">
        <v>44</v>
      </c>
      <c r="Z148" t="s">
        <v>54</v>
      </c>
      <c r="AA148" t="s">
        <v>126</v>
      </c>
      <c r="AB148" t="s">
        <v>90</v>
      </c>
      <c r="AC148" t="s">
        <v>73</v>
      </c>
      <c r="AD148" t="s">
        <v>56</v>
      </c>
      <c r="AE148" t="s">
        <v>75</v>
      </c>
      <c r="AF148" t="s">
        <v>56</v>
      </c>
      <c r="AG148" t="s">
        <v>74</v>
      </c>
      <c r="AH148" t="s">
        <v>44</v>
      </c>
      <c r="AI148" t="s">
        <v>44</v>
      </c>
    </row>
    <row r="149" spans="1:35" x14ac:dyDescent="0.2">
      <c r="A149" t="s">
        <v>738</v>
      </c>
      <c r="B149" t="s">
        <v>36</v>
      </c>
      <c r="C149" t="s">
        <v>37</v>
      </c>
      <c r="D149" s="1">
        <v>952</v>
      </c>
      <c r="E149" t="s">
        <v>38</v>
      </c>
      <c r="F149" s="2">
        <v>45205</v>
      </c>
      <c r="G149" t="s">
        <v>39</v>
      </c>
      <c r="H149" t="s">
        <v>739</v>
      </c>
      <c r="I149" t="s">
        <v>41</v>
      </c>
      <c r="J149" t="s">
        <v>42</v>
      </c>
      <c r="K149" t="s">
        <v>66</v>
      </c>
      <c r="L149" t="s">
        <v>44</v>
      </c>
      <c r="M149" t="s">
        <v>101</v>
      </c>
      <c r="N149" t="s">
        <v>740</v>
      </c>
      <c r="O149" t="s">
        <v>741</v>
      </c>
      <c r="P149" t="s">
        <v>48</v>
      </c>
      <c r="Q149" t="s">
        <v>153</v>
      </c>
      <c r="R149" t="s">
        <v>154</v>
      </c>
      <c r="S149" t="s">
        <v>155</v>
      </c>
      <c r="T149" t="s">
        <v>52</v>
      </c>
      <c r="U149" s="3">
        <v>45614</v>
      </c>
      <c r="V149" t="s">
        <v>53</v>
      </c>
      <c r="W149" s="2">
        <v>45205</v>
      </c>
      <c r="X149" s="2">
        <v>45273</v>
      </c>
      <c r="Y149" t="s">
        <v>44</v>
      </c>
      <c r="Z149" t="s">
        <v>54</v>
      </c>
      <c r="AA149" t="s">
        <v>73</v>
      </c>
      <c r="AB149" t="s">
        <v>44</v>
      </c>
      <c r="AC149" t="s">
        <v>44</v>
      </c>
      <c r="AD149" t="s">
        <v>56</v>
      </c>
      <c r="AE149" t="s">
        <v>82</v>
      </c>
      <c r="AF149" t="s">
        <v>56</v>
      </c>
      <c r="AG149" t="s">
        <v>92</v>
      </c>
      <c r="AH149" t="s">
        <v>44</v>
      </c>
      <c r="AI149" t="s">
        <v>44</v>
      </c>
    </row>
    <row r="150" spans="1:35" x14ac:dyDescent="0.2">
      <c r="A150" t="s">
        <v>742</v>
      </c>
      <c r="B150" t="s">
        <v>36</v>
      </c>
      <c r="C150" t="s">
        <v>37</v>
      </c>
      <c r="D150" s="1">
        <v>985.32</v>
      </c>
      <c r="E150" t="s">
        <v>38</v>
      </c>
      <c r="F150" s="2">
        <v>45204</v>
      </c>
      <c r="G150" t="s">
        <v>39</v>
      </c>
      <c r="H150" t="s">
        <v>743</v>
      </c>
      <c r="I150" t="s">
        <v>41</v>
      </c>
      <c r="J150" t="s">
        <v>42</v>
      </c>
      <c r="K150" t="s">
        <v>66</v>
      </c>
      <c r="L150" t="s">
        <v>44</v>
      </c>
      <c r="M150" t="s">
        <v>196</v>
      </c>
      <c r="N150" t="s">
        <v>189</v>
      </c>
      <c r="O150" t="s">
        <v>190</v>
      </c>
      <c r="P150" t="s">
        <v>48</v>
      </c>
      <c r="Q150" t="s">
        <v>191</v>
      </c>
      <c r="R150" t="s">
        <v>192</v>
      </c>
      <c r="S150" t="s">
        <v>51</v>
      </c>
      <c r="T150" t="s">
        <v>52</v>
      </c>
      <c r="U150" s="3">
        <v>45614</v>
      </c>
      <c r="V150" t="s">
        <v>53</v>
      </c>
      <c r="W150" s="2">
        <v>45204</v>
      </c>
      <c r="X150" s="2">
        <v>45272</v>
      </c>
      <c r="Y150" t="s">
        <v>44</v>
      </c>
      <c r="Z150" t="s">
        <v>54</v>
      </c>
      <c r="AA150" t="s">
        <v>73</v>
      </c>
      <c r="AB150" t="s">
        <v>44</v>
      </c>
      <c r="AC150" t="s">
        <v>44</v>
      </c>
      <c r="AD150" t="s">
        <v>56</v>
      </c>
      <c r="AE150" t="s">
        <v>75</v>
      </c>
      <c r="AF150" t="s">
        <v>56</v>
      </c>
      <c r="AG150" t="s">
        <v>74</v>
      </c>
      <c r="AH150" t="s">
        <v>44</v>
      </c>
      <c r="AI150" t="s">
        <v>44</v>
      </c>
    </row>
    <row r="151" spans="1:35" x14ac:dyDescent="0.2">
      <c r="A151" t="s">
        <v>744</v>
      </c>
      <c r="B151" t="s">
        <v>36</v>
      </c>
      <c r="C151" t="s">
        <v>37</v>
      </c>
      <c r="D151" s="1">
        <v>913.98</v>
      </c>
      <c r="E151" t="s">
        <v>38</v>
      </c>
      <c r="F151" s="2">
        <v>45204</v>
      </c>
      <c r="G151" t="s">
        <v>39</v>
      </c>
      <c r="H151" t="s">
        <v>745</v>
      </c>
      <c r="I151" t="s">
        <v>41</v>
      </c>
      <c r="J151" t="s">
        <v>42</v>
      </c>
      <c r="K151" t="s">
        <v>66</v>
      </c>
      <c r="L151" t="s">
        <v>44</v>
      </c>
      <c r="M151" t="s">
        <v>45</v>
      </c>
      <c r="N151" t="s">
        <v>746</v>
      </c>
      <c r="O151" t="s">
        <v>747</v>
      </c>
      <c r="P151" t="s">
        <v>48</v>
      </c>
      <c r="Q151" t="s">
        <v>748</v>
      </c>
      <c r="R151" t="s">
        <v>749</v>
      </c>
      <c r="S151" t="s">
        <v>155</v>
      </c>
      <c r="T151" t="s">
        <v>52</v>
      </c>
      <c r="U151" s="3">
        <v>45614</v>
      </c>
      <c r="V151" t="s">
        <v>53</v>
      </c>
      <c r="W151" s="2">
        <v>45204</v>
      </c>
      <c r="X151" s="2">
        <v>45268</v>
      </c>
      <c r="Y151" t="s">
        <v>44</v>
      </c>
      <c r="Z151" t="s">
        <v>54</v>
      </c>
      <c r="AA151" t="s">
        <v>73</v>
      </c>
      <c r="AB151" t="s">
        <v>44</v>
      </c>
      <c r="AC151" t="s">
        <v>44</v>
      </c>
      <c r="AD151" t="s">
        <v>56</v>
      </c>
      <c r="AE151" t="s">
        <v>57</v>
      </c>
      <c r="AF151" t="s">
        <v>44</v>
      </c>
      <c r="AG151" t="s">
        <v>44</v>
      </c>
      <c r="AH151" t="s">
        <v>44</v>
      </c>
      <c r="AI151" t="s">
        <v>44</v>
      </c>
    </row>
    <row r="152" spans="1:35" x14ac:dyDescent="0.2">
      <c r="A152" t="s">
        <v>750</v>
      </c>
      <c r="B152" t="s">
        <v>36</v>
      </c>
      <c r="C152" t="s">
        <v>37</v>
      </c>
      <c r="D152" s="1">
        <v>965.03</v>
      </c>
      <c r="E152" t="s">
        <v>38</v>
      </c>
      <c r="F152" s="2">
        <v>45205</v>
      </c>
      <c r="G152" t="s">
        <v>39</v>
      </c>
      <c r="H152" t="s">
        <v>751</v>
      </c>
      <c r="I152" t="s">
        <v>41</v>
      </c>
      <c r="J152" t="s">
        <v>42</v>
      </c>
      <c r="K152" t="s">
        <v>66</v>
      </c>
      <c r="L152" t="s">
        <v>44</v>
      </c>
      <c r="M152" t="s">
        <v>271</v>
      </c>
      <c r="N152" t="s">
        <v>752</v>
      </c>
      <c r="O152" t="s">
        <v>753</v>
      </c>
      <c r="P152" t="s">
        <v>48</v>
      </c>
      <c r="Q152" t="s">
        <v>191</v>
      </c>
      <c r="R152" t="s">
        <v>192</v>
      </c>
      <c r="S152" t="s">
        <v>51</v>
      </c>
      <c r="T152" t="s">
        <v>52</v>
      </c>
      <c r="U152" s="3">
        <v>45614</v>
      </c>
      <c r="V152" t="s">
        <v>53</v>
      </c>
      <c r="W152" s="2">
        <v>45205</v>
      </c>
      <c r="X152" s="2">
        <v>45282</v>
      </c>
      <c r="Y152" t="s">
        <v>44</v>
      </c>
      <c r="Z152" t="s">
        <v>54</v>
      </c>
      <c r="AA152" t="s">
        <v>73</v>
      </c>
      <c r="AB152" t="s">
        <v>44</v>
      </c>
      <c r="AC152" t="s">
        <v>44</v>
      </c>
      <c r="AD152" t="s">
        <v>56</v>
      </c>
      <c r="AE152" t="s">
        <v>57</v>
      </c>
      <c r="AF152" t="s">
        <v>56</v>
      </c>
      <c r="AG152" t="s">
        <v>75</v>
      </c>
      <c r="AH152" t="s">
        <v>56</v>
      </c>
      <c r="AI152" t="s">
        <v>164</v>
      </c>
    </row>
    <row r="153" spans="1:35" x14ac:dyDescent="0.2">
      <c r="A153" t="s">
        <v>754</v>
      </c>
      <c r="B153" t="s">
        <v>36</v>
      </c>
      <c r="C153" t="s">
        <v>37</v>
      </c>
      <c r="D153" s="1">
        <v>996</v>
      </c>
      <c r="E153" t="s">
        <v>38</v>
      </c>
      <c r="F153" s="2">
        <v>45205</v>
      </c>
      <c r="G153" t="s">
        <v>39</v>
      </c>
      <c r="H153" t="s">
        <v>755</v>
      </c>
      <c r="I153" t="s">
        <v>41</v>
      </c>
      <c r="J153" t="s">
        <v>42</v>
      </c>
      <c r="K153" t="s">
        <v>120</v>
      </c>
      <c r="L153" t="s">
        <v>44</v>
      </c>
      <c r="M153" t="s">
        <v>346</v>
      </c>
      <c r="N153" t="s">
        <v>756</v>
      </c>
      <c r="O153" t="s">
        <v>757</v>
      </c>
      <c r="P153" t="s">
        <v>48</v>
      </c>
      <c r="Q153" t="s">
        <v>169</v>
      </c>
      <c r="R153" t="s">
        <v>170</v>
      </c>
      <c r="S153" t="s">
        <v>72</v>
      </c>
      <c r="T153" t="s">
        <v>52</v>
      </c>
      <c r="U153" s="3">
        <v>45614</v>
      </c>
      <c r="V153" t="s">
        <v>53</v>
      </c>
      <c r="W153" s="2">
        <v>45205</v>
      </c>
      <c r="X153" s="2">
        <v>45313</v>
      </c>
      <c r="Y153" t="s">
        <v>44</v>
      </c>
      <c r="Z153" t="s">
        <v>54</v>
      </c>
      <c r="AA153" t="s">
        <v>126</v>
      </c>
      <c r="AB153" t="s">
        <v>44</v>
      </c>
      <c r="AC153" t="s">
        <v>44</v>
      </c>
      <c r="AD153" t="s">
        <v>56</v>
      </c>
      <c r="AE153" t="s">
        <v>57</v>
      </c>
      <c r="AF153" t="s">
        <v>56</v>
      </c>
      <c r="AG153" t="s">
        <v>75</v>
      </c>
      <c r="AH153" t="s">
        <v>56</v>
      </c>
      <c r="AI153" t="s">
        <v>74</v>
      </c>
    </row>
    <row r="154" spans="1:35" x14ac:dyDescent="0.2">
      <c r="A154" t="s">
        <v>758</v>
      </c>
      <c r="B154" t="s">
        <v>36</v>
      </c>
      <c r="C154" t="s">
        <v>37</v>
      </c>
      <c r="D154" s="1">
        <v>973.03</v>
      </c>
      <c r="E154" t="s">
        <v>38</v>
      </c>
      <c r="F154" s="2">
        <v>45208</v>
      </c>
      <c r="G154" t="s">
        <v>39</v>
      </c>
      <c r="H154" t="s">
        <v>759</v>
      </c>
      <c r="I154" t="s">
        <v>41</v>
      </c>
      <c r="J154" t="s">
        <v>42</v>
      </c>
      <c r="K154" t="s">
        <v>43</v>
      </c>
      <c r="L154" t="s">
        <v>44</v>
      </c>
      <c r="M154" t="s">
        <v>45</v>
      </c>
      <c r="N154" t="s">
        <v>760</v>
      </c>
      <c r="O154" t="s">
        <v>761</v>
      </c>
      <c r="P154" t="s">
        <v>48</v>
      </c>
      <c r="Q154" t="s">
        <v>180</v>
      </c>
      <c r="R154" t="s">
        <v>181</v>
      </c>
      <c r="S154" t="s">
        <v>51</v>
      </c>
      <c r="T154" t="s">
        <v>52</v>
      </c>
      <c r="U154" s="3">
        <v>45614</v>
      </c>
      <c r="V154" t="s">
        <v>53</v>
      </c>
      <c r="W154" s="2">
        <v>45208</v>
      </c>
      <c r="X154" s="2">
        <v>45268</v>
      </c>
      <c r="Y154" t="s">
        <v>44</v>
      </c>
      <c r="Z154" t="s">
        <v>54</v>
      </c>
      <c r="AA154" t="s">
        <v>55</v>
      </c>
      <c r="AB154" t="s">
        <v>44</v>
      </c>
      <c r="AC154" t="s">
        <v>44</v>
      </c>
      <c r="AD154" t="s">
        <v>56</v>
      </c>
      <c r="AE154" t="s">
        <v>57</v>
      </c>
      <c r="AF154" t="s">
        <v>44</v>
      </c>
      <c r="AG154" t="s">
        <v>44</v>
      </c>
      <c r="AH154" t="s">
        <v>44</v>
      </c>
      <c r="AI154" t="s">
        <v>44</v>
      </c>
    </row>
    <row r="155" spans="1:35" x14ac:dyDescent="0.2">
      <c r="A155" t="s">
        <v>762</v>
      </c>
      <c r="B155" t="s">
        <v>36</v>
      </c>
      <c r="C155" t="s">
        <v>37</v>
      </c>
      <c r="D155" s="1">
        <v>992.8</v>
      </c>
      <c r="E155" t="s">
        <v>38</v>
      </c>
      <c r="F155" s="2">
        <v>45216</v>
      </c>
      <c r="G155" t="s">
        <v>39</v>
      </c>
      <c r="H155" t="s">
        <v>763</v>
      </c>
      <c r="I155" t="s">
        <v>41</v>
      </c>
      <c r="J155" t="s">
        <v>42</v>
      </c>
      <c r="K155" t="s">
        <v>120</v>
      </c>
      <c r="L155" t="s">
        <v>44</v>
      </c>
      <c r="M155" t="s">
        <v>196</v>
      </c>
      <c r="N155" t="s">
        <v>498</v>
      </c>
      <c r="O155" t="s">
        <v>499</v>
      </c>
      <c r="P155" t="s">
        <v>48</v>
      </c>
      <c r="Q155" t="s">
        <v>180</v>
      </c>
      <c r="R155" t="s">
        <v>181</v>
      </c>
      <c r="S155" t="s">
        <v>51</v>
      </c>
      <c r="T155" t="s">
        <v>52</v>
      </c>
      <c r="U155" s="3">
        <v>45614</v>
      </c>
      <c r="V155" t="s">
        <v>53</v>
      </c>
      <c r="W155" s="2">
        <v>45216</v>
      </c>
      <c r="X155" s="2">
        <v>45272</v>
      </c>
      <c r="Y155" t="s">
        <v>44</v>
      </c>
      <c r="Z155" t="s">
        <v>54</v>
      </c>
      <c r="AA155" t="s">
        <v>126</v>
      </c>
      <c r="AB155" t="s">
        <v>44</v>
      </c>
      <c r="AC155" t="s">
        <v>44</v>
      </c>
      <c r="AD155" t="s">
        <v>56</v>
      </c>
      <c r="AE155" t="s">
        <v>75</v>
      </c>
      <c r="AF155" t="s">
        <v>56</v>
      </c>
      <c r="AG155" t="s">
        <v>74</v>
      </c>
      <c r="AH155" t="s">
        <v>44</v>
      </c>
      <c r="AI155" t="s">
        <v>44</v>
      </c>
    </row>
    <row r="156" spans="1:35" x14ac:dyDescent="0.2">
      <c r="A156" t="s">
        <v>764</v>
      </c>
      <c r="B156" t="s">
        <v>36</v>
      </c>
      <c r="C156" t="s">
        <v>37</v>
      </c>
      <c r="D156" s="1">
        <v>999.37</v>
      </c>
      <c r="E156" t="s">
        <v>38</v>
      </c>
      <c r="F156" s="2">
        <v>45210</v>
      </c>
      <c r="G156" t="s">
        <v>39</v>
      </c>
      <c r="H156" t="s">
        <v>765</v>
      </c>
      <c r="I156" t="s">
        <v>41</v>
      </c>
      <c r="J156" t="s">
        <v>42</v>
      </c>
      <c r="K156" t="s">
        <v>43</v>
      </c>
      <c r="L156" t="s">
        <v>44</v>
      </c>
      <c r="M156" t="s">
        <v>419</v>
      </c>
      <c r="N156" t="s">
        <v>340</v>
      </c>
      <c r="O156" t="s">
        <v>341</v>
      </c>
      <c r="P156" t="s">
        <v>48</v>
      </c>
      <c r="Q156" t="s">
        <v>342</v>
      </c>
      <c r="R156" t="s">
        <v>343</v>
      </c>
      <c r="S156" t="s">
        <v>51</v>
      </c>
      <c r="T156" t="s">
        <v>52</v>
      </c>
      <c r="U156" s="3">
        <v>45614</v>
      </c>
      <c r="V156" t="s">
        <v>53</v>
      </c>
      <c r="W156" s="2">
        <v>45210</v>
      </c>
      <c r="X156" s="2">
        <v>45269</v>
      </c>
      <c r="Y156" t="s">
        <v>44</v>
      </c>
      <c r="Z156" t="s">
        <v>54</v>
      </c>
      <c r="AA156" t="s">
        <v>55</v>
      </c>
      <c r="AB156" t="s">
        <v>44</v>
      </c>
      <c r="AC156" t="s">
        <v>44</v>
      </c>
      <c r="AD156" t="s">
        <v>56</v>
      </c>
      <c r="AE156" t="s">
        <v>57</v>
      </c>
      <c r="AF156" t="s">
        <v>56</v>
      </c>
      <c r="AG156" t="s">
        <v>75</v>
      </c>
      <c r="AH156" t="s">
        <v>44</v>
      </c>
      <c r="AI156" t="s">
        <v>44</v>
      </c>
    </row>
    <row r="157" spans="1:35" x14ac:dyDescent="0.2">
      <c r="A157" t="s">
        <v>766</v>
      </c>
      <c r="B157" t="s">
        <v>36</v>
      </c>
      <c r="C157" t="s">
        <v>37</v>
      </c>
      <c r="D157" s="1">
        <v>910.57</v>
      </c>
      <c r="E157" t="s">
        <v>38</v>
      </c>
      <c r="F157" s="2">
        <v>45210</v>
      </c>
      <c r="G157" t="s">
        <v>39</v>
      </c>
      <c r="H157" t="s">
        <v>767</v>
      </c>
      <c r="I157" t="s">
        <v>41</v>
      </c>
      <c r="J157" t="s">
        <v>42</v>
      </c>
      <c r="K157" t="s">
        <v>120</v>
      </c>
      <c r="L157" t="s">
        <v>43</v>
      </c>
      <c r="M157" t="s">
        <v>67</v>
      </c>
      <c r="N157" t="s">
        <v>97</v>
      </c>
      <c r="O157" t="s">
        <v>98</v>
      </c>
      <c r="P157" t="s">
        <v>48</v>
      </c>
      <c r="Q157" t="s">
        <v>80</v>
      </c>
      <c r="R157" t="s">
        <v>81</v>
      </c>
      <c r="S157" t="s">
        <v>51</v>
      </c>
      <c r="T157" t="s">
        <v>52</v>
      </c>
      <c r="U157" s="3">
        <v>45614</v>
      </c>
      <c r="V157" t="s">
        <v>53</v>
      </c>
      <c r="W157" s="2">
        <v>45210</v>
      </c>
      <c r="X157" s="2">
        <v>45327</v>
      </c>
      <c r="Y157" t="s">
        <v>44</v>
      </c>
      <c r="Z157" t="s">
        <v>54</v>
      </c>
      <c r="AA157" t="s">
        <v>126</v>
      </c>
      <c r="AB157" t="s">
        <v>90</v>
      </c>
      <c r="AC157" t="s">
        <v>55</v>
      </c>
      <c r="AD157" t="s">
        <v>56</v>
      </c>
      <c r="AE157" t="s">
        <v>74</v>
      </c>
      <c r="AF157" t="s">
        <v>56</v>
      </c>
      <c r="AG157" t="s">
        <v>75</v>
      </c>
      <c r="AH157" t="s">
        <v>44</v>
      </c>
      <c r="AI157" t="s">
        <v>44</v>
      </c>
    </row>
    <row r="158" spans="1:35" x14ac:dyDescent="0.2">
      <c r="A158" t="s">
        <v>768</v>
      </c>
      <c r="B158" t="s">
        <v>36</v>
      </c>
      <c r="C158" t="s">
        <v>37</v>
      </c>
      <c r="D158" s="1">
        <v>933</v>
      </c>
      <c r="E158" t="s">
        <v>38</v>
      </c>
      <c r="F158" s="2">
        <v>45217</v>
      </c>
      <c r="G158" t="s">
        <v>39</v>
      </c>
      <c r="H158" t="s">
        <v>769</v>
      </c>
      <c r="I158" t="s">
        <v>41</v>
      </c>
      <c r="J158" t="s">
        <v>42</v>
      </c>
      <c r="K158" t="s">
        <v>120</v>
      </c>
      <c r="L158" t="s">
        <v>66</v>
      </c>
      <c r="M158" t="s">
        <v>101</v>
      </c>
      <c r="N158" t="s">
        <v>770</v>
      </c>
      <c r="O158" t="s">
        <v>771</v>
      </c>
      <c r="P158" t="s">
        <v>48</v>
      </c>
      <c r="Q158" t="s">
        <v>772</v>
      </c>
      <c r="R158" t="s">
        <v>773</v>
      </c>
      <c r="S158" t="s">
        <v>72</v>
      </c>
      <c r="T158" t="s">
        <v>52</v>
      </c>
      <c r="U158" s="3">
        <v>45614</v>
      </c>
      <c r="V158" t="s">
        <v>53</v>
      </c>
      <c r="W158" s="2">
        <v>45217</v>
      </c>
      <c r="X158" s="2">
        <v>45268</v>
      </c>
      <c r="Y158" t="s">
        <v>44</v>
      </c>
      <c r="Z158" t="s">
        <v>54</v>
      </c>
      <c r="AA158" t="s">
        <v>126</v>
      </c>
      <c r="AB158" t="s">
        <v>90</v>
      </c>
      <c r="AC158" t="s">
        <v>73</v>
      </c>
      <c r="AD158" t="s">
        <v>56</v>
      </c>
      <c r="AE158" t="s">
        <v>57</v>
      </c>
      <c r="AF158" t="s">
        <v>56</v>
      </c>
      <c r="AG158" t="s">
        <v>92</v>
      </c>
      <c r="AH158" t="s">
        <v>44</v>
      </c>
      <c r="AI158" t="s">
        <v>44</v>
      </c>
    </row>
    <row r="159" spans="1:35" x14ac:dyDescent="0.2">
      <c r="A159" t="s">
        <v>774</v>
      </c>
      <c r="B159" t="s">
        <v>36</v>
      </c>
      <c r="C159" t="s">
        <v>37</v>
      </c>
      <c r="D159" s="1">
        <v>936</v>
      </c>
      <c r="E159" t="s">
        <v>38</v>
      </c>
      <c r="F159" s="2">
        <v>45215</v>
      </c>
      <c r="G159" t="s">
        <v>39</v>
      </c>
      <c r="H159" t="s">
        <v>775</v>
      </c>
      <c r="I159" t="s">
        <v>41</v>
      </c>
      <c r="J159" t="s">
        <v>42</v>
      </c>
      <c r="K159" t="s">
        <v>66</v>
      </c>
      <c r="L159" t="s">
        <v>44</v>
      </c>
      <c r="M159" t="s">
        <v>419</v>
      </c>
      <c r="N159" t="s">
        <v>776</v>
      </c>
      <c r="O159" t="s">
        <v>777</v>
      </c>
      <c r="P159" t="s">
        <v>48</v>
      </c>
      <c r="Q159" t="s">
        <v>428</v>
      </c>
      <c r="R159" t="s">
        <v>429</v>
      </c>
      <c r="S159" t="s">
        <v>155</v>
      </c>
      <c r="T159" t="s">
        <v>52</v>
      </c>
      <c r="U159" s="3">
        <v>45614</v>
      </c>
      <c r="V159" t="s">
        <v>53</v>
      </c>
      <c r="W159" s="2">
        <v>45215</v>
      </c>
      <c r="X159" s="2">
        <v>45302</v>
      </c>
      <c r="Y159" t="s">
        <v>44</v>
      </c>
      <c r="Z159" t="s">
        <v>54</v>
      </c>
      <c r="AA159" t="s">
        <v>73</v>
      </c>
      <c r="AB159" t="s">
        <v>44</v>
      </c>
      <c r="AC159" t="s">
        <v>44</v>
      </c>
      <c r="AD159" t="s">
        <v>56</v>
      </c>
      <c r="AE159" t="s">
        <v>57</v>
      </c>
      <c r="AF159" t="s">
        <v>56</v>
      </c>
      <c r="AG159" t="s">
        <v>75</v>
      </c>
      <c r="AH159" t="s">
        <v>44</v>
      </c>
      <c r="AI159" t="s">
        <v>44</v>
      </c>
    </row>
    <row r="160" spans="1:35" x14ac:dyDescent="0.2">
      <c r="A160" t="s">
        <v>778</v>
      </c>
      <c r="B160" t="s">
        <v>36</v>
      </c>
      <c r="C160" t="s">
        <v>37</v>
      </c>
      <c r="D160" s="1">
        <v>1000</v>
      </c>
      <c r="E160" t="s">
        <v>38</v>
      </c>
      <c r="F160" s="2">
        <v>45210</v>
      </c>
      <c r="G160" t="s">
        <v>39</v>
      </c>
      <c r="H160" t="s">
        <v>779</v>
      </c>
      <c r="I160" t="s">
        <v>41</v>
      </c>
      <c r="J160" t="s">
        <v>42</v>
      </c>
      <c r="K160" t="s">
        <v>66</v>
      </c>
      <c r="L160" t="s">
        <v>44</v>
      </c>
      <c r="M160" t="s">
        <v>780</v>
      </c>
      <c r="N160" t="s">
        <v>781</v>
      </c>
      <c r="O160" t="s">
        <v>782</v>
      </c>
      <c r="P160" t="s">
        <v>48</v>
      </c>
      <c r="Q160" t="s">
        <v>783</v>
      </c>
      <c r="R160" t="s">
        <v>784</v>
      </c>
      <c r="S160" t="s">
        <v>72</v>
      </c>
      <c r="T160" t="s">
        <v>52</v>
      </c>
      <c r="U160" s="3">
        <v>45614</v>
      </c>
      <c r="V160" t="s">
        <v>53</v>
      </c>
      <c r="W160" s="2">
        <v>45210</v>
      </c>
      <c r="X160" s="2">
        <v>45272</v>
      </c>
      <c r="Y160" t="s">
        <v>44</v>
      </c>
      <c r="Z160" t="s">
        <v>54</v>
      </c>
      <c r="AA160" t="s">
        <v>73</v>
      </c>
      <c r="AB160" t="s">
        <v>44</v>
      </c>
      <c r="AC160" t="s">
        <v>44</v>
      </c>
      <c r="AD160" t="s">
        <v>56</v>
      </c>
      <c r="AE160" t="s">
        <v>75</v>
      </c>
      <c r="AF160" t="s">
        <v>56</v>
      </c>
      <c r="AG160" t="s">
        <v>92</v>
      </c>
      <c r="AH160" t="s">
        <v>56</v>
      </c>
      <c r="AI160" t="s">
        <v>57</v>
      </c>
    </row>
    <row r="161" spans="1:35" x14ac:dyDescent="0.2">
      <c r="A161" t="s">
        <v>785</v>
      </c>
      <c r="B161" t="s">
        <v>36</v>
      </c>
      <c r="C161" t="s">
        <v>37</v>
      </c>
      <c r="D161" s="1">
        <v>767</v>
      </c>
      <c r="E161" t="s">
        <v>38</v>
      </c>
      <c r="F161" s="2">
        <v>45210</v>
      </c>
      <c r="G161" t="s">
        <v>39</v>
      </c>
      <c r="H161" t="s">
        <v>786</v>
      </c>
      <c r="I161" t="s">
        <v>41</v>
      </c>
      <c r="J161" t="s">
        <v>42</v>
      </c>
      <c r="K161" t="s">
        <v>43</v>
      </c>
      <c r="L161" t="s">
        <v>44</v>
      </c>
      <c r="M161" t="s">
        <v>45</v>
      </c>
      <c r="N161" t="s">
        <v>710</v>
      </c>
      <c r="O161" t="s">
        <v>711</v>
      </c>
      <c r="P161" t="s">
        <v>48</v>
      </c>
      <c r="Q161" t="s">
        <v>153</v>
      </c>
      <c r="R161" t="s">
        <v>154</v>
      </c>
      <c r="S161" t="s">
        <v>155</v>
      </c>
      <c r="T161" t="s">
        <v>52</v>
      </c>
      <c r="U161" s="3">
        <v>45614</v>
      </c>
      <c r="V161" t="s">
        <v>53</v>
      </c>
      <c r="W161" s="2">
        <v>45210</v>
      </c>
      <c r="X161" s="2">
        <v>45322</v>
      </c>
      <c r="Y161" t="s">
        <v>44</v>
      </c>
      <c r="Z161" t="s">
        <v>54</v>
      </c>
      <c r="AA161" t="s">
        <v>55</v>
      </c>
      <c r="AB161" t="s">
        <v>44</v>
      </c>
      <c r="AC161" t="s">
        <v>44</v>
      </c>
      <c r="AD161" t="s">
        <v>56</v>
      </c>
      <c r="AE161" t="s">
        <v>57</v>
      </c>
      <c r="AF161" t="s">
        <v>44</v>
      </c>
      <c r="AG161" t="s">
        <v>44</v>
      </c>
      <c r="AH161" t="s">
        <v>44</v>
      </c>
      <c r="AI161" t="s">
        <v>44</v>
      </c>
    </row>
    <row r="162" spans="1:35" x14ac:dyDescent="0.2">
      <c r="A162" t="s">
        <v>787</v>
      </c>
      <c r="B162" t="s">
        <v>36</v>
      </c>
      <c r="C162" t="s">
        <v>37</v>
      </c>
      <c r="D162" s="1">
        <v>960</v>
      </c>
      <c r="E162" t="s">
        <v>38</v>
      </c>
      <c r="F162" s="2">
        <v>45210</v>
      </c>
      <c r="G162" t="s">
        <v>39</v>
      </c>
      <c r="H162" t="s">
        <v>788</v>
      </c>
      <c r="I162" t="s">
        <v>41</v>
      </c>
      <c r="J162" t="s">
        <v>42</v>
      </c>
      <c r="K162" t="s">
        <v>120</v>
      </c>
      <c r="L162" t="s">
        <v>44</v>
      </c>
      <c r="M162" t="s">
        <v>789</v>
      </c>
      <c r="N162" t="s">
        <v>790</v>
      </c>
      <c r="O162" t="s">
        <v>791</v>
      </c>
      <c r="P162" t="s">
        <v>48</v>
      </c>
      <c r="Q162" t="s">
        <v>80</v>
      </c>
      <c r="R162" t="s">
        <v>81</v>
      </c>
      <c r="S162" t="s">
        <v>51</v>
      </c>
      <c r="T162" t="s">
        <v>52</v>
      </c>
      <c r="U162" s="3">
        <v>45614</v>
      </c>
      <c r="V162" t="s">
        <v>53</v>
      </c>
      <c r="W162" s="2">
        <v>45210</v>
      </c>
      <c r="X162" s="2">
        <v>45295</v>
      </c>
      <c r="Y162" t="s">
        <v>44</v>
      </c>
      <c r="Z162" t="s">
        <v>54</v>
      </c>
      <c r="AA162" t="s">
        <v>126</v>
      </c>
      <c r="AB162" t="s">
        <v>44</v>
      </c>
      <c r="AC162" t="s">
        <v>44</v>
      </c>
      <c r="AD162" t="s">
        <v>56</v>
      </c>
      <c r="AE162" t="s">
        <v>792</v>
      </c>
      <c r="AF162" t="s">
        <v>44</v>
      </c>
      <c r="AG162" t="s">
        <v>44</v>
      </c>
      <c r="AH162" t="s">
        <v>44</v>
      </c>
      <c r="AI162" t="s">
        <v>44</v>
      </c>
    </row>
    <row r="163" spans="1:35" x14ac:dyDescent="0.2">
      <c r="A163" t="s">
        <v>793</v>
      </c>
      <c r="B163" t="s">
        <v>36</v>
      </c>
      <c r="C163" t="s">
        <v>37</v>
      </c>
      <c r="D163" s="1">
        <v>880</v>
      </c>
      <c r="E163" t="s">
        <v>38</v>
      </c>
      <c r="F163" s="2">
        <v>45216</v>
      </c>
      <c r="G163" t="s">
        <v>39</v>
      </c>
      <c r="H163" t="s">
        <v>794</v>
      </c>
      <c r="I163" t="s">
        <v>41</v>
      </c>
      <c r="J163" t="s">
        <v>42</v>
      </c>
      <c r="K163" t="s">
        <v>43</v>
      </c>
      <c r="L163" t="s">
        <v>44</v>
      </c>
      <c r="M163" t="s">
        <v>45</v>
      </c>
      <c r="N163" t="s">
        <v>760</v>
      </c>
      <c r="O163" t="s">
        <v>761</v>
      </c>
      <c r="P163" t="s">
        <v>48</v>
      </c>
      <c r="Q163" t="s">
        <v>180</v>
      </c>
      <c r="R163" t="s">
        <v>181</v>
      </c>
      <c r="S163" t="s">
        <v>51</v>
      </c>
      <c r="T163" t="s">
        <v>52</v>
      </c>
      <c r="U163" s="3">
        <v>45614</v>
      </c>
      <c r="V163" t="s">
        <v>53</v>
      </c>
      <c r="W163" s="2">
        <v>45216</v>
      </c>
      <c r="X163" s="2">
        <v>45322</v>
      </c>
      <c r="Y163" t="s">
        <v>44</v>
      </c>
      <c r="Z163" t="s">
        <v>54</v>
      </c>
      <c r="AA163" t="s">
        <v>55</v>
      </c>
      <c r="AB163" t="s">
        <v>44</v>
      </c>
      <c r="AC163" t="s">
        <v>44</v>
      </c>
      <c r="AD163" t="s">
        <v>56</v>
      </c>
      <c r="AE163" t="s">
        <v>57</v>
      </c>
      <c r="AF163" t="s">
        <v>44</v>
      </c>
      <c r="AG163" t="s">
        <v>44</v>
      </c>
      <c r="AH163" t="s">
        <v>44</v>
      </c>
      <c r="AI163" t="s">
        <v>44</v>
      </c>
    </row>
    <row r="164" spans="1:35" x14ac:dyDescent="0.2">
      <c r="A164" t="s">
        <v>795</v>
      </c>
      <c r="B164" t="s">
        <v>36</v>
      </c>
      <c r="C164" t="s">
        <v>37</v>
      </c>
      <c r="D164" s="1">
        <v>987.07</v>
      </c>
      <c r="E164" t="s">
        <v>38</v>
      </c>
      <c r="F164" s="2">
        <v>45216</v>
      </c>
      <c r="G164" t="s">
        <v>39</v>
      </c>
      <c r="H164" t="s">
        <v>796</v>
      </c>
      <c r="I164" t="s">
        <v>41</v>
      </c>
      <c r="J164" t="s">
        <v>42</v>
      </c>
      <c r="K164" t="s">
        <v>66</v>
      </c>
      <c r="L164" t="s">
        <v>44</v>
      </c>
      <c r="M164" t="s">
        <v>196</v>
      </c>
      <c r="N164" t="s">
        <v>378</v>
      </c>
      <c r="O164" t="s">
        <v>379</v>
      </c>
      <c r="P164" t="s">
        <v>48</v>
      </c>
      <c r="Q164" t="s">
        <v>191</v>
      </c>
      <c r="R164" t="s">
        <v>192</v>
      </c>
      <c r="S164" t="s">
        <v>51</v>
      </c>
      <c r="T164" t="s">
        <v>52</v>
      </c>
      <c r="U164" s="3">
        <v>45614</v>
      </c>
      <c r="V164" t="s">
        <v>53</v>
      </c>
      <c r="W164" s="2">
        <v>45216</v>
      </c>
      <c r="X164" s="2">
        <v>45327</v>
      </c>
      <c r="Y164" t="s">
        <v>44</v>
      </c>
      <c r="Z164" t="s">
        <v>54</v>
      </c>
      <c r="AA164" t="s">
        <v>73</v>
      </c>
      <c r="AB164" t="s">
        <v>44</v>
      </c>
      <c r="AC164" t="s">
        <v>44</v>
      </c>
      <c r="AD164" t="s">
        <v>56</v>
      </c>
      <c r="AE164" t="s">
        <v>75</v>
      </c>
      <c r="AF164" t="s">
        <v>56</v>
      </c>
      <c r="AG164" t="s">
        <v>74</v>
      </c>
      <c r="AH164" t="s">
        <v>44</v>
      </c>
      <c r="AI164" t="s">
        <v>44</v>
      </c>
    </row>
    <row r="165" spans="1:35" x14ac:dyDescent="0.2">
      <c r="A165" t="s">
        <v>797</v>
      </c>
      <c r="B165" t="s">
        <v>36</v>
      </c>
      <c r="C165" t="s">
        <v>37</v>
      </c>
      <c r="D165" s="1">
        <v>657.69</v>
      </c>
      <c r="E165" t="s">
        <v>38</v>
      </c>
      <c r="F165" s="2">
        <v>45212</v>
      </c>
      <c r="G165" t="s">
        <v>39</v>
      </c>
      <c r="H165" t="s">
        <v>798</v>
      </c>
      <c r="I165" t="s">
        <v>41</v>
      </c>
      <c r="J165" t="s">
        <v>42</v>
      </c>
      <c r="K165" t="s">
        <v>120</v>
      </c>
      <c r="L165" t="s">
        <v>44</v>
      </c>
      <c r="M165" t="s">
        <v>196</v>
      </c>
      <c r="N165" t="s">
        <v>799</v>
      </c>
      <c r="O165" t="s">
        <v>800</v>
      </c>
      <c r="P165" t="s">
        <v>48</v>
      </c>
      <c r="Q165" t="s">
        <v>80</v>
      </c>
      <c r="R165" t="s">
        <v>81</v>
      </c>
      <c r="S165" t="s">
        <v>51</v>
      </c>
      <c r="T165" t="s">
        <v>52</v>
      </c>
      <c r="U165" s="3">
        <v>45614</v>
      </c>
      <c r="V165" t="s">
        <v>53</v>
      </c>
      <c r="W165" s="2">
        <v>45212</v>
      </c>
      <c r="X165" s="2">
        <v>45322</v>
      </c>
      <c r="Y165" t="s">
        <v>44</v>
      </c>
      <c r="Z165" t="s">
        <v>54</v>
      </c>
      <c r="AA165" t="s">
        <v>126</v>
      </c>
      <c r="AB165" t="s">
        <v>44</v>
      </c>
      <c r="AC165" t="s">
        <v>44</v>
      </c>
      <c r="AD165" t="s">
        <v>56</v>
      </c>
      <c r="AE165" t="s">
        <v>75</v>
      </c>
      <c r="AF165" t="s">
        <v>56</v>
      </c>
      <c r="AG165" t="s">
        <v>74</v>
      </c>
      <c r="AH165" t="s">
        <v>44</v>
      </c>
      <c r="AI165" t="s">
        <v>44</v>
      </c>
    </row>
    <row r="166" spans="1:35" x14ac:dyDescent="0.2">
      <c r="A166" t="s">
        <v>801</v>
      </c>
      <c r="B166" t="s">
        <v>36</v>
      </c>
      <c r="C166" t="s">
        <v>37</v>
      </c>
      <c r="D166" s="1">
        <v>987.07</v>
      </c>
      <c r="E166" t="s">
        <v>38</v>
      </c>
      <c r="F166" s="2">
        <v>45212</v>
      </c>
      <c r="G166" t="s">
        <v>39</v>
      </c>
      <c r="H166" t="s">
        <v>802</v>
      </c>
      <c r="I166" t="s">
        <v>41</v>
      </c>
      <c r="J166" t="s">
        <v>42</v>
      </c>
      <c r="K166" t="s">
        <v>120</v>
      </c>
      <c r="L166" t="s">
        <v>44</v>
      </c>
      <c r="M166" t="s">
        <v>803</v>
      </c>
      <c r="N166" t="s">
        <v>455</v>
      </c>
      <c r="O166" t="s">
        <v>456</v>
      </c>
      <c r="P166" t="s">
        <v>48</v>
      </c>
      <c r="Q166" t="s">
        <v>248</v>
      </c>
      <c r="R166" t="s">
        <v>249</v>
      </c>
      <c r="S166" t="s">
        <v>155</v>
      </c>
      <c r="T166" t="s">
        <v>52</v>
      </c>
      <c r="U166" s="3">
        <v>45614</v>
      </c>
      <c r="V166" t="s">
        <v>53</v>
      </c>
      <c r="W166" s="2">
        <v>45212</v>
      </c>
      <c r="X166" s="2">
        <v>45315</v>
      </c>
      <c r="Y166" t="s">
        <v>44</v>
      </c>
      <c r="Z166" t="s">
        <v>54</v>
      </c>
      <c r="AA166" t="s">
        <v>126</v>
      </c>
      <c r="AB166" t="s">
        <v>44</v>
      </c>
      <c r="AC166" t="s">
        <v>44</v>
      </c>
      <c r="AD166" t="s">
        <v>56</v>
      </c>
      <c r="AE166" t="s">
        <v>75</v>
      </c>
      <c r="AF166" t="s">
        <v>56</v>
      </c>
      <c r="AG166" t="s">
        <v>74</v>
      </c>
      <c r="AH166" t="s">
        <v>56</v>
      </c>
      <c r="AI166" t="s">
        <v>92</v>
      </c>
    </row>
    <row r="167" spans="1:35" x14ac:dyDescent="0.2">
      <c r="A167" t="s">
        <v>804</v>
      </c>
      <c r="B167" t="s">
        <v>36</v>
      </c>
      <c r="C167" t="s">
        <v>316</v>
      </c>
      <c r="D167" s="1">
        <v>657.69</v>
      </c>
      <c r="E167" t="s">
        <v>38</v>
      </c>
      <c r="F167" s="2">
        <v>45208</v>
      </c>
      <c r="G167" t="s">
        <v>39</v>
      </c>
      <c r="H167" t="s">
        <v>805</v>
      </c>
      <c r="I167" t="s">
        <v>41</v>
      </c>
      <c r="J167" t="s">
        <v>42</v>
      </c>
      <c r="K167" t="s">
        <v>285</v>
      </c>
      <c r="L167" t="s">
        <v>44</v>
      </c>
      <c r="M167" t="s">
        <v>346</v>
      </c>
      <c r="N167" t="s">
        <v>307</v>
      </c>
      <c r="O167" t="s">
        <v>308</v>
      </c>
      <c r="P167" t="s">
        <v>48</v>
      </c>
      <c r="Q167" t="s">
        <v>191</v>
      </c>
      <c r="R167" t="s">
        <v>192</v>
      </c>
      <c r="S167" t="s">
        <v>51</v>
      </c>
      <c r="T167" t="s">
        <v>323</v>
      </c>
      <c r="U167" s="3">
        <v>45614</v>
      </c>
      <c r="V167" t="s">
        <v>53</v>
      </c>
      <c r="W167" s="2">
        <v>45208</v>
      </c>
      <c r="X167" s="2">
        <v>45313</v>
      </c>
      <c r="Y167" t="s">
        <v>44</v>
      </c>
      <c r="Z167" t="s">
        <v>54</v>
      </c>
      <c r="AA167" t="s">
        <v>289</v>
      </c>
      <c r="AB167" t="s">
        <v>44</v>
      </c>
      <c r="AC167" t="s">
        <v>44</v>
      </c>
      <c r="AD167" t="s">
        <v>56</v>
      </c>
      <c r="AE167" t="s">
        <v>82</v>
      </c>
      <c r="AF167" t="s">
        <v>56</v>
      </c>
      <c r="AG167" t="s">
        <v>75</v>
      </c>
      <c r="AH167" t="s">
        <v>56</v>
      </c>
      <c r="AI167" t="s">
        <v>74</v>
      </c>
    </row>
    <row r="168" spans="1:35" x14ac:dyDescent="0.2">
      <c r="A168" t="s">
        <v>806</v>
      </c>
      <c r="B168" t="s">
        <v>36</v>
      </c>
      <c r="C168" t="s">
        <v>37</v>
      </c>
      <c r="D168" s="1">
        <v>1078</v>
      </c>
      <c r="E168" t="s">
        <v>38</v>
      </c>
      <c r="F168" s="2">
        <v>45232</v>
      </c>
      <c r="G168" t="s">
        <v>39</v>
      </c>
      <c r="H168" t="s">
        <v>807</v>
      </c>
      <c r="I168" t="s">
        <v>41</v>
      </c>
      <c r="J168" t="s">
        <v>42</v>
      </c>
      <c r="K168" t="s">
        <v>129</v>
      </c>
      <c r="L168" t="s">
        <v>44</v>
      </c>
      <c r="M168" t="s">
        <v>96</v>
      </c>
      <c r="N168" t="s">
        <v>808</v>
      </c>
      <c r="O168" t="s">
        <v>809</v>
      </c>
      <c r="P168" t="s">
        <v>48</v>
      </c>
      <c r="Q168" t="s">
        <v>124</v>
      </c>
      <c r="R168" t="s">
        <v>125</v>
      </c>
      <c r="S168" t="s">
        <v>51</v>
      </c>
      <c r="T168" t="s">
        <v>52</v>
      </c>
      <c r="U168" s="3">
        <v>45614</v>
      </c>
      <c r="V168" t="s">
        <v>53</v>
      </c>
      <c r="W168" s="2">
        <v>45232</v>
      </c>
      <c r="X168" s="2">
        <v>45313</v>
      </c>
      <c r="Y168" t="s">
        <v>44</v>
      </c>
      <c r="Z168" t="s">
        <v>54</v>
      </c>
      <c r="AA168" t="s">
        <v>132</v>
      </c>
      <c r="AB168" t="s">
        <v>44</v>
      </c>
      <c r="AC168" t="s">
        <v>44</v>
      </c>
      <c r="AD168" t="s">
        <v>56</v>
      </c>
      <c r="AE168" t="s">
        <v>75</v>
      </c>
      <c r="AF168" t="s">
        <v>56</v>
      </c>
      <c r="AG168" t="s">
        <v>74</v>
      </c>
      <c r="AH168" t="s">
        <v>56</v>
      </c>
      <c r="AI168" t="s">
        <v>57</v>
      </c>
    </row>
    <row r="169" spans="1:35" x14ac:dyDescent="0.2">
      <c r="A169" t="s">
        <v>810</v>
      </c>
      <c r="B169" t="s">
        <v>36</v>
      </c>
      <c r="C169" t="s">
        <v>37</v>
      </c>
      <c r="D169" s="1">
        <v>976.27</v>
      </c>
      <c r="E169" t="s">
        <v>38</v>
      </c>
      <c r="F169" s="2">
        <v>45215</v>
      </c>
      <c r="G169" t="s">
        <v>39</v>
      </c>
      <c r="H169" t="s">
        <v>811</v>
      </c>
      <c r="I169" t="s">
        <v>41</v>
      </c>
      <c r="J169" t="s">
        <v>42</v>
      </c>
      <c r="K169" t="s">
        <v>66</v>
      </c>
      <c r="L169" t="s">
        <v>44</v>
      </c>
      <c r="M169" t="s">
        <v>373</v>
      </c>
      <c r="N169" t="s">
        <v>472</v>
      </c>
      <c r="O169" t="s">
        <v>473</v>
      </c>
      <c r="P169" t="s">
        <v>48</v>
      </c>
      <c r="Q169" t="s">
        <v>313</v>
      </c>
      <c r="R169" t="s">
        <v>314</v>
      </c>
      <c r="S169" t="s">
        <v>51</v>
      </c>
      <c r="T169" t="s">
        <v>52</v>
      </c>
      <c r="U169" s="3">
        <v>45614</v>
      </c>
      <c r="V169" t="s">
        <v>53</v>
      </c>
      <c r="W169" s="2">
        <v>45215</v>
      </c>
      <c r="X169" s="2">
        <v>45273</v>
      </c>
      <c r="Y169" t="s">
        <v>44</v>
      </c>
      <c r="Z169" t="s">
        <v>54</v>
      </c>
      <c r="AA169" t="s">
        <v>73</v>
      </c>
      <c r="AB169" t="s">
        <v>44</v>
      </c>
      <c r="AC169" t="s">
        <v>44</v>
      </c>
      <c r="AD169" t="s">
        <v>56</v>
      </c>
      <c r="AE169" t="s">
        <v>75</v>
      </c>
      <c r="AF169" t="s">
        <v>56</v>
      </c>
      <c r="AG169" t="s">
        <v>82</v>
      </c>
      <c r="AH169" t="s">
        <v>44</v>
      </c>
      <c r="AI169" t="s">
        <v>44</v>
      </c>
    </row>
    <row r="170" spans="1:35" x14ac:dyDescent="0.2">
      <c r="A170" t="s">
        <v>812</v>
      </c>
      <c r="B170" t="s">
        <v>36</v>
      </c>
      <c r="C170" t="s">
        <v>37</v>
      </c>
      <c r="D170" s="1">
        <v>136.16999999999999</v>
      </c>
      <c r="E170" t="s">
        <v>38</v>
      </c>
      <c r="F170" s="2">
        <v>45215</v>
      </c>
      <c r="G170" t="s">
        <v>39</v>
      </c>
      <c r="H170" t="s">
        <v>813</v>
      </c>
      <c r="I170" t="s">
        <v>41</v>
      </c>
      <c r="J170" t="s">
        <v>42</v>
      </c>
      <c r="K170" t="s">
        <v>120</v>
      </c>
      <c r="L170" t="s">
        <v>44</v>
      </c>
      <c r="M170" t="s">
        <v>101</v>
      </c>
      <c r="N170" t="s">
        <v>413</v>
      </c>
      <c r="O170" t="s">
        <v>414</v>
      </c>
      <c r="P170" t="s">
        <v>48</v>
      </c>
      <c r="Q170" t="s">
        <v>415</v>
      </c>
      <c r="R170" t="s">
        <v>416</v>
      </c>
      <c r="S170" t="s">
        <v>51</v>
      </c>
      <c r="T170" t="s">
        <v>52</v>
      </c>
      <c r="U170" s="3">
        <v>45614</v>
      </c>
      <c r="V170" t="s">
        <v>53</v>
      </c>
      <c r="W170" s="2">
        <v>45215</v>
      </c>
      <c r="X170" s="2">
        <v>45268</v>
      </c>
      <c r="Y170" t="s">
        <v>44</v>
      </c>
      <c r="Z170" t="s">
        <v>54</v>
      </c>
      <c r="AA170" t="s">
        <v>126</v>
      </c>
      <c r="AB170" t="s">
        <v>44</v>
      </c>
      <c r="AC170" t="s">
        <v>44</v>
      </c>
      <c r="AD170" t="s">
        <v>56</v>
      </c>
      <c r="AE170" t="s">
        <v>82</v>
      </c>
      <c r="AF170" t="s">
        <v>56</v>
      </c>
      <c r="AG170" t="s">
        <v>92</v>
      </c>
      <c r="AH170" t="s">
        <v>44</v>
      </c>
      <c r="AI170" t="s">
        <v>44</v>
      </c>
    </row>
    <row r="171" spans="1:35" x14ac:dyDescent="0.2">
      <c r="A171" t="s">
        <v>814</v>
      </c>
      <c r="B171" t="s">
        <v>36</v>
      </c>
      <c r="C171" t="s">
        <v>202</v>
      </c>
      <c r="D171" s="1">
        <v>1652.4</v>
      </c>
      <c r="E171" t="s">
        <v>38</v>
      </c>
      <c r="F171" s="2">
        <v>45218</v>
      </c>
      <c r="G171" t="s">
        <v>39</v>
      </c>
      <c r="H171" t="s">
        <v>815</v>
      </c>
      <c r="I171" t="s">
        <v>41</v>
      </c>
      <c r="J171" t="s">
        <v>42</v>
      </c>
      <c r="K171" t="s">
        <v>129</v>
      </c>
      <c r="L171" t="s">
        <v>44</v>
      </c>
      <c r="M171" t="s">
        <v>204</v>
      </c>
      <c r="N171" t="s">
        <v>816</v>
      </c>
      <c r="O171" t="s">
        <v>817</v>
      </c>
      <c r="P171" t="s">
        <v>48</v>
      </c>
      <c r="Q171" t="s">
        <v>772</v>
      </c>
      <c r="R171" t="s">
        <v>773</v>
      </c>
      <c r="S171" t="s">
        <v>72</v>
      </c>
      <c r="T171" t="s">
        <v>209</v>
      </c>
      <c r="U171" s="3">
        <v>45614</v>
      </c>
      <c r="V171" t="s">
        <v>53</v>
      </c>
      <c r="W171" s="2">
        <v>45218</v>
      </c>
      <c r="X171" s="2">
        <v>45279</v>
      </c>
      <c r="Y171" t="s">
        <v>44</v>
      </c>
      <c r="Z171" t="s">
        <v>54</v>
      </c>
      <c r="AA171" t="s">
        <v>228</v>
      </c>
      <c r="AB171" t="s">
        <v>44</v>
      </c>
      <c r="AC171" t="s">
        <v>44</v>
      </c>
      <c r="AD171" t="s">
        <v>56</v>
      </c>
      <c r="AE171" t="s">
        <v>211</v>
      </c>
      <c r="AF171" t="s">
        <v>44</v>
      </c>
      <c r="AG171" t="s">
        <v>44</v>
      </c>
      <c r="AH171" t="s">
        <v>44</v>
      </c>
      <c r="AI171" t="s">
        <v>44</v>
      </c>
    </row>
    <row r="172" spans="1:35" x14ac:dyDescent="0.2">
      <c r="A172" t="s">
        <v>818</v>
      </c>
      <c r="B172" t="s">
        <v>36</v>
      </c>
      <c r="C172" t="s">
        <v>37</v>
      </c>
      <c r="D172" s="1">
        <v>943</v>
      </c>
      <c r="E172" t="s">
        <v>38</v>
      </c>
      <c r="F172" s="2">
        <v>45216</v>
      </c>
      <c r="G172" t="s">
        <v>39</v>
      </c>
      <c r="H172" t="s">
        <v>819</v>
      </c>
      <c r="I172" t="s">
        <v>41</v>
      </c>
      <c r="J172" t="s">
        <v>42</v>
      </c>
      <c r="K172" t="s">
        <v>120</v>
      </c>
      <c r="L172" t="s">
        <v>66</v>
      </c>
      <c r="M172" t="s">
        <v>373</v>
      </c>
      <c r="N172" t="s">
        <v>472</v>
      </c>
      <c r="O172" t="s">
        <v>473</v>
      </c>
      <c r="P172" t="s">
        <v>48</v>
      </c>
      <c r="Q172" t="s">
        <v>313</v>
      </c>
      <c r="R172" t="s">
        <v>314</v>
      </c>
      <c r="S172" t="s">
        <v>51</v>
      </c>
      <c r="T172" t="s">
        <v>52</v>
      </c>
      <c r="U172" s="3">
        <v>45614</v>
      </c>
      <c r="V172" t="s">
        <v>53</v>
      </c>
      <c r="W172" s="2">
        <v>45216</v>
      </c>
      <c r="X172" s="2">
        <v>45322</v>
      </c>
      <c r="Y172" t="s">
        <v>44</v>
      </c>
      <c r="Z172" t="s">
        <v>54</v>
      </c>
      <c r="AA172" t="s">
        <v>126</v>
      </c>
      <c r="AB172" t="s">
        <v>90</v>
      </c>
      <c r="AC172" t="s">
        <v>91</v>
      </c>
      <c r="AD172" t="s">
        <v>56</v>
      </c>
      <c r="AE172" t="s">
        <v>75</v>
      </c>
      <c r="AF172" t="s">
        <v>56</v>
      </c>
      <c r="AG172" t="s">
        <v>57</v>
      </c>
      <c r="AH172" t="s">
        <v>44</v>
      </c>
      <c r="AI172" t="s">
        <v>44</v>
      </c>
    </row>
    <row r="173" spans="1:35" x14ac:dyDescent="0.2">
      <c r="A173" t="s">
        <v>820</v>
      </c>
      <c r="B173" t="s">
        <v>36</v>
      </c>
      <c r="C173" t="s">
        <v>37</v>
      </c>
      <c r="D173" s="1">
        <v>752.35</v>
      </c>
      <c r="E173" t="s">
        <v>38</v>
      </c>
      <c r="F173" s="2">
        <v>45216</v>
      </c>
      <c r="G173" t="s">
        <v>39</v>
      </c>
      <c r="H173" t="s">
        <v>821</v>
      </c>
      <c r="I173" t="s">
        <v>41</v>
      </c>
      <c r="J173" t="s">
        <v>42</v>
      </c>
      <c r="K173" t="s">
        <v>120</v>
      </c>
      <c r="L173" t="s">
        <v>66</v>
      </c>
      <c r="M173" t="s">
        <v>101</v>
      </c>
      <c r="N173" t="s">
        <v>570</v>
      </c>
      <c r="O173" t="s">
        <v>571</v>
      </c>
      <c r="P173" t="s">
        <v>48</v>
      </c>
      <c r="Q173" t="s">
        <v>572</v>
      </c>
      <c r="R173" t="s">
        <v>573</v>
      </c>
      <c r="S173" t="s">
        <v>72</v>
      </c>
      <c r="T173" t="s">
        <v>52</v>
      </c>
      <c r="U173" s="3">
        <v>45614</v>
      </c>
      <c r="V173" t="s">
        <v>53</v>
      </c>
      <c r="W173" s="2">
        <v>45216</v>
      </c>
      <c r="X173" s="2">
        <v>45268</v>
      </c>
      <c r="Y173" t="s">
        <v>44</v>
      </c>
      <c r="Z173" t="s">
        <v>54</v>
      </c>
      <c r="AA173" t="s">
        <v>126</v>
      </c>
      <c r="AB173" t="s">
        <v>90</v>
      </c>
      <c r="AC173" t="s">
        <v>73</v>
      </c>
      <c r="AD173" t="s">
        <v>56</v>
      </c>
      <c r="AE173" t="s">
        <v>57</v>
      </c>
      <c r="AF173" t="s">
        <v>56</v>
      </c>
      <c r="AG173" t="s">
        <v>92</v>
      </c>
      <c r="AH173" t="s">
        <v>44</v>
      </c>
      <c r="AI173" t="s">
        <v>44</v>
      </c>
    </row>
    <row r="174" spans="1:35" x14ac:dyDescent="0.2">
      <c r="A174" t="s">
        <v>822</v>
      </c>
      <c r="B174" t="s">
        <v>36</v>
      </c>
      <c r="C174" t="s">
        <v>107</v>
      </c>
      <c r="D174" s="1">
        <v>875.07</v>
      </c>
      <c r="E174" t="s">
        <v>38</v>
      </c>
      <c r="F174" s="2">
        <v>45223</v>
      </c>
      <c r="G174" t="s">
        <v>39</v>
      </c>
      <c r="H174" t="s">
        <v>823</v>
      </c>
      <c r="I174" t="s">
        <v>41</v>
      </c>
      <c r="J174" t="s">
        <v>42</v>
      </c>
      <c r="K174" t="s">
        <v>237</v>
      </c>
      <c r="L174" t="s">
        <v>44</v>
      </c>
      <c r="M174" t="s">
        <v>824</v>
      </c>
      <c r="N174" t="s">
        <v>276</v>
      </c>
      <c r="O174" t="s">
        <v>277</v>
      </c>
      <c r="P174" t="s">
        <v>48</v>
      </c>
      <c r="Q174" t="s">
        <v>180</v>
      </c>
      <c r="R174" t="s">
        <v>181</v>
      </c>
      <c r="S174" t="s">
        <v>51</v>
      </c>
      <c r="T174" t="s">
        <v>115</v>
      </c>
      <c r="U174" s="3">
        <v>45614</v>
      </c>
      <c r="V174" t="s">
        <v>53</v>
      </c>
      <c r="W174" s="2">
        <v>45223</v>
      </c>
      <c r="X174" s="2">
        <v>45268</v>
      </c>
      <c r="Y174" t="s">
        <v>44</v>
      </c>
      <c r="Z174" t="s">
        <v>54</v>
      </c>
      <c r="AA174" t="s">
        <v>241</v>
      </c>
      <c r="AB174" t="s">
        <v>44</v>
      </c>
      <c r="AC174" t="s">
        <v>44</v>
      </c>
      <c r="AD174" t="s">
        <v>56</v>
      </c>
      <c r="AE174" t="s">
        <v>242</v>
      </c>
      <c r="AF174" t="s">
        <v>56</v>
      </c>
      <c r="AG174" t="s">
        <v>243</v>
      </c>
      <c r="AH174" t="s">
        <v>56</v>
      </c>
      <c r="AI174" t="s">
        <v>57</v>
      </c>
    </row>
    <row r="175" spans="1:35" x14ac:dyDescent="0.2">
      <c r="A175" t="s">
        <v>825</v>
      </c>
      <c r="B175" t="s">
        <v>36</v>
      </c>
      <c r="C175" t="s">
        <v>37</v>
      </c>
      <c r="D175" s="1">
        <v>828.96</v>
      </c>
      <c r="E175" t="s">
        <v>38</v>
      </c>
      <c r="F175" s="2">
        <v>45216</v>
      </c>
      <c r="G175" t="s">
        <v>39</v>
      </c>
      <c r="H175" t="s">
        <v>826</v>
      </c>
      <c r="I175" t="s">
        <v>41</v>
      </c>
      <c r="J175" t="s">
        <v>42</v>
      </c>
      <c r="K175" t="s">
        <v>120</v>
      </c>
      <c r="L175" t="s">
        <v>44</v>
      </c>
      <c r="M175" t="s">
        <v>45</v>
      </c>
      <c r="N175" t="s">
        <v>159</v>
      </c>
      <c r="O175" t="s">
        <v>160</v>
      </c>
      <c r="P175" t="s">
        <v>48</v>
      </c>
      <c r="Q175" t="s">
        <v>161</v>
      </c>
      <c r="R175" t="s">
        <v>162</v>
      </c>
      <c r="S175" t="s">
        <v>155</v>
      </c>
      <c r="T175" t="s">
        <v>52</v>
      </c>
      <c r="U175" s="3">
        <v>45614</v>
      </c>
      <c r="V175" t="s">
        <v>53</v>
      </c>
      <c r="W175" s="2">
        <v>45216</v>
      </c>
      <c r="X175" s="2">
        <v>45362</v>
      </c>
      <c r="Y175" t="s">
        <v>44</v>
      </c>
      <c r="Z175" t="s">
        <v>54</v>
      </c>
      <c r="AA175" t="s">
        <v>126</v>
      </c>
      <c r="AB175" t="s">
        <v>44</v>
      </c>
      <c r="AC175" t="s">
        <v>44</v>
      </c>
      <c r="AD175" t="s">
        <v>56</v>
      </c>
      <c r="AE175" t="s">
        <v>57</v>
      </c>
      <c r="AF175" t="s">
        <v>44</v>
      </c>
      <c r="AG175" t="s">
        <v>44</v>
      </c>
      <c r="AH175" t="s">
        <v>44</v>
      </c>
      <c r="AI175" t="s">
        <v>44</v>
      </c>
    </row>
    <row r="176" spans="1:35" x14ac:dyDescent="0.2">
      <c r="A176" t="s">
        <v>827</v>
      </c>
      <c r="B176" t="s">
        <v>36</v>
      </c>
      <c r="C176" t="s">
        <v>283</v>
      </c>
      <c r="D176" s="1">
        <v>500</v>
      </c>
      <c r="E176" t="s">
        <v>38</v>
      </c>
      <c r="F176" s="2">
        <v>45216</v>
      </c>
      <c r="G176" t="s">
        <v>39</v>
      </c>
      <c r="H176" t="s">
        <v>828</v>
      </c>
      <c r="I176" t="s">
        <v>41</v>
      </c>
      <c r="J176" t="s">
        <v>42</v>
      </c>
      <c r="K176" t="s">
        <v>109</v>
      </c>
      <c r="L176" t="s">
        <v>44</v>
      </c>
      <c r="M176" t="s">
        <v>829</v>
      </c>
      <c r="N176" t="s">
        <v>467</v>
      </c>
      <c r="O176" t="s">
        <v>468</v>
      </c>
      <c r="P176" t="s">
        <v>48</v>
      </c>
      <c r="Q176" t="s">
        <v>80</v>
      </c>
      <c r="R176" t="s">
        <v>81</v>
      </c>
      <c r="S176" t="s">
        <v>51</v>
      </c>
      <c r="T176" t="s">
        <v>288</v>
      </c>
      <c r="U176" s="3">
        <v>45614</v>
      </c>
      <c r="V176" t="s">
        <v>53</v>
      </c>
      <c r="W176" s="2">
        <v>45216</v>
      </c>
      <c r="X176" s="2">
        <v>45272</v>
      </c>
      <c r="Y176" t="s">
        <v>44</v>
      </c>
      <c r="Z176" t="s">
        <v>54</v>
      </c>
      <c r="AA176" t="s">
        <v>116</v>
      </c>
      <c r="AB176" t="s">
        <v>44</v>
      </c>
      <c r="AC176" t="s">
        <v>44</v>
      </c>
      <c r="AD176" t="s">
        <v>56</v>
      </c>
      <c r="AE176" t="s">
        <v>75</v>
      </c>
      <c r="AF176" t="s">
        <v>56</v>
      </c>
      <c r="AG176" t="s">
        <v>164</v>
      </c>
      <c r="AH176" t="s">
        <v>56</v>
      </c>
      <c r="AI176" t="s">
        <v>193</v>
      </c>
    </row>
    <row r="177" spans="1:35" x14ac:dyDescent="0.2">
      <c r="A177" t="s">
        <v>830</v>
      </c>
      <c r="B177" t="s">
        <v>36</v>
      </c>
      <c r="C177" t="s">
        <v>37</v>
      </c>
      <c r="D177" s="1">
        <v>1023</v>
      </c>
      <c r="E177" t="s">
        <v>38</v>
      </c>
      <c r="F177" s="2">
        <v>45217</v>
      </c>
      <c r="G177" t="s">
        <v>39</v>
      </c>
      <c r="H177" t="s">
        <v>831</v>
      </c>
      <c r="I177" t="s">
        <v>41</v>
      </c>
      <c r="J177" t="s">
        <v>42</v>
      </c>
      <c r="K177" t="s">
        <v>43</v>
      </c>
      <c r="L177" t="s">
        <v>44</v>
      </c>
      <c r="M177" t="s">
        <v>45</v>
      </c>
      <c r="N177" t="s">
        <v>832</v>
      </c>
      <c r="O177" t="s">
        <v>833</v>
      </c>
      <c r="P177" t="s">
        <v>48</v>
      </c>
      <c r="Q177" t="s">
        <v>834</v>
      </c>
      <c r="R177" t="s">
        <v>835</v>
      </c>
      <c r="S177" t="s">
        <v>72</v>
      </c>
      <c r="T177" t="s">
        <v>52</v>
      </c>
      <c r="U177" s="3">
        <v>45614</v>
      </c>
      <c r="V177" t="s">
        <v>53</v>
      </c>
      <c r="W177" s="2">
        <v>45217</v>
      </c>
      <c r="X177" s="2">
        <v>45300</v>
      </c>
      <c r="Y177" t="s">
        <v>44</v>
      </c>
      <c r="Z177" t="s">
        <v>54</v>
      </c>
      <c r="AA177" t="s">
        <v>55</v>
      </c>
      <c r="AB177" t="s">
        <v>44</v>
      </c>
      <c r="AC177" t="s">
        <v>44</v>
      </c>
      <c r="AD177" t="s">
        <v>56</v>
      </c>
      <c r="AE177" t="s">
        <v>57</v>
      </c>
      <c r="AF177" t="s">
        <v>44</v>
      </c>
      <c r="AG177" t="s">
        <v>44</v>
      </c>
      <c r="AH177" t="s">
        <v>44</v>
      </c>
      <c r="AI177" t="s">
        <v>44</v>
      </c>
    </row>
    <row r="178" spans="1:35" x14ac:dyDescent="0.2">
      <c r="A178" t="s">
        <v>836</v>
      </c>
      <c r="B178" t="s">
        <v>36</v>
      </c>
      <c r="C178" t="s">
        <v>37</v>
      </c>
      <c r="D178" s="1">
        <v>902.98</v>
      </c>
      <c r="E178" t="s">
        <v>38</v>
      </c>
      <c r="F178" s="2">
        <v>45217</v>
      </c>
      <c r="G178" t="s">
        <v>39</v>
      </c>
      <c r="H178" t="s">
        <v>837</v>
      </c>
      <c r="I178" t="s">
        <v>41</v>
      </c>
      <c r="J178" t="s">
        <v>42</v>
      </c>
      <c r="K178" t="s">
        <v>120</v>
      </c>
      <c r="L178" t="s">
        <v>66</v>
      </c>
      <c r="M178" t="s">
        <v>346</v>
      </c>
      <c r="N178" t="s">
        <v>214</v>
      </c>
      <c r="O178" t="s">
        <v>215</v>
      </c>
      <c r="P178" t="s">
        <v>48</v>
      </c>
      <c r="Q178" t="s">
        <v>216</v>
      </c>
      <c r="R178" t="s">
        <v>217</v>
      </c>
      <c r="S178" t="s">
        <v>72</v>
      </c>
      <c r="T178" t="s">
        <v>52</v>
      </c>
      <c r="U178" s="3">
        <v>45614</v>
      </c>
      <c r="V178" t="s">
        <v>53</v>
      </c>
      <c r="W178" s="2">
        <v>45217</v>
      </c>
      <c r="X178" s="2">
        <v>45345</v>
      </c>
      <c r="Y178" t="s">
        <v>44</v>
      </c>
      <c r="Z178" t="s">
        <v>54</v>
      </c>
      <c r="AA178" t="s">
        <v>126</v>
      </c>
      <c r="AB178" t="s">
        <v>90</v>
      </c>
      <c r="AC178" t="s">
        <v>73</v>
      </c>
      <c r="AD178" t="s">
        <v>56</v>
      </c>
      <c r="AE178" t="s">
        <v>57</v>
      </c>
      <c r="AF178" t="s">
        <v>56</v>
      </c>
      <c r="AG178" t="s">
        <v>75</v>
      </c>
      <c r="AH178" t="s">
        <v>56</v>
      </c>
      <c r="AI178" t="s">
        <v>74</v>
      </c>
    </row>
    <row r="179" spans="1:35" x14ac:dyDescent="0.2">
      <c r="A179" t="s">
        <v>838</v>
      </c>
      <c r="B179" t="s">
        <v>36</v>
      </c>
      <c r="C179" t="s">
        <v>37</v>
      </c>
      <c r="D179" s="1">
        <v>1000</v>
      </c>
      <c r="E179" t="s">
        <v>38</v>
      </c>
      <c r="F179" s="2">
        <v>45217</v>
      </c>
      <c r="G179" t="s">
        <v>39</v>
      </c>
      <c r="H179" t="s">
        <v>839</v>
      </c>
      <c r="I179" t="s">
        <v>41</v>
      </c>
      <c r="J179" t="s">
        <v>42</v>
      </c>
      <c r="K179" t="s">
        <v>120</v>
      </c>
      <c r="L179" t="s">
        <v>44</v>
      </c>
      <c r="M179" t="s">
        <v>419</v>
      </c>
      <c r="N179" t="s">
        <v>840</v>
      </c>
      <c r="O179" t="s">
        <v>841</v>
      </c>
      <c r="P179" t="s">
        <v>48</v>
      </c>
      <c r="Q179" t="s">
        <v>842</v>
      </c>
      <c r="R179" t="s">
        <v>843</v>
      </c>
      <c r="S179" t="s">
        <v>51</v>
      </c>
      <c r="T179" t="s">
        <v>52</v>
      </c>
      <c r="U179" s="3">
        <v>45614</v>
      </c>
      <c r="V179" t="s">
        <v>53</v>
      </c>
      <c r="W179" s="2">
        <v>45217</v>
      </c>
      <c r="X179" s="2">
        <v>45619</v>
      </c>
      <c r="Y179" t="s">
        <v>44</v>
      </c>
      <c r="Z179" t="s">
        <v>54</v>
      </c>
      <c r="AA179" t="s">
        <v>126</v>
      </c>
      <c r="AB179" t="s">
        <v>44</v>
      </c>
      <c r="AC179" t="s">
        <v>44</v>
      </c>
      <c r="AD179" t="s">
        <v>56</v>
      </c>
      <c r="AE179" t="s">
        <v>57</v>
      </c>
      <c r="AF179" t="s">
        <v>56</v>
      </c>
      <c r="AG179" t="s">
        <v>75</v>
      </c>
      <c r="AH179" t="s">
        <v>44</v>
      </c>
      <c r="AI179" t="s">
        <v>44</v>
      </c>
    </row>
    <row r="180" spans="1:35" x14ac:dyDescent="0.2">
      <c r="A180" t="s">
        <v>844</v>
      </c>
      <c r="B180" t="s">
        <v>36</v>
      </c>
      <c r="C180" t="s">
        <v>37</v>
      </c>
      <c r="D180" s="1">
        <v>998</v>
      </c>
      <c r="E180" t="s">
        <v>38</v>
      </c>
      <c r="F180" s="2">
        <v>45223</v>
      </c>
      <c r="G180" t="s">
        <v>39</v>
      </c>
      <c r="H180" t="s">
        <v>845</v>
      </c>
      <c r="I180" t="s">
        <v>41</v>
      </c>
      <c r="J180" t="s">
        <v>42</v>
      </c>
      <c r="K180" t="s">
        <v>109</v>
      </c>
      <c r="L180" t="s">
        <v>44</v>
      </c>
      <c r="M180" t="s">
        <v>846</v>
      </c>
      <c r="N180" t="s">
        <v>467</v>
      </c>
      <c r="O180" t="s">
        <v>468</v>
      </c>
      <c r="P180" t="s">
        <v>48</v>
      </c>
      <c r="Q180" t="s">
        <v>80</v>
      </c>
      <c r="R180" t="s">
        <v>81</v>
      </c>
      <c r="S180" t="s">
        <v>51</v>
      </c>
      <c r="T180" t="s">
        <v>52</v>
      </c>
      <c r="U180" s="3">
        <v>45614</v>
      </c>
      <c r="V180" t="s">
        <v>53</v>
      </c>
      <c r="W180" s="2">
        <v>45223</v>
      </c>
      <c r="X180" s="2">
        <v>45273</v>
      </c>
      <c r="Y180" t="s">
        <v>44</v>
      </c>
      <c r="Z180" t="s">
        <v>54</v>
      </c>
      <c r="AA180" t="s">
        <v>116</v>
      </c>
      <c r="AB180" t="s">
        <v>44</v>
      </c>
      <c r="AC180" t="s">
        <v>44</v>
      </c>
      <c r="AD180" t="s">
        <v>56</v>
      </c>
      <c r="AE180" t="s">
        <v>75</v>
      </c>
      <c r="AF180" t="s">
        <v>56</v>
      </c>
      <c r="AG180" t="s">
        <v>164</v>
      </c>
      <c r="AH180" t="s">
        <v>56</v>
      </c>
      <c r="AI180" t="s">
        <v>57</v>
      </c>
    </row>
    <row r="181" spans="1:35" x14ac:dyDescent="0.2">
      <c r="A181" t="s">
        <v>847</v>
      </c>
      <c r="B181" t="s">
        <v>36</v>
      </c>
      <c r="C181" t="s">
        <v>37</v>
      </c>
      <c r="D181" s="1">
        <v>1027.8699999999999</v>
      </c>
      <c r="E181" t="s">
        <v>38</v>
      </c>
      <c r="F181" s="2">
        <v>45219</v>
      </c>
      <c r="G181" t="s">
        <v>39</v>
      </c>
      <c r="H181" t="s">
        <v>848</v>
      </c>
      <c r="I181" t="s">
        <v>41</v>
      </c>
      <c r="J181" t="s">
        <v>42</v>
      </c>
      <c r="K181" t="s">
        <v>120</v>
      </c>
      <c r="L181" t="s">
        <v>44</v>
      </c>
      <c r="M181" t="s">
        <v>45</v>
      </c>
      <c r="N181" t="s">
        <v>467</v>
      </c>
      <c r="O181" t="s">
        <v>468</v>
      </c>
      <c r="P181" t="s">
        <v>48</v>
      </c>
      <c r="Q181" t="s">
        <v>80</v>
      </c>
      <c r="R181" t="s">
        <v>81</v>
      </c>
      <c r="S181" t="s">
        <v>51</v>
      </c>
      <c r="T181" t="s">
        <v>52</v>
      </c>
      <c r="U181" s="3">
        <v>45614</v>
      </c>
      <c r="V181" t="s">
        <v>53</v>
      </c>
      <c r="W181" s="2">
        <v>45219</v>
      </c>
      <c r="X181" s="2">
        <v>45302</v>
      </c>
      <c r="Y181" t="s">
        <v>44</v>
      </c>
      <c r="Z181" t="s">
        <v>54</v>
      </c>
      <c r="AA181" t="s">
        <v>126</v>
      </c>
      <c r="AB181" t="s">
        <v>44</v>
      </c>
      <c r="AC181" t="s">
        <v>44</v>
      </c>
      <c r="AD181" t="s">
        <v>56</v>
      </c>
      <c r="AE181" t="s">
        <v>82</v>
      </c>
      <c r="AF181" t="s">
        <v>44</v>
      </c>
      <c r="AG181" t="s">
        <v>44</v>
      </c>
      <c r="AH181" t="s">
        <v>44</v>
      </c>
      <c r="AI181" t="s">
        <v>44</v>
      </c>
    </row>
    <row r="182" spans="1:35" x14ac:dyDescent="0.2">
      <c r="A182" t="s">
        <v>849</v>
      </c>
      <c r="B182" t="s">
        <v>36</v>
      </c>
      <c r="C182" t="s">
        <v>37</v>
      </c>
      <c r="D182" s="1">
        <v>1099</v>
      </c>
      <c r="E182" t="s">
        <v>38</v>
      </c>
      <c r="F182" s="2">
        <v>45230</v>
      </c>
      <c r="G182" t="s">
        <v>39</v>
      </c>
      <c r="H182" t="s">
        <v>850</v>
      </c>
      <c r="I182" t="s">
        <v>41</v>
      </c>
      <c r="J182" t="s">
        <v>42</v>
      </c>
      <c r="K182" t="s">
        <v>43</v>
      </c>
      <c r="L182" t="s">
        <v>44</v>
      </c>
      <c r="M182" t="s">
        <v>45</v>
      </c>
      <c r="N182" t="s">
        <v>799</v>
      </c>
      <c r="O182" t="s">
        <v>800</v>
      </c>
      <c r="P182" t="s">
        <v>48</v>
      </c>
      <c r="Q182" t="s">
        <v>80</v>
      </c>
      <c r="R182" t="s">
        <v>81</v>
      </c>
      <c r="S182" t="s">
        <v>51</v>
      </c>
      <c r="T182" t="s">
        <v>52</v>
      </c>
      <c r="U182" s="3">
        <v>45614</v>
      </c>
      <c r="V182" t="s">
        <v>53</v>
      </c>
      <c r="W182" s="2">
        <v>45230</v>
      </c>
      <c r="X182" s="2">
        <v>45321</v>
      </c>
      <c r="Y182" t="s">
        <v>44</v>
      </c>
      <c r="Z182" t="s">
        <v>54</v>
      </c>
      <c r="AA182" t="s">
        <v>55</v>
      </c>
      <c r="AB182" t="s">
        <v>44</v>
      </c>
      <c r="AC182" t="s">
        <v>44</v>
      </c>
      <c r="AD182" t="s">
        <v>56</v>
      </c>
      <c r="AE182" t="s">
        <v>57</v>
      </c>
      <c r="AF182" t="s">
        <v>44</v>
      </c>
      <c r="AG182" t="s">
        <v>44</v>
      </c>
      <c r="AH182" t="s">
        <v>44</v>
      </c>
      <c r="AI182" t="s">
        <v>44</v>
      </c>
    </row>
    <row r="183" spans="1:35" x14ac:dyDescent="0.2">
      <c r="A183" t="s">
        <v>851</v>
      </c>
      <c r="B183" t="s">
        <v>36</v>
      </c>
      <c r="C183" t="s">
        <v>37</v>
      </c>
      <c r="D183" s="1">
        <v>648</v>
      </c>
      <c r="E183" t="s">
        <v>38</v>
      </c>
      <c r="F183" s="2">
        <v>45219</v>
      </c>
      <c r="G183" t="s">
        <v>39</v>
      </c>
      <c r="H183" t="s">
        <v>852</v>
      </c>
      <c r="I183" t="s">
        <v>41</v>
      </c>
      <c r="J183" t="s">
        <v>42</v>
      </c>
      <c r="K183" t="s">
        <v>43</v>
      </c>
      <c r="L183" t="s">
        <v>44</v>
      </c>
      <c r="M183" t="s">
        <v>101</v>
      </c>
      <c r="N183" t="s">
        <v>231</v>
      </c>
      <c r="O183" t="s">
        <v>232</v>
      </c>
      <c r="P183" t="s">
        <v>48</v>
      </c>
      <c r="Q183" t="s">
        <v>233</v>
      </c>
      <c r="R183" t="s">
        <v>234</v>
      </c>
      <c r="S183" t="s">
        <v>51</v>
      </c>
      <c r="T183" t="s">
        <v>52</v>
      </c>
      <c r="U183" s="3">
        <v>45614</v>
      </c>
      <c r="V183" t="s">
        <v>53</v>
      </c>
      <c r="W183" s="2">
        <v>45219</v>
      </c>
      <c r="X183" s="2">
        <v>45300</v>
      </c>
      <c r="Y183" t="s">
        <v>44</v>
      </c>
      <c r="Z183" t="s">
        <v>54</v>
      </c>
      <c r="AA183" t="s">
        <v>55</v>
      </c>
      <c r="AB183" t="s">
        <v>44</v>
      </c>
      <c r="AC183" t="s">
        <v>44</v>
      </c>
      <c r="AD183" t="s">
        <v>56</v>
      </c>
      <c r="AE183" t="s">
        <v>57</v>
      </c>
      <c r="AF183" t="s">
        <v>56</v>
      </c>
      <c r="AG183" t="s">
        <v>92</v>
      </c>
      <c r="AH183" t="s">
        <v>44</v>
      </c>
      <c r="AI183" t="s">
        <v>44</v>
      </c>
    </row>
    <row r="184" spans="1:35" x14ac:dyDescent="0.2">
      <c r="A184" t="s">
        <v>853</v>
      </c>
      <c r="B184" t="s">
        <v>36</v>
      </c>
      <c r="C184" t="s">
        <v>37</v>
      </c>
      <c r="D184" s="1">
        <v>928.13</v>
      </c>
      <c r="E184" t="s">
        <v>38</v>
      </c>
      <c r="F184" s="2">
        <v>45219</v>
      </c>
      <c r="G184" t="s">
        <v>39</v>
      </c>
      <c r="H184" t="s">
        <v>854</v>
      </c>
      <c r="I184" t="s">
        <v>41</v>
      </c>
      <c r="J184" t="s">
        <v>42</v>
      </c>
      <c r="K184" t="s">
        <v>66</v>
      </c>
      <c r="L184" t="s">
        <v>43</v>
      </c>
      <c r="M184" t="s">
        <v>45</v>
      </c>
      <c r="N184" t="s">
        <v>401</v>
      </c>
      <c r="O184" t="s">
        <v>402</v>
      </c>
      <c r="P184" t="s">
        <v>48</v>
      </c>
      <c r="Q184" t="s">
        <v>161</v>
      </c>
      <c r="R184" t="s">
        <v>162</v>
      </c>
      <c r="S184" t="s">
        <v>155</v>
      </c>
      <c r="T184" t="s">
        <v>52</v>
      </c>
      <c r="U184" s="3">
        <v>45614</v>
      </c>
      <c r="V184" t="s">
        <v>53</v>
      </c>
      <c r="W184" s="2">
        <v>45219</v>
      </c>
      <c r="X184" s="2">
        <v>45300</v>
      </c>
      <c r="Y184" t="s">
        <v>44</v>
      </c>
      <c r="Z184" t="s">
        <v>54</v>
      </c>
      <c r="AA184" t="s">
        <v>73</v>
      </c>
      <c r="AB184" t="s">
        <v>90</v>
      </c>
      <c r="AC184" t="s">
        <v>55</v>
      </c>
      <c r="AD184" t="s">
        <v>56</v>
      </c>
      <c r="AE184" t="s">
        <v>82</v>
      </c>
      <c r="AF184" t="s">
        <v>44</v>
      </c>
      <c r="AG184" t="s">
        <v>44</v>
      </c>
      <c r="AH184" t="s">
        <v>44</v>
      </c>
      <c r="AI184" t="s">
        <v>44</v>
      </c>
    </row>
    <row r="185" spans="1:35" x14ac:dyDescent="0.2">
      <c r="A185" t="s">
        <v>855</v>
      </c>
      <c r="B185" t="s">
        <v>36</v>
      </c>
      <c r="C185" t="s">
        <v>37</v>
      </c>
      <c r="D185" s="1">
        <v>82.27</v>
      </c>
      <c r="E185" t="s">
        <v>38</v>
      </c>
      <c r="F185" s="2">
        <v>45219</v>
      </c>
      <c r="G185" t="s">
        <v>39</v>
      </c>
      <c r="H185" t="s">
        <v>856</v>
      </c>
      <c r="I185" t="s">
        <v>41</v>
      </c>
      <c r="J185" t="s">
        <v>42</v>
      </c>
      <c r="K185" t="s">
        <v>66</v>
      </c>
      <c r="L185" t="s">
        <v>44</v>
      </c>
      <c r="M185" t="s">
        <v>101</v>
      </c>
      <c r="N185" t="s">
        <v>857</v>
      </c>
      <c r="O185" t="s">
        <v>858</v>
      </c>
      <c r="P185" t="s">
        <v>48</v>
      </c>
      <c r="Q185" t="s">
        <v>530</v>
      </c>
      <c r="R185" t="s">
        <v>531</v>
      </c>
      <c r="S185" t="s">
        <v>72</v>
      </c>
      <c r="T185" t="s">
        <v>52</v>
      </c>
      <c r="U185" s="3">
        <v>45614</v>
      </c>
      <c r="V185" t="s">
        <v>53</v>
      </c>
      <c r="W185" s="2">
        <v>45219</v>
      </c>
      <c r="X185" s="2">
        <v>45322</v>
      </c>
      <c r="Y185" t="s">
        <v>44</v>
      </c>
      <c r="Z185" t="s">
        <v>54</v>
      </c>
      <c r="AA185" t="s">
        <v>73</v>
      </c>
      <c r="AB185" t="s">
        <v>44</v>
      </c>
      <c r="AC185" t="s">
        <v>44</v>
      </c>
      <c r="AD185" t="s">
        <v>56</v>
      </c>
      <c r="AE185" t="s">
        <v>57</v>
      </c>
      <c r="AF185" t="s">
        <v>56</v>
      </c>
      <c r="AG185" t="s">
        <v>92</v>
      </c>
      <c r="AH185" t="s">
        <v>44</v>
      </c>
      <c r="AI185" t="s">
        <v>44</v>
      </c>
    </row>
    <row r="186" spans="1:35" x14ac:dyDescent="0.2">
      <c r="A186" t="s">
        <v>859</v>
      </c>
      <c r="B186" t="s">
        <v>36</v>
      </c>
      <c r="C186" t="s">
        <v>37</v>
      </c>
      <c r="D186" s="1">
        <v>985.31</v>
      </c>
      <c r="E186" t="s">
        <v>38</v>
      </c>
      <c r="F186" s="2">
        <v>45219</v>
      </c>
      <c r="G186" t="s">
        <v>39</v>
      </c>
      <c r="H186" t="s">
        <v>860</v>
      </c>
      <c r="I186" t="s">
        <v>41</v>
      </c>
      <c r="J186" t="s">
        <v>42</v>
      </c>
      <c r="K186" t="s">
        <v>129</v>
      </c>
      <c r="L186" t="s">
        <v>44</v>
      </c>
      <c r="M186" t="s">
        <v>101</v>
      </c>
      <c r="N186" t="s">
        <v>861</v>
      </c>
      <c r="O186" t="s">
        <v>862</v>
      </c>
      <c r="P186" t="s">
        <v>48</v>
      </c>
      <c r="Q186" t="s">
        <v>180</v>
      </c>
      <c r="R186" t="s">
        <v>181</v>
      </c>
      <c r="S186" t="s">
        <v>51</v>
      </c>
      <c r="T186" t="s">
        <v>52</v>
      </c>
      <c r="U186" s="3">
        <v>45614</v>
      </c>
      <c r="V186" t="s">
        <v>53</v>
      </c>
      <c r="W186" s="2">
        <v>45219</v>
      </c>
      <c r="X186" s="2">
        <v>45269</v>
      </c>
      <c r="Y186" t="s">
        <v>44</v>
      </c>
      <c r="Z186" t="s">
        <v>54</v>
      </c>
      <c r="AA186" t="s">
        <v>163</v>
      </c>
      <c r="AB186" t="s">
        <v>44</v>
      </c>
      <c r="AC186" t="s">
        <v>44</v>
      </c>
      <c r="AD186" t="s">
        <v>56</v>
      </c>
      <c r="AE186" t="s">
        <v>57</v>
      </c>
      <c r="AF186" t="s">
        <v>56</v>
      </c>
      <c r="AG186" t="s">
        <v>92</v>
      </c>
      <c r="AH186" t="s">
        <v>44</v>
      </c>
      <c r="AI186" t="s">
        <v>44</v>
      </c>
    </row>
    <row r="187" spans="1:35" x14ac:dyDescent="0.2">
      <c r="A187" t="s">
        <v>863</v>
      </c>
      <c r="B187" t="s">
        <v>36</v>
      </c>
      <c r="C187" t="s">
        <v>37</v>
      </c>
      <c r="D187" s="1">
        <v>900</v>
      </c>
      <c r="E187" t="s">
        <v>38</v>
      </c>
      <c r="F187" s="2">
        <v>45219</v>
      </c>
      <c r="G187" t="s">
        <v>39</v>
      </c>
      <c r="H187" t="s">
        <v>864</v>
      </c>
      <c r="I187" t="s">
        <v>41</v>
      </c>
      <c r="J187" t="s">
        <v>42</v>
      </c>
      <c r="K187" t="s">
        <v>129</v>
      </c>
      <c r="L187" t="s">
        <v>44</v>
      </c>
      <c r="M187" t="s">
        <v>196</v>
      </c>
      <c r="N187" t="s">
        <v>865</v>
      </c>
      <c r="O187" t="s">
        <v>866</v>
      </c>
      <c r="P187" t="s">
        <v>48</v>
      </c>
      <c r="Q187" t="s">
        <v>80</v>
      </c>
      <c r="R187" t="s">
        <v>81</v>
      </c>
      <c r="S187" t="s">
        <v>51</v>
      </c>
      <c r="T187" t="s">
        <v>52</v>
      </c>
      <c r="U187" s="3">
        <v>45614</v>
      </c>
      <c r="V187" t="s">
        <v>53</v>
      </c>
      <c r="W187" s="2">
        <v>45219</v>
      </c>
      <c r="X187" s="2">
        <v>45314</v>
      </c>
      <c r="Y187" t="s">
        <v>44</v>
      </c>
      <c r="Z187" t="s">
        <v>54</v>
      </c>
      <c r="AA187" t="s">
        <v>163</v>
      </c>
      <c r="AB187" t="s">
        <v>44</v>
      </c>
      <c r="AC187" t="s">
        <v>44</v>
      </c>
      <c r="AD187" t="s">
        <v>56</v>
      </c>
      <c r="AE187" t="s">
        <v>75</v>
      </c>
      <c r="AF187" t="s">
        <v>56</v>
      </c>
      <c r="AG187" t="s">
        <v>74</v>
      </c>
      <c r="AH187" t="s">
        <v>44</v>
      </c>
      <c r="AI187" t="s">
        <v>44</v>
      </c>
    </row>
    <row r="188" spans="1:35" x14ac:dyDescent="0.2">
      <c r="A188" t="s">
        <v>867</v>
      </c>
      <c r="B188" t="s">
        <v>36</v>
      </c>
      <c r="C188" t="s">
        <v>37</v>
      </c>
      <c r="D188" s="1">
        <v>960</v>
      </c>
      <c r="E188" t="s">
        <v>38</v>
      </c>
      <c r="F188" s="2">
        <v>45223</v>
      </c>
      <c r="G188" t="s">
        <v>39</v>
      </c>
      <c r="H188" t="s">
        <v>868</v>
      </c>
      <c r="I188" t="s">
        <v>41</v>
      </c>
      <c r="J188" t="s">
        <v>42</v>
      </c>
      <c r="K188" t="s">
        <v>66</v>
      </c>
      <c r="L188" t="s">
        <v>44</v>
      </c>
      <c r="M188" t="s">
        <v>196</v>
      </c>
      <c r="N188" t="s">
        <v>869</v>
      </c>
      <c r="O188" t="s">
        <v>870</v>
      </c>
      <c r="P188" t="s">
        <v>48</v>
      </c>
      <c r="Q188" t="s">
        <v>612</v>
      </c>
      <c r="R188" t="s">
        <v>613</v>
      </c>
      <c r="S188" t="s">
        <v>72</v>
      </c>
      <c r="T188" t="s">
        <v>52</v>
      </c>
      <c r="U188" s="3">
        <v>45614</v>
      </c>
      <c r="V188" t="s">
        <v>53</v>
      </c>
      <c r="W188" s="2">
        <v>45223</v>
      </c>
      <c r="X188" s="2">
        <v>45345</v>
      </c>
      <c r="Y188" t="s">
        <v>44</v>
      </c>
      <c r="Z188" t="s">
        <v>54</v>
      </c>
      <c r="AA188" t="s">
        <v>73</v>
      </c>
      <c r="AB188" t="s">
        <v>44</v>
      </c>
      <c r="AC188" t="s">
        <v>44</v>
      </c>
      <c r="AD188" t="s">
        <v>56</v>
      </c>
      <c r="AE188" t="s">
        <v>75</v>
      </c>
      <c r="AF188" t="s">
        <v>56</v>
      </c>
      <c r="AG188" t="s">
        <v>74</v>
      </c>
      <c r="AH188" t="s">
        <v>44</v>
      </c>
      <c r="AI188" t="s">
        <v>44</v>
      </c>
    </row>
    <row r="189" spans="1:35" x14ac:dyDescent="0.2">
      <c r="A189" t="s">
        <v>871</v>
      </c>
      <c r="B189" t="s">
        <v>36</v>
      </c>
      <c r="C189" t="s">
        <v>202</v>
      </c>
      <c r="D189" s="1">
        <v>2066.4</v>
      </c>
      <c r="E189" t="s">
        <v>38</v>
      </c>
      <c r="F189" s="2">
        <v>45233</v>
      </c>
      <c r="G189" t="s">
        <v>39</v>
      </c>
      <c r="H189" t="s">
        <v>872</v>
      </c>
      <c r="I189" t="s">
        <v>41</v>
      </c>
      <c r="J189" t="s">
        <v>42</v>
      </c>
      <c r="K189" t="s">
        <v>120</v>
      </c>
      <c r="L189" t="s">
        <v>44</v>
      </c>
      <c r="M189" t="s">
        <v>204</v>
      </c>
      <c r="N189" t="s">
        <v>472</v>
      </c>
      <c r="O189" t="s">
        <v>473</v>
      </c>
      <c r="P189" t="s">
        <v>48</v>
      </c>
      <c r="Q189" t="s">
        <v>313</v>
      </c>
      <c r="R189" t="s">
        <v>314</v>
      </c>
      <c r="S189" t="s">
        <v>51</v>
      </c>
      <c r="T189" t="s">
        <v>209</v>
      </c>
      <c r="U189" s="3">
        <v>45614</v>
      </c>
      <c r="V189" t="s">
        <v>53</v>
      </c>
      <c r="W189" s="2">
        <v>45233</v>
      </c>
      <c r="X189" s="2">
        <v>45314</v>
      </c>
      <c r="Y189" t="s">
        <v>44</v>
      </c>
      <c r="Z189" t="s">
        <v>54</v>
      </c>
      <c r="AA189" t="s">
        <v>126</v>
      </c>
      <c r="AB189" t="s">
        <v>44</v>
      </c>
      <c r="AC189" t="s">
        <v>44</v>
      </c>
      <c r="AD189" t="s">
        <v>56</v>
      </c>
      <c r="AE189" t="s">
        <v>211</v>
      </c>
      <c r="AF189" t="s">
        <v>44</v>
      </c>
      <c r="AG189" t="s">
        <v>44</v>
      </c>
      <c r="AH189" t="s">
        <v>44</v>
      </c>
      <c r="AI189" t="s">
        <v>44</v>
      </c>
    </row>
    <row r="190" spans="1:35" x14ac:dyDescent="0.2">
      <c r="A190" t="s">
        <v>873</v>
      </c>
      <c r="B190" t="s">
        <v>36</v>
      </c>
      <c r="C190" t="s">
        <v>283</v>
      </c>
      <c r="D190" s="1">
        <v>500</v>
      </c>
      <c r="E190" t="s">
        <v>38</v>
      </c>
      <c r="F190" s="2">
        <v>45226</v>
      </c>
      <c r="G190" t="s">
        <v>39</v>
      </c>
      <c r="H190" t="s">
        <v>874</v>
      </c>
      <c r="I190" t="s">
        <v>41</v>
      </c>
      <c r="J190" t="s">
        <v>42</v>
      </c>
      <c r="K190" t="s">
        <v>109</v>
      </c>
      <c r="L190" t="s">
        <v>44</v>
      </c>
      <c r="M190" t="s">
        <v>875</v>
      </c>
      <c r="N190" t="s">
        <v>111</v>
      </c>
      <c r="O190" t="s">
        <v>112</v>
      </c>
      <c r="P190" t="s">
        <v>48</v>
      </c>
      <c r="Q190" t="s">
        <v>113</v>
      </c>
      <c r="R190" t="s">
        <v>114</v>
      </c>
      <c r="S190" t="s">
        <v>51</v>
      </c>
      <c r="T190" t="s">
        <v>288</v>
      </c>
      <c r="U190" s="3">
        <v>45614</v>
      </c>
      <c r="V190" t="s">
        <v>53</v>
      </c>
      <c r="W190" s="2">
        <v>45226</v>
      </c>
      <c r="X190" s="2">
        <v>45430</v>
      </c>
      <c r="Y190" t="s">
        <v>44</v>
      </c>
      <c r="Z190" t="s">
        <v>54</v>
      </c>
      <c r="AA190" t="s">
        <v>116</v>
      </c>
      <c r="AB190" t="s">
        <v>44</v>
      </c>
      <c r="AC190" t="s">
        <v>44</v>
      </c>
      <c r="AD190" t="s">
        <v>56</v>
      </c>
      <c r="AE190" t="s">
        <v>876</v>
      </c>
      <c r="AF190" t="s">
        <v>56</v>
      </c>
      <c r="AG190" t="s">
        <v>877</v>
      </c>
      <c r="AH190" t="s">
        <v>44</v>
      </c>
      <c r="AI190" t="s">
        <v>44</v>
      </c>
    </row>
    <row r="191" spans="1:35" x14ac:dyDescent="0.2">
      <c r="A191" t="s">
        <v>878</v>
      </c>
      <c r="B191" t="s">
        <v>36</v>
      </c>
      <c r="C191" t="s">
        <v>37</v>
      </c>
      <c r="D191" s="1">
        <v>972</v>
      </c>
      <c r="E191" t="s">
        <v>38</v>
      </c>
      <c r="F191" s="2">
        <v>45226</v>
      </c>
      <c r="G191" t="s">
        <v>39</v>
      </c>
      <c r="H191" t="s">
        <v>879</v>
      </c>
      <c r="I191" t="s">
        <v>41</v>
      </c>
      <c r="J191" t="s">
        <v>42</v>
      </c>
      <c r="K191" t="s">
        <v>43</v>
      </c>
      <c r="L191" t="s">
        <v>44</v>
      </c>
      <c r="M191" t="s">
        <v>101</v>
      </c>
      <c r="N191" t="s">
        <v>880</v>
      </c>
      <c r="O191" t="s">
        <v>881</v>
      </c>
      <c r="P191" t="s">
        <v>48</v>
      </c>
      <c r="Q191" t="s">
        <v>180</v>
      </c>
      <c r="R191" t="s">
        <v>181</v>
      </c>
      <c r="S191" t="s">
        <v>51</v>
      </c>
      <c r="T191" t="s">
        <v>52</v>
      </c>
      <c r="U191" s="3">
        <v>45614</v>
      </c>
      <c r="V191" t="s">
        <v>53</v>
      </c>
      <c r="W191" s="2">
        <v>45226</v>
      </c>
      <c r="X191" s="2">
        <v>45269</v>
      </c>
      <c r="Y191" t="s">
        <v>44</v>
      </c>
      <c r="Z191" t="s">
        <v>54</v>
      </c>
      <c r="AA191" t="s">
        <v>55</v>
      </c>
      <c r="AB191" t="s">
        <v>44</v>
      </c>
      <c r="AC191" t="s">
        <v>44</v>
      </c>
      <c r="AD191" t="s">
        <v>56</v>
      </c>
      <c r="AE191" t="s">
        <v>57</v>
      </c>
      <c r="AF191" t="s">
        <v>56</v>
      </c>
      <c r="AG191" t="s">
        <v>92</v>
      </c>
      <c r="AH191" t="s">
        <v>44</v>
      </c>
      <c r="AI191" t="s">
        <v>44</v>
      </c>
    </row>
    <row r="192" spans="1:35" x14ac:dyDescent="0.2">
      <c r="A192" t="s">
        <v>882</v>
      </c>
      <c r="B192" t="s">
        <v>36</v>
      </c>
      <c r="C192" t="s">
        <v>202</v>
      </c>
      <c r="D192" s="1">
        <v>1730.4</v>
      </c>
      <c r="E192" t="s">
        <v>38</v>
      </c>
      <c r="F192" s="2">
        <v>45233</v>
      </c>
      <c r="G192" t="s">
        <v>39</v>
      </c>
      <c r="H192" t="s">
        <v>883</v>
      </c>
      <c r="I192" t="s">
        <v>41</v>
      </c>
      <c r="J192" t="s">
        <v>42</v>
      </c>
      <c r="K192" t="s">
        <v>109</v>
      </c>
      <c r="L192" t="s">
        <v>44</v>
      </c>
      <c r="M192" t="s">
        <v>204</v>
      </c>
      <c r="N192" t="s">
        <v>884</v>
      </c>
      <c r="O192" t="s">
        <v>885</v>
      </c>
      <c r="P192" t="s">
        <v>48</v>
      </c>
      <c r="Q192" t="s">
        <v>80</v>
      </c>
      <c r="R192" t="s">
        <v>81</v>
      </c>
      <c r="S192" t="s">
        <v>51</v>
      </c>
      <c r="T192" t="s">
        <v>209</v>
      </c>
      <c r="U192" s="3">
        <v>45614</v>
      </c>
      <c r="V192" t="s">
        <v>53</v>
      </c>
      <c r="W192" s="2">
        <v>45224</v>
      </c>
      <c r="X192" s="2">
        <v>45314</v>
      </c>
      <c r="Y192" t="s">
        <v>44</v>
      </c>
      <c r="Z192" t="s">
        <v>54</v>
      </c>
      <c r="AA192" t="s">
        <v>210</v>
      </c>
      <c r="AB192" t="s">
        <v>44</v>
      </c>
      <c r="AC192" t="s">
        <v>44</v>
      </c>
      <c r="AD192" t="s">
        <v>56</v>
      </c>
      <c r="AE192" t="s">
        <v>211</v>
      </c>
      <c r="AF192" t="s">
        <v>44</v>
      </c>
      <c r="AG192" t="s">
        <v>44</v>
      </c>
      <c r="AH192" t="s">
        <v>44</v>
      </c>
      <c r="AI192" t="s">
        <v>44</v>
      </c>
    </row>
    <row r="193" spans="1:35" x14ac:dyDescent="0.2">
      <c r="A193" t="s">
        <v>886</v>
      </c>
      <c r="B193" t="s">
        <v>36</v>
      </c>
      <c r="C193" t="s">
        <v>37</v>
      </c>
      <c r="D193" s="1">
        <v>1003</v>
      </c>
      <c r="E193" t="s">
        <v>38</v>
      </c>
      <c r="F193" s="2">
        <v>45230</v>
      </c>
      <c r="G193" t="s">
        <v>39</v>
      </c>
      <c r="H193" t="s">
        <v>887</v>
      </c>
      <c r="I193" t="s">
        <v>41</v>
      </c>
      <c r="J193" t="s">
        <v>42</v>
      </c>
      <c r="K193" t="s">
        <v>120</v>
      </c>
      <c r="L193" t="s">
        <v>44</v>
      </c>
      <c r="M193" t="s">
        <v>45</v>
      </c>
      <c r="N193" t="s">
        <v>477</v>
      </c>
      <c r="O193" t="s">
        <v>478</v>
      </c>
      <c r="P193" t="s">
        <v>48</v>
      </c>
      <c r="Q193" t="s">
        <v>153</v>
      </c>
      <c r="R193" t="s">
        <v>154</v>
      </c>
      <c r="S193" t="s">
        <v>155</v>
      </c>
      <c r="T193" t="s">
        <v>52</v>
      </c>
      <c r="U193" s="3">
        <v>45614</v>
      </c>
      <c r="V193" t="s">
        <v>53</v>
      </c>
      <c r="W193" s="2">
        <v>45230</v>
      </c>
      <c r="X193" s="2">
        <v>45268</v>
      </c>
      <c r="Y193" t="s">
        <v>44</v>
      </c>
      <c r="Z193" t="s">
        <v>54</v>
      </c>
      <c r="AA193" t="s">
        <v>126</v>
      </c>
      <c r="AB193" t="s">
        <v>44</v>
      </c>
      <c r="AC193" t="s">
        <v>44</v>
      </c>
      <c r="AD193" t="s">
        <v>56</v>
      </c>
      <c r="AE193" t="s">
        <v>57</v>
      </c>
      <c r="AF193" t="s">
        <v>44</v>
      </c>
      <c r="AG193" t="s">
        <v>44</v>
      </c>
      <c r="AH193" t="s">
        <v>44</v>
      </c>
      <c r="AI193" t="s">
        <v>44</v>
      </c>
    </row>
    <row r="194" spans="1:35" x14ac:dyDescent="0.2">
      <c r="A194" t="s">
        <v>888</v>
      </c>
      <c r="B194" t="s">
        <v>36</v>
      </c>
      <c r="C194" t="s">
        <v>37</v>
      </c>
      <c r="D194" s="1">
        <v>966.03</v>
      </c>
      <c r="E194" t="s">
        <v>38</v>
      </c>
      <c r="F194" s="2">
        <v>45225</v>
      </c>
      <c r="G194" t="s">
        <v>39</v>
      </c>
      <c r="H194" t="s">
        <v>889</v>
      </c>
      <c r="I194" t="s">
        <v>41</v>
      </c>
      <c r="J194" t="s">
        <v>42</v>
      </c>
      <c r="K194" t="s">
        <v>43</v>
      </c>
      <c r="L194" t="s">
        <v>44</v>
      </c>
      <c r="M194" t="s">
        <v>45</v>
      </c>
      <c r="N194" t="s">
        <v>890</v>
      </c>
      <c r="O194" t="s">
        <v>891</v>
      </c>
      <c r="P194" t="s">
        <v>48</v>
      </c>
      <c r="Q194" t="s">
        <v>153</v>
      </c>
      <c r="R194" t="s">
        <v>154</v>
      </c>
      <c r="S194" t="s">
        <v>155</v>
      </c>
      <c r="T194" t="s">
        <v>52</v>
      </c>
      <c r="U194" s="3">
        <v>45614</v>
      </c>
      <c r="V194" t="s">
        <v>53</v>
      </c>
      <c r="W194" s="2">
        <v>45225</v>
      </c>
      <c r="X194" s="2">
        <v>45300</v>
      </c>
      <c r="Y194" t="s">
        <v>44</v>
      </c>
      <c r="Z194" t="s">
        <v>54</v>
      </c>
      <c r="AA194" t="s">
        <v>55</v>
      </c>
      <c r="AB194" t="s">
        <v>44</v>
      </c>
      <c r="AC194" t="s">
        <v>44</v>
      </c>
      <c r="AD194" t="s">
        <v>56</v>
      </c>
      <c r="AE194" t="s">
        <v>57</v>
      </c>
      <c r="AF194" t="s">
        <v>44</v>
      </c>
      <c r="AG194" t="s">
        <v>44</v>
      </c>
      <c r="AH194" t="s">
        <v>44</v>
      </c>
      <c r="AI194" t="s">
        <v>44</v>
      </c>
    </row>
    <row r="195" spans="1:35" x14ac:dyDescent="0.2">
      <c r="A195" t="s">
        <v>892</v>
      </c>
      <c r="B195" t="s">
        <v>36</v>
      </c>
      <c r="C195" t="s">
        <v>316</v>
      </c>
      <c r="D195" s="1">
        <v>1480</v>
      </c>
      <c r="E195" t="s">
        <v>38</v>
      </c>
      <c r="F195" s="2">
        <v>45229</v>
      </c>
      <c r="G195" t="s">
        <v>39</v>
      </c>
      <c r="H195" t="s">
        <v>893</v>
      </c>
      <c r="I195" t="s">
        <v>41</v>
      </c>
      <c r="J195" t="s">
        <v>42</v>
      </c>
      <c r="K195" t="s">
        <v>120</v>
      </c>
      <c r="L195" t="s">
        <v>44</v>
      </c>
      <c r="M195" t="s">
        <v>789</v>
      </c>
      <c r="N195" t="s">
        <v>894</v>
      </c>
      <c r="O195" t="s">
        <v>895</v>
      </c>
      <c r="P195" t="s">
        <v>48</v>
      </c>
      <c r="Q195" t="s">
        <v>302</v>
      </c>
      <c r="R195" t="s">
        <v>303</v>
      </c>
      <c r="S195" t="s">
        <v>72</v>
      </c>
      <c r="T195" t="s">
        <v>323</v>
      </c>
      <c r="U195" s="3">
        <v>45614</v>
      </c>
      <c r="V195" t="s">
        <v>53</v>
      </c>
      <c r="W195" s="2">
        <v>45229</v>
      </c>
      <c r="X195" s="2">
        <v>45468</v>
      </c>
      <c r="Y195" t="s">
        <v>44</v>
      </c>
      <c r="Z195" t="s">
        <v>54</v>
      </c>
      <c r="AA195" t="s">
        <v>126</v>
      </c>
      <c r="AB195" t="s">
        <v>44</v>
      </c>
      <c r="AC195" t="s">
        <v>44</v>
      </c>
      <c r="AD195" t="s">
        <v>56</v>
      </c>
      <c r="AE195" t="s">
        <v>792</v>
      </c>
      <c r="AF195" t="s">
        <v>44</v>
      </c>
      <c r="AG195" t="s">
        <v>44</v>
      </c>
      <c r="AH195" t="s">
        <v>44</v>
      </c>
      <c r="AI195" t="s">
        <v>44</v>
      </c>
    </row>
    <row r="196" spans="1:35" x14ac:dyDescent="0.2">
      <c r="A196" t="s">
        <v>896</v>
      </c>
      <c r="B196" t="s">
        <v>36</v>
      </c>
      <c r="C196" t="s">
        <v>37</v>
      </c>
      <c r="D196" s="1">
        <v>1000.8</v>
      </c>
      <c r="E196" t="s">
        <v>38</v>
      </c>
      <c r="F196" s="2">
        <v>45226</v>
      </c>
      <c r="G196" t="s">
        <v>39</v>
      </c>
      <c r="H196" t="s">
        <v>897</v>
      </c>
      <c r="I196" t="s">
        <v>41</v>
      </c>
      <c r="J196" t="s">
        <v>42</v>
      </c>
      <c r="K196" t="s">
        <v>120</v>
      </c>
      <c r="L196" t="s">
        <v>44</v>
      </c>
      <c r="M196" t="s">
        <v>419</v>
      </c>
      <c r="N196" t="s">
        <v>898</v>
      </c>
      <c r="O196" t="s">
        <v>899</v>
      </c>
      <c r="P196" t="s">
        <v>48</v>
      </c>
      <c r="Q196" t="s">
        <v>428</v>
      </c>
      <c r="R196" t="s">
        <v>429</v>
      </c>
      <c r="S196" t="s">
        <v>155</v>
      </c>
      <c r="T196" t="s">
        <v>52</v>
      </c>
      <c r="U196" s="3">
        <v>45614</v>
      </c>
      <c r="V196" t="s">
        <v>53</v>
      </c>
      <c r="W196" s="2">
        <v>45226</v>
      </c>
      <c r="X196" s="2">
        <v>45273</v>
      </c>
      <c r="Y196" t="s">
        <v>44</v>
      </c>
      <c r="Z196" t="s">
        <v>54</v>
      </c>
      <c r="AA196" t="s">
        <v>126</v>
      </c>
      <c r="AB196" t="s">
        <v>44</v>
      </c>
      <c r="AC196" t="s">
        <v>44</v>
      </c>
      <c r="AD196" t="s">
        <v>56</v>
      </c>
      <c r="AE196" t="s">
        <v>57</v>
      </c>
      <c r="AF196" t="s">
        <v>56</v>
      </c>
      <c r="AG196" t="s">
        <v>877</v>
      </c>
      <c r="AH196" t="s">
        <v>44</v>
      </c>
      <c r="AI196" t="s">
        <v>44</v>
      </c>
    </row>
    <row r="197" spans="1:35" x14ac:dyDescent="0.2">
      <c r="A197" t="s">
        <v>900</v>
      </c>
      <c r="B197" t="s">
        <v>36</v>
      </c>
      <c r="C197" t="s">
        <v>37</v>
      </c>
      <c r="D197" s="1">
        <v>1052</v>
      </c>
      <c r="E197" t="s">
        <v>38</v>
      </c>
      <c r="F197" s="2">
        <v>45226</v>
      </c>
      <c r="G197" t="s">
        <v>39</v>
      </c>
      <c r="H197" t="s">
        <v>901</v>
      </c>
      <c r="I197" t="s">
        <v>41</v>
      </c>
      <c r="J197" t="s">
        <v>42</v>
      </c>
      <c r="K197" t="s">
        <v>120</v>
      </c>
      <c r="L197" t="s">
        <v>44</v>
      </c>
      <c r="M197" t="s">
        <v>45</v>
      </c>
      <c r="N197" t="s">
        <v>401</v>
      </c>
      <c r="O197" t="s">
        <v>402</v>
      </c>
      <c r="P197" t="s">
        <v>48</v>
      </c>
      <c r="Q197" t="s">
        <v>161</v>
      </c>
      <c r="R197" t="s">
        <v>162</v>
      </c>
      <c r="S197" t="s">
        <v>155</v>
      </c>
      <c r="T197" t="s">
        <v>52</v>
      </c>
      <c r="U197" s="3">
        <v>45614</v>
      </c>
      <c r="V197" t="s">
        <v>53</v>
      </c>
      <c r="W197" s="2">
        <v>45226</v>
      </c>
      <c r="X197" s="2">
        <v>45269</v>
      </c>
      <c r="Y197" t="s">
        <v>44</v>
      </c>
      <c r="Z197" t="s">
        <v>54</v>
      </c>
      <c r="AA197" t="s">
        <v>126</v>
      </c>
      <c r="AB197" t="s">
        <v>44</v>
      </c>
      <c r="AC197" t="s">
        <v>44</v>
      </c>
      <c r="AD197" t="s">
        <v>56</v>
      </c>
      <c r="AE197" t="s">
        <v>57</v>
      </c>
      <c r="AF197" t="s">
        <v>44</v>
      </c>
      <c r="AG197" t="s">
        <v>44</v>
      </c>
      <c r="AH197" t="s">
        <v>44</v>
      </c>
      <c r="AI197" t="s">
        <v>44</v>
      </c>
    </row>
    <row r="198" spans="1:35" x14ac:dyDescent="0.2">
      <c r="A198" t="s">
        <v>902</v>
      </c>
      <c r="B198" t="s">
        <v>36</v>
      </c>
      <c r="C198" t="s">
        <v>37</v>
      </c>
      <c r="D198" s="1">
        <v>1056.03</v>
      </c>
      <c r="E198" t="s">
        <v>38</v>
      </c>
      <c r="F198" s="2">
        <v>45226</v>
      </c>
      <c r="G198" t="s">
        <v>39</v>
      </c>
      <c r="H198" t="s">
        <v>903</v>
      </c>
      <c r="I198" t="s">
        <v>41</v>
      </c>
      <c r="J198" t="s">
        <v>42</v>
      </c>
      <c r="K198" t="s">
        <v>43</v>
      </c>
      <c r="L198" t="s">
        <v>44</v>
      </c>
      <c r="M198" t="s">
        <v>45</v>
      </c>
      <c r="N198" t="s">
        <v>904</v>
      </c>
      <c r="O198" t="s">
        <v>905</v>
      </c>
      <c r="P198" t="s">
        <v>48</v>
      </c>
      <c r="Q198" t="s">
        <v>906</v>
      </c>
      <c r="R198" t="s">
        <v>907</v>
      </c>
      <c r="S198" t="s">
        <v>72</v>
      </c>
      <c r="T198" t="s">
        <v>52</v>
      </c>
      <c r="U198" s="3">
        <v>45614</v>
      </c>
      <c r="V198" t="s">
        <v>53</v>
      </c>
      <c r="W198" s="2">
        <v>45226</v>
      </c>
      <c r="X198" s="2">
        <v>45637</v>
      </c>
      <c r="Y198" t="s">
        <v>44</v>
      </c>
      <c r="Z198" t="s">
        <v>54</v>
      </c>
      <c r="AA198" t="s">
        <v>55</v>
      </c>
      <c r="AB198" t="s">
        <v>44</v>
      </c>
      <c r="AC198" t="s">
        <v>44</v>
      </c>
      <c r="AD198" t="s">
        <v>56</v>
      </c>
      <c r="AE198" t="s">
        <v>57</v>
      </c>
      <c r="AF198" t="s">
        <v>44</v>
      </c>
      <c r="AG198" t="s">
        <v>44</v>
      </c>
      <c r="AH198" t="s">
        <v>44</v>
      </c>
      <c r="AI198" t="s">
        <v>44</v>
      </c>
    </row>
    <row r="199" spans="1:35" x14ac:dyDescent="0.2">
      <c r="A199" t="s">
        <v>908</v>
      </c>
      <c r="B199" t="s">
        <v>36</v>
      </c>
      <c r="C199" t="s">
        <v>37</v>
      </c>
      <c r="D199" s="1">
        <v>940</v>
      </c>
      <c r="E199" t="s">
        <v>38</v>
      </c>
      <c r="F199" s="2">
        <v>45230</v>
      </c>
      <c r="G199" t="s">
        <v>39</v>
      </c>
      <c r="H199" t="s">
        <v>909</v>
      </c>
      <c r="I199" t="s">
        <v>41</v>
      </c>
      <c r="J199" t="s">
        <v>42</v>
      </c>
      <c r="K199" t="s">
        <v>129</v>
      </c>
      <c r="L199" t="s">
        <v>44</v>
      </c>
      <c r="M199" t="s">
        <v>196</v>
      </c>
      <c r="N199" t="s">
        <v>294</v>
      </c>
      <c r="O199" t="s">
        <v>295</v>
      </c>
      <c r="P199" t="s">
        <v>48</v>
      </c>
      <c r="Q199" t="s">
        <v>296</v>
      </c>
      <c r="R199" t="s">
        <v>297</v>
      </c>
      <c r="S199" t="s">
        <v>72</v>
      </c>
      <c r="T199" t="s">
        <v>52</v>
      </c>
      <c r="U199" s="3">
        <v>45614</v>
      </c>
      <c r="V199" t="s">
        <v>53</v>
      </c>
      <c r="W199" s="2">
        <v>45230</v>
      </c>
      <c r="X199" s="2">
        <v>45385</v>
      </c>
      <c r="Y199" t="s">
        <v>44</v>
      </c>
      <c r="Z199" t="s">
        <v>54</v>
      </c>
      <c r="AA199" t="s">
        <v>163</v>
      </c>
      <c r="AB199" t="s">
        <v>44</v>
      </c>
      <c r="AC199" t="s">
        <v>44</v>
      </c>
      <c r="AD199" t="s">
        <v>56</v>
      </c>
      <c r="AE199" t="s">
        <v>75</v>
      </c>
      <c r="AF199" t="s">
        <v>56</v>
      </c>
      <c r="AG199" t="s">
        <v>74</v>
      </c>
      <c r="AH199" t="s">
        <v>44</v>
      </c>
      <c r="AI199" t="s">
        <v>44</v>
      </c>
    </row>
    <row r="200" spans="1:35" x14ac:dyDescent="0.2">
      <c r="A200" t="s">
        <v>910</v>
      </c>
      <c r="B200" t="s">
        <v>36</v>
      </c>
      <c r="C200" t="s">
        <v>37</v>
      </c>
      <c r="D200" s="1">
        <v>867.31</v>
      </c>
      <c r="E200" t="s">
        <v>38</v>
      </c>
      <c r="F200" s="2">
        <v>45231</v>
      </c>
      <c r="G200" t="s">
        <v>39</v>
      </c>
      <c r="H200" t="s">
        <v>911</v>
      </c>
      <c r="I200" t="s">
        <v>41</v>
      </c>
      <c r="J200" t="s">
        <v>42</v>
      </c>
      <c r="K200" t="s">
        <v>43</v>
      </c>
      <c r="L200" t="s">
        <v>44</v>
      </c>
      <c r="M200" t="s">
        <v>101</v>
      </c>
      <c r="N200" t="s">
        <v>912</v>
      </c>
      <c r="O200" t="s">
        <v>913</v>
      </c>
      <c r="P200" t="s">
        <v>48</v>
      </c>
      <c r="Q200" t="s">
        <v>914</v>
      </c>
      <c r="R200" t="s">
        <v>915</v>
      </c>
      <c r="S200" t="s">
        <v>51</v>
      </c>
      <c r="T200" t="s">
        <v>52</v>
      </c>
      <c r="U200" s="3">
        <v>45614</v>
      </c>
      <c r="V200" t="s">
        <v>53</v>
      </c>
      <c r="W200" s="2">
        <v>45231</v>
      </c>
      <c r="X200" s="2">
        <v>45266</v>
      </c>
      <c r="Y200" t="s">
        <v>44</v>
      </c>
      <c r="Z200" t="s">
        <v>54</v>
      </c>
      <c r="AA200" t="s">
        <v>55</v>
      </c>
      <c r="AB200" t="s">
        <v>44</v>
      </c>
      <c r="AC200" t="s">
        <v>44</v>
      </c>
      <c r="AD200" t="s">
        <v>56</v>
      </c>
      <c r="AE200" t="s">
        <v>82</v>
      </c>
      <c r="AF200" t="s">
        <v>56</v>
      </c>
      <c r="AG200" t="s">
        <v>92</v>
      </c>
      <c r="AH200" t="s">
        <v>44</v>
      </c>
      <c r="AI200" t="s">
        <v>44</v>
      </c>
    </row>
    <row r="201" spans="1:35" x14ac:dyDescent="0.2">
      <c r="A201" t="s">
        <v>916</v>
      </c>
      <c r="B201" t="s">
        <v>36</v>
      </c>
      <c r="C201" t="s">
        <v>37</v>
      </c>
      <c r="D201" s="1">
        <v>1007</v>
      </c>
      <c r="E201" t="s">
        <v>38</v>
      </c>
      <c r="F201" s="2">
        <v>45230</v>
      </c>
      <c r="G201" t="s">
        <v>39</v>
      </c>
      <c r="H201" t="s">
        <v>917</v>
      </c>
      <c r="I201" t="s">
        <v>41</v>
      </c>
      <c r="J201" t="s">
        <v>42</v>
      </c>
      <c r="K201" t="s">
        <v>43</v>
      </c>
      <c r="L201" t="s">
        <v>109</v>
      </c>
      <c r="M201" t="s">
        <v>271</v>
      </c>
      <c r="N201" t="s">
        <v>918</v>
      </c>
      <c r="O201" t="s">
        <v>919</v>
      </c>
      <c r="P201" t="s">
        <v>48</v>
      </c>
      <c r="Q201" t="s">
        <v>920</v>
      </c>
      <c r="R201" t="s">
        <v>921</v>
      </c>
      <c r="S201" t="s">
        <v>72</v>
      </c>
      <c r="T201" t="s">
        <v>52</v>
      </c>
      <c r="U201" s="3">
        <v>45614</v>
      </c>
      <c r="V201" t="s">
        <v>53</v>
      </c>
      <c r="W201" s="2">
        <v>45230</v>
      </c>
      <c r="X201" s="2">
        <v>45327</v>
      </c>
      <c r="Y201" t="s">
        <v>44</v>
      </c>
      <c r="Z201" t="s">
        <v>54</v>
      </c>
      <c r="AA201" t="s">
        <v>55</v>
      </c>
      <c r="AB201" t="s">
        <v>90</v>
      </c>
      <c r="AC201" t="s">
        <v>116</v>
      </c>
      <c r="AD201" t="s">
        <v>56</v>
      </c>
      <c r="AE201" t="s">
        <v>57</v>
      </c>
      <c r="AF201" t="s">
        <v>56</v>
      </c>
      <c r="AG201" t="s">
        <v>75</v>
      </c>
      <c r="AH201" t="s">
        <v>56</v>
      </c>
      <c r="AI201" t="s">
        <v>164</v>
      </c>
    </row>
    <row r="202" spans="1:35" x14ac:dyDescent="0.2">
      <c r="A202" t="s">
        <v>922</v>
      </c>
      <c r="B202" t="s">
        <v>36</v>
      </c>
      <c r="C202" t="s">
        <v>283</v>
      </c>
      <c r="D202" s="1">
        <v>275</v>
      </c>
      <c r="E202" t="s">
        <v>38</v>
      </c>
      <c r="F202" s="2">
        <v>45229</v>
      </c>
      <c r="G202" t="s">
        <v>39</v>
      </c>
      <c r="H202" t="s">
        <v>923</v>
      </c>
      <c r="I202" t="s">
        <v>41</v>
      </c>
      <c r="J202" t="s">
        <v>42</v>
      </c>
      <c r="K202" t="s">
        <v>109</v>
      </c>
      <c r="L202" t="s">
        <v>44</v>
      </c>
      <c r="M202" t="s">
        <v>829</v>
      </c>
      <c r="N202" t="s">
        <v>467</v>
      </c>
      <c r="O202" t="s">
        <v>468</v>
      </c>
      <c r="P202" t="s">
        <v>48</v>
      </c>
      <c r="Q202" t="s">
        <v>80</v>
      </c>
      <c r="R202" t="s">
        <v>81</v>
      </c>
      <c r="S202" t="s">
        <v>51</v>
      </c>
      <c r="T202" t="s">
        <v>288</v>
      </c>
      <c r="U202" s="3">
        <v>45614</v>
      </c>
      <c r="V202" t="s">
        <v>53</v>
      </c>
      <c r="W202" s="2">
        <v>45229</v>
      </c>
      <c r="X202" s="2">
        <v>45302</v>
      </c>
      <c r="Y202" t="s">
        <v>44</v>
      </c>
      <c r="Z202" t="s">
        <v>54</v>
      </c>
      <c r="AA202" t="s">
        <v>116</v>
      </c>
      <c r="AB202" t="s">
        <v>44</v>
      </c>
      <c r="AC202" t="s">
        <v>44</v>
      </c>
      <c r="AD202" t="s">
        <v>56</v>
      </c>
      <c r="AE202" t="s">
        <v>75</v>
      </c>
      <c r="AF202" t="s">
        <v>56</v>
      </c>
      <c r="AG202" t="s">
        <v>164</v>
      </c>
      <c r="AH202" t="s">
        <v>56</v>
      </c>
      <c r="AI202" t="s">
        <v>193</v>
      </c>
    </row>
    <row r="203" spans="1:35" x14ac:dyDescent="0.2">
      <c r="A203" t="s">
        <v>924</v>
      </c>
      <c r="B203" t="s">
        <v>36</v>
      </c>
      <c r="C203" t="s">
        <v>37</v>
      </c>
      <c r="D203" s="1">
        <v>1053</v>
      </c>
      <c r="E203" t="s">
        <v>38</v>
      </c>
      <c r="F203" s="2">
        <v>45230</v>
      </c>
      <c r="G203" t="s">
        <v>39</v>
      </c>
      <c r="H203" t="s">
        <v>925</v>
      </c>
      <c r="I203" t="s">
        <v>41</v>
      </c>
      <c r="J203" t="s">
        <v>42</v>
      </c>
      <c r="K203" t="s">
        <v>43</v>
      </c>
      <c r="L203" t="s">
        <v>44</v>
      </c>
      <c r="M203" t="s">
        <v>45</v>
      </c>
      <c r="N203" t="s">
        <v>220</v>
      </c>
      <c r="O203" t="s">
        <v>221</v>
      </c>
      <c r="P203" t="s">
        <v>48</v>
      </c>
      <c r="Q203" t="s">
        <v>124</v>
      </c>
      <c r="R203" t="s">
        <v>125</v>
      </c>
      <c r="S203" t="s">
        <v>51</v>
      </c>
      <c r="T203" t="s">
        <v>52</v>
      </c>
      <c r="U203" s="3">
        <v>45614</v>
      </c>
      <c r="V203" t="s">
        <v>53</v>
      </c>
      <c r="W203" s="2">
        <v>45230</v>
      </c>
      <c r="X203" s="2">
        <v>45322</v>
      </c>
      <c r="Y203" t="s">
        <v>44</v>
      </c>
      <c r="Z203" t="s">
        <v>54</v>
      </c>
      <c r="AA203" t="s">
        <v>55</v>
      </c>
      <c r="AB203" t="s">
        <v>44</v>
      </c>
      <c r="AC203" t="s">
        <v>44</v>
      </c>
      <c r="AD203" t="s">
        <v>56</v>
      </c>
      <c r="AE203" t="s">
        <v>57</v>
      </c>
      <c r="AF203" t="s">
        <v>44</v>
      </c>
      <c r="AG203" t="s">
        <v>44</v>
      </c>
      <c r="AH203" t="s">
        <v>44</v>
      </c>
      <c r="AI203" t="s">
        <v>44</v>
      </c>
    </row>
    <row r="204" spans="1:35" x14ac:dyDescent="0.2">
      <c r="A204" t="s">
        <v>926</v>
      </c>
      <c r="B204" t="s">
        <v>36</v>
      </c>
      <c r="C204" t="s">
        <v>37</v>
      </c>
      <c r="D204" s="1">
        <v>923.59</v>
      </c>
      <c r="E204" t="s">
        <v>38</v>
      </c>
      <c r="F204" s="2">
        <v>45232</v>
      </c>
      <c r="G204" t="s">
        <v>39</v>
      </c>
      <c r="H204" t="s">
        <v>927</v>
      </c>
      <c r="I204" t="s">
        <v>41</v>
      </c>
      <c r="J204" t="s">
        <v>42</v>
      </c>
      <c r="K204" t="s">
        <v>66</v>
      </c>
      <c r="L204" t="s">
        <v>44</v>
      </c>
      <c r="M204" t="s">
        <v>419</v>
      </c>
      <c r="N204" t="s">
        <v>928</v>
      </c>
      <c r="O204" t="s">
        <v>929</v>
      </c>
      <c r="P204" t="s">
        <v>48</v>
      </c>
      <c r="Q204" t="s">
        <v>104</v>
      </c>
      <c r="R204" t="s">
        <v>105</v>
      </c>
      <c r="S204" t="s">
        <v>51</v>
      </c>
      <c r="T204" t="s">
        <v>52</v>
      </c>
      <c r="U204" s="3">
        <v>45614</v>
      </c>
      <c r="V204" t="s">
        <v>53</v>
      </c>
      <c r="W204" s="2">
        <v>45232</v>
      </c>
      <c r="X204" s="2">
        <v>45314</v>
      </c>
      <c r="Y204" t="s">
        <v>44</v>
      </c>
      <c r="Z204" t="s">
        <v>54</v>
      </c>
      <c r="AA204" t="s">
        <v>73</v>
      </c>
      <c r="AB204" t="s">
        <v>44</v>
      </c>
      <c r="AC204" t="s">
        <v>44</v>
      </c>
      <c r="AD204" t="s">
        <v>56</v>
      </c>
      <c r="AE204" t="s">
        <v>82</v>
      </c>
      <c r="AF204" t="s">
        <v>56</v>
      </c>
      <c r="AG204" t="s">
        <v>75</v>
      </c>
      <c r="AH204" t="s">
        <v>44</v>
      </c>
      <c r="AI204" t="s">
        <v>44</v>
      </c>
    </row>
    <row r="205" spans="1:35" x14ac:dyDescent="0.2">
      <c r="A205" t="s">
        <v>930</v>
      </c>
      <c r="B205" t="s">
        <v>36</v>
      </c>
      <c r="C205" t="s">
        <v>37</v>
      </c>
      <c r="D205" s="1">
        <v>855</v>
      </c>
      <c r="E205" t="s">
        <v>38</v>
      </c>
      <c r="F205" s="2">
        <v>45232</v>
      </c>
      <c r="G205" t="s">
        <v>39</v>
      </c>
      <c r="H205" t="s">
        <v>931</v>
      </c>
      <c r="I205" t="s">
        <v>41</v>
      </c>
      <c r="J205" t="s">
        <v>42</v>
      </c>
      <c r="K205" t="s">
        <v>66</v>
      </c>
      <c r="L205" t="s">
        <v>44</v>
      </c>
      <c r="M205" t="s">
        <v>932</v>
      </c>
      <c r="N205" t="s">
        <v>933</v>
      </c>
      <c r="O205" t="s">
        <v>934</v>
      </c>
      <c r="P205" t="s">
        <v>48</v>
      </c>
      <c r="Q205" t="s">
        <v>191</v>
      </c>
      <c r="R205" t="s">
        <v>192</v>
      </c>
      <c r="S205" t="s">
        <v>51</v>
      </c>
      <c r="T205" t="s">
        <v>52</v>
      </c>
      <c r="U205" s="3">
        <v>45614</v>
      </c>
      <c r="V205" t="s">
        <v>53</v>
      </c>
      <c r="W205" s="2">
        <v>45232</v>
      </c>
      <c r="X205" s="2">
        <v>45385</v>
      </c>
      <c r="Y205" t="s">
        <v>44</v>
      </c>
      <c r="Z205" t="s">
        <v>54</v>
      </c>
      <c r="AA205" t="s">
        <v>73</v>
      </c>
      <c r="AB205" t="s">
        <v>44</v>
      </c>
      <c r="AC205" t="s">
        <v>44</v>
      </c>
      <c r="AD205" t="s">
        <v>56</v>
      </c>
      <c r="AE205" t="s">
        <v>74</v>
      </c>
      <c r="AF205" t="s">
        <v>44</v>
      </c>
      <c r="AG205" t="s">
        <v>44</v>
      </c>
      <c r="AH205" t="s">
        <v>44</v>
      </c>
      <c r="AI205" t="s">
        <v>44</v>
      </c>
    </row>
    <row r="206" spans="1:35" x14ac:dyDescent="0.2">
      <c r="A206" t="s">
        <v>935</v>
      </c>
      <c r="B206" t="s">
        <v>36</v>
      </c>
      <c r="C206" t="s">
        <v>37</v>
      </c>
      <c r="D206" s="1">
        <v>1000</v>
      </c>
      <c r="E206" t="s">
        <v>38</v>
      </c>
      <c r="F206" s="2">
        <v>45232</v>
      </c>
      <c r="G206" t="s">
        <v>39</v>
      </c>
      <c r="H206" t="s">
        <v>936</v>
      </c>
      <c r="I206" t="s">
        <v>41</v>
      </c>
      <c r="J206" t="s">
        <v>42</v>
      </c>
      <c r="K206" t="s">
        <v>66</v>
      </c>
      <c r="L206" t="s">
        <v>44</v>
      </c>
      <c r="M206" t="s">
        <v>196</v>
      </c>
      <c r="N206" t="s">
        <v>658</v>
      </c>
      <c r="O206" t="s">
        <v>659</v>
      </c>
      <c r="P206" t="s">
        <v>48</v>
      </c>
      <c r="Q206" t="s">
        <v>660</v>
      </c>
      <c r="R206" t="s">
        <v>661</v>
      </c>
      <c r="S206" t="s">
        <v>72</v>
      </c>
      <c r="T206" t="s">
        <v>52</v>
      </c>
      <c r="U206" s="3">
        <v>45614</v>
      </c>
      <c r="V206" t="s">
        <v>53</v>
      </c>
      <c r="W206" s="2">
        <v>45232</v>
      </c>
      <c r="X206" s="2">
        <v>45322</v>
      </c>
      <c r="Y206" t="s">
        <v>44</v>
      </c>
      <c r="Z206" t="s">
        <v>54</v>
      </c>
      <c r="AA206" t="s">
        <v>73</v>
      </c>
      <c r="AB206" t="s">
        <v>44</v>
      </c>
      <c r="AC206" t="s">
        <v>44</v>
      </c>
      <c r="AD206" t="s">
        <v>56</v>
      </c>
      <c r="AE206" t="s">
        <v>75</v>
      </c>
      <c r="AF206" t="s">
        <v>56</v>
      </c>
      <c r="AG206" t="s">
        <v>74</v>
      </c>
      <c r="AH206" t="s">
        <v>44</v>
      </c>
      <c r="AI206" t="s">
        <v>44</v>
      </c>
    </row>
    <row r="207" spans="1:35" x14ac:dyDescent="0.2">
      <c r="A207" t="s">
        <v>937</v>
      </c>
      <c r="B207" t="s">
        <v>36</v>
      </c>
      <c r="C207" t="s">
        <v>37</v>
      </c>
      <c r="D207" s="1">
        <v>521.30999999999995</v>
      </c>
      <c r="E207" t="s">
        <v>38</v>
      </c>
      <c r="F207" s="2">
        <v>45232</v>
      </c>
      <c r="G207" t="s">
        <v>39</v>
      </c>
      <c r="H207" t="s">
        <v>938</v>
      </c>
      <c r="I207" t="s">
        <v>41</v>
      </c>
      <c r="J207" t="s">
        <v>42</v>
      </c>
      <c r="K207" t="s">
        <v>129</v>
      </c>
      <c r="L207" t="s">
        <v>44</v>
      </c>
      <c r="M207" t="s">
        <v>45</v>
      </c>
      <c r="N207" t="s">
        <v>272</v>
      </c>
      <c r="O207" t="s">
        <v>273</v>
      </c>
      <c r="P207" t="s">
        <v>48</v>
      </c>
      <c r="Q207" t="s">
        <v>180</v>
      </c>
      <c r="R207" t="s">
        <v>181</v>
      </c>
      <c r="S207" t="s">
        <v>51</v>
      </c>
      <c r="T207" t="s">
        <v>52</v>
      </c>
      <c r="U207" s="3">
        <v>45614</v>
      </c>
      <c r="V207" t="s">
        <v>53</v>
      </c>
      <c r="W207" s="2">
        <v>45232</v>
      </c>
      <c r="X207" s="2">
        <v>45266</v>
      </c>
      <c r="Y207" t="s">
        <v>44</v>
      </c>
      <c r="Z207" t="s">
        <v>54</v>
      </c>
      <c r="AA207" t="s">
        <v>163</v>
      </c>
      <c r="AB207" t="s">
        <v>44</v>
      </c>
      <c r="AC207" t="s">
        <v>44</v>
      </c>
      <c r="AD207" t="s">
        <v>56</v>
      </c>
      <c r="AE207" t="s">
        <v>82</v>
      </c>
      <c r="AF207" t="s">
        <v>44</v>
      </c>
      <c r="AG207" t="s">
        <v>44</v>
      </c>
      <c r="AH207" t="s">
        <v>44</v>
      </c>
      <c r="AI207" t="s">
        <v>44</v>
      </c>
    </row>
    <row r="208" spans="1:35" x14ac:dyDescent="0.2">
      <c r="A208" t="s">
        <v>939</v>
      </c>
      <c r="B208" t="s">
        <v>36</v>
      </c>
      <c r="C208" t="s">
        <v>37</v>
      </c>
      <c r="D208" s="1">
        <v>900</v>
      </c>
      <c r="E208" t="s">
        <v>38</v>
      </c>
      <c r="F208" s="2">
        <v>45232</v>
      </c>
      <c r="G208" t="s">
        <v>39</v>
      </c>
      <c r="H208" t="s">
        <v>940</v>
      </c>
      <c r="I208" t="s">
        <v>41</v>
      </c>
      <c r="J208" t="s">
        <v>42</v>
      </c>
      <c r="K208" t="s">
        <v>66</v>
      </c>
      <c r="L208" t="s">
        <v>44</v>
      </c>
      <c r="M208" t="s">
        <v>173</v>
      </c>
      <c r="N208" t="s">
        <v>68</v>
      </c>
      <c r="O208" t="s">
        <v>69</v>
      </c>
      <c r="P208" t="s">
        <v>48</v>
      </c>
      <c r="Q208" t="s">
        <v>70</v>
      </c>
      <c r="R208" t="s">
        <v>71</v>
      </c>
      <c r="S208" t="s">
        <v>72</v>
      </c>
      <c r="T208" t="s">
        <v>52</v>
      </c>
      <c r="U208" s="3">
        <v>45614</v>
      </c>
      <c r="V208" t="s">
        <v>53</v>
      </c>
      <c r="W208" s="2">
        <v>45232</v>
      </c>
      <c r="X208" s="2">
        <v>45300</v>
      </c>
      <c r="Y208" t="s">
        <v>44</v>
      </c>
      <c r="Z208" t="s">
        <v>54</v>
      </c>
      <c r="AA208" t="s">
        <v>73</v>
      </c>
      <c r="AB208" t="s">
        <v>44</v>
      </c>
      <c r="AC208" t="s">
        <v>44</v>
      </c>
      <c r="AD208" t="s">
        <v>56</v>
      </c>
      <c r="AE208" t="s">
        <v>75</v>
      </c>
      <c r="AF208" t="s">
        <v>56</v>
      </c>
      <c r="AG208" t="s">
        <v>164</v>
      </c>
      <c r="AH208" t="s">
        <v>44</v>
      </c>
      <c r="AI208" t="s">
        <v>44</v>
      </c>
    </row>
    <row r="209" spans="1:35" x14ac:dyDescent="0.2">
      <c r="A209" t="s">
        <v>941</v>
      </c>
      <c r="B209" t="s">
        <v>36</v>
      </c>
      <c r="C209" t="s">
        <v>37</v>
      </c>
      <c r="D209" s="1">
        <v>958.91</v>
      </c>
      <c r="E209" t="s">
        <v>38</v>
      </c>
      <c r="F209" s="2">
        <v>45237</v>
      </c>
      <c r="G209" t="s">
        <v>39</v>
      </c>
      <c r="H209" t="s">
        <v>942</v>
      </c>
      <c r="I209" t="s">
        <v>41</v>
      </c>
      <c r="J209" t="s">
        <v>42</v>
      </c>
      <c r="K209" t="s">
        <v>66</v>
      </c>
      <c r="L209" t="s">
        <v>44</v>
      </c>
      <c r="M209" t="s">
        <v>45</v>
      </c>
      <c r="N209" t="s">
        <v>943</v>
      </c>
      <c r="O209" t="s">
        <v>944</v>
      </c>
      <c r="P209" t="s">
        <v>48</v>
      </c>
      <c r="Q209" t="s">
        <v>508</v>
      </c>
      <c r="R209" t="s">
        <v>509</v>
      </c>
      <c r="S209" t="s">
        <v>51</v>
      </c>
      <c r="T209" t="s">
        <v>52</v>
      </c>
      <c r="U209" s="3">
        <v>45614</v>
      </c>
      <c r="V209" t="s">
        <v>53</v>
      </c>
      <c r="W209" s="2">
        <v>45237</v>
      </c>
      <c r="X209" s="2">
        <v>45300</v>
      </c>
      <c r="Y209" t="s">
        <v>44</v>
      </c>
      <c r="Z209" t="s">
        <v>54</v>
      </c>
      <c r="AA209" t="s">
        <v>73</v>
      </c>
      <c r="AB209" t="s">
        <v>44</v>
      </c>
      <c r="AC209" t="s">
        <v>44</v>
      </c>
      <c r="AD209" t="s">
        <v>56</v>
      </c>
      <c r="AE209" t="s">
        <v>57</v>
      </c>
      <c r="AF209" t="s">
        <v>44</v>
      </c>
      <c r="AG209" t="s">
        <v>44</v>
      </c>
      <c r="AH209" t="s">
        <v>44</v>
      </c>
      <c r="AI209" t="s">
        <v>44</v>
      </c>
    </row>
    <row r="210" spans="1:35" x14ac:dyDescent="0.2">
      <c r="A210" t="s">
        <v>945</v>
      </c>
      <c r="B210" t="s">
        <v>36</v>
      </c>
      <c r="C210" t="s">
        <v>37</v>
      </c>
      <c r="D210" s="1">
        <v>1011.81</v>
      </c>
      <c r="E210" t="s">
        <v>38</v>
      </c>
      <c r="F210" s="2">
        <v>45237</v>
      </c>
      <c r="G210" t="s">
        <v>39</v>
      </c>
      <c r="H210" t="s">
        <v>946</v>
      </c>
      <c r="I210" t="s">
        <v>41</v>
      </c>
      <c r="J210" t="s">
        <v>42</v>
      </c>
      <c r="K210" t="s">
        <v>129</v>
      </c>
      <c r="L210" t="s">
        <v>44</v>
      </c>
      <c r="M210" t="s">
        <v>45</v>
      </c>
      <c r="N210" t="s">
        <v>577</v>
      </c>
      <c r="O210" t="s">
        <v>578</v>
      </c>
      <c r="P210" t="s">
        <v>48</v>
      </c>
      <c r="Q210" t="s">
        <v>415</v>
      </c>
      <c r="R210" t="s">
        <v>416</v>
      </c>
      <c r="S210" t="s">
        <v>51</v>
      </c>
      <c r="T210" t="s">
        <v>52</v>
      </c>
      <c r="U210" s="3">
        <v>45614</v>
      </c>
      <c r="V210" t="s">
        <v>53</v>
      </c>
      <c r="W210" s="2">
        <v>45237</v>
      </c>
      <c r="X210" s="2">
        <v>45345</v>
      </c>
      <c r="Y210" t="s">
        <v>44</v>
      </c>
      <c r="Z210" t="s">
        <v>54</v>
      </c>
      <c r="AA210" t="s">
        <v>163</v>
      </c>
      <c r="AB210" t="s">
        <v>44</v>
      </c>
      <c r="AC210" t="s">
        <v>44</v>
      </c>
      <c r="AD210" t="s">
        <v>56</v>
      </c>
      <c r="AE210" t="s">
        <v>82</v>
      </c>
      <c r="AF210" t="s">
        <v>44</v>
      </c>
      <c r="AG210" t="s">
        <v>44</v>
      </c>
      <c r="AH210" t="s">
        <v>44</v>
      </c>
      <c r="AI210" t="s">
        <v>44</v>
      </c>
    </row>
    <row r="211" spans="1:35" x14ac:dyDescent="0.2">
      <c r="A211" t="s">
        <v>947</v>
      </c>
      <c r="B211" t="s">
        <v>36</v>
      </c>
      <c r="C211" t="s">
        <v>37</v>
      </c>
      <c r="D211" s="1">
        <v>930</v>
      </c>
      <c r="E211" t="s">
        <v>38</v>
      </c>
      <c r="F211" s="2">
        <v>45237</v>
      </c>
      <c r="G211" t="s">
        <v>39</v>
      </c>
      <c r="H211" t="s">
        <v>948</v>
      </c>
      <c r="I211" t="s">
        <v>41</v>
      </c>
      <c r="J211" t="s">
        <v>42</v>
      </c>
      <c r="K211" t="s">
        <v>120</v>
      </c>
      <c r="L211" t="s">
        <v>44</v>
      </c>
      <c r="M211" t="s">
        <v>949</v>
      </c>
      <c r="N211" t="s">
        <v>950</v>
      </c>
      <c r="O211" t="s">
        <v>951</v>
      </c>
      <c r="P211" t="s">
        <v>48</v>
      </c>
      <c r="Q211" t="s">
        <v>952</v>
      </c>
      <c r="R211" t="s">
        <v>953</v>
      </c>
      <c r="S211" t="s">
        <v>72</v>
      </c>
      <c r="T211" t="s">
        <v>52</v>
      </c>
      <c r="U211" s="3">
        <v>45614</v>
      </c>
      <c r="V211" t="s">
        <v>53</v>
      </c>
      <c r="W211" s="2">
        <v>45237</v>
      </c>
      <c r="X211" s="2">
        <v>45420</v>
      </c>
      <c r="Y211" t="s">
        <v>44</v>
      </c>
      <c r="Z211" t="s">
        <v>54</v>
      </c>
      <c r="AA211" t="s">
        <v>126</v>
      </c>
      <c r="AB211" t="s">
        <v>44</v>
      </c>
      <c r="AC211" t="s">
        <v>44</v>
      </c>
      <c r="AD211" t="s">
        <v>56</v>
      </c>
      <c r="AE211" t="s">
        <v>75</v>
      </c>
      <c r="AF211" t="s">
        <v>56</v>
      </c>
      <c r="AG211" t="s">
        <v>74</v>
      </c>
      <c r="AH211" t="s">
        <v>56</v>
      </c>
      <c r="AI211" t="s">
        <v>164</v>
      </c>
    </row>
    <row r="212" spans="1:35" x14ac:dyDescent="0.2">
      <c r="A212" t="s">
        <v>954</v>
      </c>
      <c r="B212" t="s">
        <v>36</v>
      </c>
      <c r="C212" t="s">
        <v>37</v>
      </c>
      <c r="D212" s="1">
        <v>575</v>
      </c>
      <c r="E212" t="s">
        <v>38</v>
      </c>
      <c r="F212" s="2">
        <v>45237</v>
      </c>
      <c r="G212" t="s">
        <v>39</v>
      </c>
      <c r="H212" t="s">
        <v>955</v>
      </c>
      <c r="I212" t="s">
        <v>41</v>
      </c>
      <c r="J212" t="s">
        <v>42</v>
      </c>
      <c r="K212" t="s">
        <v>120</v>
      </c>
      <c r="L212" t="s">
        <v>44</v>
      </c>
      <c r="M212" t="s">
        <v>956</v>
      </c>
      <c r="N212" t="s">
        <v>957</v>
      </c>
      <c r="O212" t="s">
        <v>958</v>
      </c>
      <c r="P212" t="s">
        <v>48</v>
      </c>
      <c r="Q212" t="s">
        <v>153</v>
      </c>
      <c r="R212" t="s">
        <v>154</v>
      </c>
      <c r="S212" t="s">
        <v>155</v>
      </c>
      <c r="T212" t="s">
        <v>52</v>
      </c>
      <c r="U212" s="3">
        <v>45614</v>
      </c>
      <c r="V212" t="s">
        <v>53</v>
      </c>
      <c r="W212" s="2">
        <v>45237</v>
      </c>
      <c r="X212" s="2">
        <v>45408</v>
      </c>
      <c r="Y212" t="s">
        <v>44</v>
      </c>
      <c r="Z212" t="s">
        <v>54</v>
      </c>
      <c r="AA212" t="s">
        <v>126</v>
      </c>
      <c r="AB212" t="s">
        <v>44</v>
      </c>
      <c r="AC212" t="s">
        <v>44</v>
      </c>
      <c r="AD212" t="s">
        <v>56</v>
      </c>
      <c r="AE212" t="s">
        <v>57</v>
      </c>
      <c r="AF212" t="s">
        <v>56</v>
      </c>
      <c r="AG212" t="s">
        <v>74</v>
      </c>
      <c r="AH212" t="s">
        <v>44</v>
      </c>
      <c r="AI212" t="s">
        <v>44</v>
      </c>
    </row>
    <row r="213" spans="1:35" x14ac:dyDescent="0.2">
      <c r="A213" t="s">
        <v>959</v>
      </c>
      <c r="B213" t="s">
        <v>36</v>
      </c>
      <c r="C213" t="s">
        <v>37</v>
      </c>
      <c r="D213" s="1">
        <v>1589.6</v>
      </c>
      <c r="E213" t="s">
        <v>38</v>
      </c>
      <c r="F213" s="2">
        <v>45237</v>
      </c>
      <c r="G213" t="s">
        <v>39</v>
      </c>
      <c r="H213" t="s">
        <v>960</v>
      </c>
      <c r="I213" t="s">
        <v>41</v>
      </c>
      <c r="J213" t="s">
        <v>42</v>
      </c>
      <c r="K213" t="s">
        <v>43</v>
      </c>
      <c r="L213" t="s">
        <v>44</v>
      </c>
      <c r="M213" t="s">
        <v>45</v>
      </c>
      <c r="N213" t="s">
        <v>961</v>
      </c>
      <c r="O213" t="s">
        <v>962</v>
      </c>
      <c r="P213" t="s">
        <v>48</v>
      </c>
      <c r="Q213" t="s">
        <v>963</v>
      </c>
      <c r="R213" t="s">
        <v>964</v>
      </c>
      <c r="S213" t="s">
        <v>72</v>
      </c>
      <c r="T213" t="s">
        <v>52</v>
      </c>
      <c r="U213" s="3">
        <v>45614</v>
      </c>
      <c r="V213" t="s">
        <v>53</v>
      </c>
      <c r="W213" s="2">
        <v>45237</v>
      </c>
      <c r="X213" s="2">
        <v>45450</v>
      </c>
      <c r="Y213" t="s">
        <v>44</v>
      </c>
      <c r="Z213" t="s">
        <v>54</v>
      </c>
      <c r="AA213" t="s">
        <v>55</v>
      </c>
      <c r="AB213" t="s">
        <v>44</v>
      </c>
      <c r="AC213" t="s">
        <v>44</v>
      </c>
      <c r="AD213" t="s">
        <v>56</v>
      </c>
      <c r="AE213" t="s">
        <v>82</v>
      </c>
      <c r="AF213" t="s">
        <v>44</v>
      </c>
      <c r="AG213" t="s">
        <v>44</v>
      </c>
      <c r="AH213" t="s">
        <v>44</v>
      </c>
      <c r="AI213" t="s">
        <v>44</v>
      </c>
    </row>
    <row r="214" spans="1:35" x14ac:dyDescent="0.2">
      <c r="A214" t="s">
        <v>965</v>
      </c>
      <c r="B214" t="s">
        <v>36</v>
      </c>
      <c r="C214" t="s">
        <v>316</v>
      </c>
      <c r="D214" s="1">
        <v>1168.31</v>
      </c>
      <c r="E214" t="s">
        <v>38</v>
      </c>
      <c r="F214" s="2">
        <v>45238</v>
      </c>
      <c r="G214" t="s">
        <v>39</v>
      </c>
      <c r="H214" t="s">
        <v>966</v>
      </c>
      <c r="I214" t="s">
        <v>41</v>
      </c>
      <c r="J214" t="s">
        <v>42</v>
      </c>
      <c r="K214" t="s">
        <v>120</v>
      </c>
      <c r="L214" t="s">
        <v>44</v>
      </c>
      <c r="M214" t="s">
        <v>101</v>
      </c>
      <c r="N214" t="s">
        <v>967</v>
      </c>
      <c r="O214" t="s">
        <v>968</v>
      </c>
      <c r="P214" t="s">
        <v>48</v>
      </c>
      <c r="Q214" t="s">
        <v>124</v>
      </c>
      <c r="R214" t="s">
        <v>125</v>
      </c>
      <c r="S214" t="s">
        <v>51</v>
      </c>
      <c r="T214" t="s">
        <v>323</v>
      </c>
      <c r="U214" s="3">
        <v>45614</v>
      </c>
      <c r="V214" t="s">
        <v>53</v>
      </c>
      <c r="W214" s="2">
        <v>45238</v>
      </c>
      <c r="X214" s="2">
        <v>45269</v>
      </c>
      <c r="Y214" t="s">
        <v>44</v>
      </c>
      <c r="Z214" t="s">
        <v>54</v>
      </c>
      <c r="AA214" t="s">
        <v>126</v>
      </c>
      <c r="AB214" t="s">
        <v>44</v>
      </c>
      <c r="AC214" t="s">
        <v>44</v>
      </c>
      <c r="AD214" t="s">
        <v>56</v>
      </c>
      <c r="AE214" t="s">
        <v>82</v>
      </c>
      <c r="AF214" t="s">
        <v>56</v>
      </c>
      <c r="AG214" t="s">
        <v>92</v>
      </c>
      <c r="AH214" t="s">
        <v>44</v>
      </c>
      <c r="AI214" t="s">
        <v>44</v>
      </c>
    </row>
    <row r="215" spans="1:35" x14ac:dyDescent="0.2">
      <c r="A215" t="s">
        <v>969</v>
      </c>
      <c r="B215" t="s">
        <v>36</v>
      </c>
      <c r="C215" t="s">
        <v>37</v>
      </c>
      <c r="D215" s="1">
        <v>1013</v>
      </c>
      <c r="E215" t="s">
        <v>38</v>
      </c>
      <c r="F215" s="2">
        <v>45238</v>
      </c>
      <c r="G215" t="s">
        <v>39</v>
      </c>
      <c r="H215" t="s">
        <v>970</v>
      </c>
      <c r="I215" t="s">
        <v>41</v>
      </c>
      <c r="J215" t="s">
        <v>42</v>
      </c>
      <c r="K215" t="s">
        <v>66</v>
      </c>
      <c r="L215" t="s">
        <v>44</v>
      </c>
      <c r="M215" t="s">
        <v>419</v>
      </c>
      <c r="N215" t="s">
        <v>971</v>
      </c>
      <c r="O215" t="s">
        <v>972</v>
      </c>
      <c r="P215" t="s">
        <v>48</v>
      </c>
      <c r="Q215" t="s">
        <v>973</v>
      </c>
      <c r="R215" t="s">
        <v>974</v>
      </c>
      <c r="S215" t="s">
        <v>72</v>
      </c>
      <c r="T215" t="s">
        <v>52</v>
      </c>
      <c r="U215" s="3">
        <v>45614</v>
      </c>
      <c r="V215" t="s">
        <v>53</v>
      </c>
      <c r="W215" s="2">
        <v>45238</v>
      </c>
      <c r="X215" s="2">
        <v>45619</v>
      </c>
      <c r="Y215" t="s">
        <v>44</v>
      </c>
      <c r="Z215" t="s">
        <v>54</v>
      </c>
      <c r="AA215" t="s">
        <v>73</v>
      </c>
      <c r="AB215" t="s">
        <v>44</v>
      </c>
      <c r="AC215" t="s">
        <v>44</v>
      </c>
      <c r="AD215" t="s">
        <v>56</v>
      </c>
      <c r="AE215" t="s">
        <v>57</v>
      </c>
      <c r="AF215" t="s">
        <v>56</v>
      </c>
      <c r="AG215" t="s">
        <v>75</v>
      </c>
      <c r="AH215" t="s">
        <v>44</v>
      </c>
      <c r="AI215" t="s">
        <v>44</v>
      </c>
    </row>
    <row r="216" spans="1:35" x14ac:dyDescent="0.2">
      <c r="A216" t="s">
        <v>975</v>
      </c>
      <c r="B216" t="s">
        <v>36</v>
      </c>
      <c r="C216" t="s">
        <v>316</v>
      </c>
      <c r="D216" s="1">
        <v>1933.77</v>
      </c>
      <c r="E216" t="s">
        <v>38</v>
      </c>
      <c r="F216" s="2">
        <v>45247</v>
      </c>
      <c r="G216" t="s">
        <v>39</v>
      </c>
      <c r="H216" t="s">
        <v>976</v>
      </c>
      <c r="I216" t="s">
        <v>41</v>
      </c>
      <c r="J216" t="s">
        <v>42</v>
      </c>
      <c r="K216" t="s">
        <v>285</v>
      </c>
      <c r="L216" t="s">
        <v>44</v>
      </c>
      <c r="M216" t="s">
        <v>977</v>
      </c>
      <c r="N216" t="s">
        <v>978</v>
      </c>
      <c r="O216" t="s">
        <v>979</v>
      </c>
      <c r="P216" t="s">
        <v>48</v>
      </c>
      <c r="Q216" t="s">
        <v>248</v>
      </c>
      <c r="R216" t="s">
        <v>249</v>
      </c>
      <c r="S216" t="s">
        <v>155</v>
      </c>
      <c r="T216" t="s">
        <v>323</v>
      </c>
      <c r="U216" s="3">
        <v>45614</v>
      </c>
      <c r="V216" t="s">
        <v>53</v>
      </c>
      <c r="W216" s="2">
        <v>45247</v>
      </c>
      <c r="X216" s="2">
        <v>45295</v>
      </c>
      <c r="Y216" t="s">
        <v>44</v>
      </c>
      <c r="Z216" t="s">
        <v>54</v>
      </c>
      <c r="AA216" t="s">
        <v>289</v>
      </c>
      <c r="AB216" t="s">
        <v>44</v>
      </c>
      <c r="AC216" t="s">
        <v>44</v>
      </c>
      <c r="AD216" t="s">
        <v>56</v>
      </c>
      <c r="AE216" t="s">
        <v>57</v>
      </c>
      <c r="AF216" t="s">
        <v>56</v>
      </c>
      <c r="AG216" t="s">
        <v>92</v>
      </c>
      <c r="AH216" t="s">
        <v>56</v>
      </c>
      <c r="AI216" t="s">
        <v>193</v>
      </c>
    </row>
    <row r="217" spans="1:35" x14ac:dyDescent="0.2">
      <c r="A217" t="s">
        <v>980</v>
      </c>
      <c r="B217" t="s">
        <v>36</v>
      </c>
      <c r="C217" t="s">
        <v>37</v>
      </c>
      <c r="D217" s="1">
        <v>800</v>
      </c>
      <c r="E217" t="s">
        <v>38</v>
      </c>
      <c r="F217" s="2">
        <v>45239</v>
      </c>
      <c r="G217" t="s">
        <v>39</v>
      </c>
      <c r="H217" t="s">
        <v>981</v>
      </c>
      <c r="I217" t="s">
        <v>41</v>
      </c>
      <c r="J217" t="s">
        <v>42</v>
      </c>
      <c r="K217" t="s">
        <v>120</v>
      </c>
      <c r="L217" t="s">
        <v>44</v>
      </c>
      <c r="M217" t="s">
        <v>121</v>
      </c>
      <c r="N217" t="s">
        <v>982</v>
      </c>
      <c r="O217" t="s">
        <v>983</v>
      </c>
      <c r="P217" t="s">
        <v>48</v>
      </c>
      <c r="Q217" t="s">
        <v>104</v>
      </c>
      <c r="R217" t="s">
        <v>105</v>
      </c>
      <c r="S217" t="s">
        <v>51</v>
      </c>
      <c r="T217" t="s">
        <v>52</v>
      </c>
      <c r="U217" s="3">
        <v>45614</v>
      </c>
      <c r="V217" t="s">
        <v>53</v>
      </c>
      <c r="W217" s="2">
        <v>45239</v>
      </c>
      <c r="X217" s="2">
        <v>45420</v>
      </c>
      <c r="Y217" t="s">
        <v>44</v>
      </c>
      <c r="Z217" t="s">
        <v>54</v>
      </c>
      <c r="AA217" t="s">
        <v>126</v>
      </c>
      <c r="AB217" t="s">
        <v>44</v>
      </c>
      <c r="AC217" t="s">
        <v>44</v>
      </c>
      <c r="AD217" t="s">
        <v>56</v>
      </c>
      <c r="AE217" t="s">
        <v>75</v>
      </c>
      <c r="AF217" t="s">
        <v>44</v>
      </c>
      <c r="AG217" t="s">
        <v>44</v>
      </c>
      <c r="AH217" t="s">
        <v>44</v>
      </c>
      <c r="AI217" t="s">
        <v>44</v>
      </c>
    </row>
    <row r="218" spans="1:35" x14ac:dyDescent="0.2">
      <c r="A218" t="s">
        <v>984</v>
      </c>
      <c r="B218" t="s">
        <v>36</v>
      </c>
      <c r="C218" t="s">
        <v>37</v>
      </c>
      <c r="D218" s="1">
        <v>1006.09</v>
      </c>
      <c r="E218" t="s">
        <v>38</v>
      </c>
      <c r="F218" s="2">
        <v>45240</v>
      </c>
      <c r="G218" t="s">
        <v>39</v>
      </c>
      <c r="H218" t="s">
        <v>985</v>
      </c>
      <c r="I218" t="s">
        <v>41</v>
      </c>
      <c r="J218" t="s">
        <v>42</v>
      </c>
      <c r="K218" t="s">
        <v>43</v>
      </c>
      <c r="L218" t="s">
        <v>44</v>
      </c>
      <c r="M218" t="s">
        <v>419</v>
      </c>
      <c r="N218" t="s">
        <v>986</v>
      </c>
      <c r="O218" t="s">
        <v>987</v>
      </c>
      <c r="P218" t="s">
        <v>48</v>
      </c>
      <c r="Q218" t="s">
        <v>313</v>
      </c>
      <c r="R218" t="s">
        <v>314</v>
      </c>
      <c r="S218" t="s">
        <v>51</v>
      </c>
      <c r="T218" t="s">
        <v>52</v>
      </c>
      <c r="U218" s="3">
        <v>45614</v>
      </c>
      <c r="V218" t="s">
        <v>53</v>
      </c>
      <c r="W218" s="2">
        <v>45240</v>
      </c>
      <c r="X218" s="2">
        <v>45362</v>
      </c>
      <c r="Y218" t="s">
        <v>44</v>
      </c>
      <c r="Z218" t="s">
        <v>54</v>
      </c>
      <c r="AA218" t="s">
        <v>55</v>
      </c>
      <c r="AB218" t="s">
        <v>44</v>
      </c>
      <c r="AC218" t="s">
        <v>44</v>
      </c>
      <c r="AD218" t="s">
        <v>56</v>
      </c>
      <c r="AE218" t="s">
        <v>57</v>
      </c>
      <c r="AF218" t="s">
        <v>56</v>
      </c>
      <c r="AG218" t="s">
        <v>75</v>
      </c>
      <c r="AH218" t="s">
        <v>44</v>
      </c>
      <c r="AI218" t="s">
        <v>44</v>
      </c>
    </row>
    <row r="219" spans="1:35" x14ac:dyDescent="0.2">
      <c r="A219" t="s">
        <v>988</v>
      </c>
      <c r="B219" t="s">
        <v>36</v>
      </c>
      <c r="C219" t="s">
        <v>37</v>
      </c>
      <c r="D219" s="1">
        <v>1000</v>
      </c>
      <c r="E219" t="s">
        <v>38</v>
      </c>
      <c r="F219" s="2">
        <v>45240</v>
      </c>
      <c r="G219" t="s">
        <v>39</v>
      </c>
      <c r="H219" t="s">
        <v>989</v>
      </c>
      <c r="I219" t="s">
        <v>41</v>
      </c>
      <c r="J219" t="s">
        <v>42</v>
      </c>
      <c r="K219" t="s">
        <v>120</v>
      </c>
      <c r="L219" t="s">
        <v>44</v>
      </c>
      <c r="M219" t="s">
        <v>390</v>
      </c>
      <c r="N219" t="s">
        <v>967</v>
      </c>
      <c r="O219" t="s">
        <v>968</v>
      </c>
      <c r="P219" t="s">
        <v>48</v>
      </c>
      <c r="Q219" t="s">
        <v>124</v>
      </c>
      <c r="R219" t="s">
        <v>125</v>
      </c>
      <c r="S219" t="s">
        <v>51</v>
      </c>
      <c r="T219" t="s">
        <v>52</v>
      </c>
      <c r="U219" s="3">
        <v>45614</v>
      </c>
      <c r="V219" t="s">
        <v>53</v>
      </c>
      <c r="W219" s="2">
        <v>45240</v>
      </c>
      <c r="X219" s="2">
        <v>45443</v>
      </c>
      <c r="Y219" t="s">
        <v>44</v>
      </c>
      <c r="Z219" t="s">
        <v>54</v>
      </c>
      <c r="AA219" t="s">
        <v>126</v>
      </c>
      <c r="AB219" t="s">
        <v>44</v>
      </c>
      <c r="AC219" t="s">
        <v>44</v>
      </c>
      <c r="AD219" t="s">
        <v>56</v>
      </c>
      <c r="AE219" t="s">
        <v>75</v>
      </c>
      <c r="AF219" t="s">
        <v>56</v>
      </c>
      <c r="AG219" t="s">
        <v>93</v>
      </c>
      <c r="AH219" t="s">
        <v>44</v>
      </c>
      <c r="AI219" t="s">
        <v>44</v>
      </c>
    </row>
    <row r="220" spans="1:35" x14ac:dyDescent="0.2">
      <c r="A220" t="s">
        <v>990</v>
      </c>
      <c r="B220" t="s">
        <v>36</v>
      </c>
      <c r="C220" t="s">
        <v>37</v>
      </c>
      <c r="D220" s="1">
        <v>861.41</v>
      </c>
      <c r="E220" t="s">
        <v>38</v>
      </c>
      <c r="F220" s="2">
        <v>45240</v>
      </c>
      <c r="G220" t="s">
        <v>39</v>
      </c>
      <c r="H220" t="s">
        <v>991</v>
      </c>
      <c r="I220" t="s">
        <v>41</v>
      </c>
      <c r="J220" t="s">
        <v>42</v>
      </c>
      <c r="K220" t="s">
        <v>43</v>
      </c>
      <c r="L220" t="s">
        <v>44</v>
      </c>
      <c r="M220" t="s">
        <v>101</v>
      </c>
      <c r="N220" t="s">
        <v>992</v>
      </c>
      <c r="O220" t="s">
        <v>993</v>
      </c>
      <c r="P220" t="s">
        <v>48</v>
      </c>
      <c r="Q220" t="s">
        <v>62</v>
      </c>
      <c r="R220" t="s">
        <v>63</v>
      </c>
      <c r="S220" t="s">
        <v>51</v>
      </c>
      <c r="T220" t="s">
        <v>52</v>
      </c>
      <c r="U220" s="3">
        <v>45614</v>
      </c>
      <c r="V220" t="s">
        <v>53</v>
      </c>
      <c r="W220" s="2">
        <v>45240</v>
      </c>
      <c r="X220" s="2">
        <v>45269</v>
      </c>
      <c r="Y220" t="s">
        <v>44</v>
      </c>
      <c r="Z220" t="s">
        <v>54</v>
      </c>
      <c r="AA220" t="s">
        <v>55</v>
      </c>
      <c r="AB220" t="s">
        <v>44</v>
      </c>
      <c r="AC220" t="s">
        <v>44</v>
      </c>
      <c r="AD220" t="s">
        <v>56</v>
      </c>
      <c r="AE220" t="s">
        <v>82</v>
      </c>
      <c r="AF220" t="s">
        <v>56</v>
      </c>
      <c r="AG220" t="s">
        <v>92</v>
      </c>
      <c r="AH220" t="s">
        <v>44</v>
      </c>
      <c r="AI220" t="s">
        <v>44</v>
      </c>
    </row>
    <row r="221" spans="1:35" x14ac:dyDescent="0.2">
      <c r="A221" t="s">
        <v>994</v>
      </c>
      <c r="B221" t="s">
        <v>36</v>
      </c>
      <c r="C221" t="s">
        <v>37</v>
      </c>
      <c r="D221" s="1">
        <v>987</v>
      </c>
      <c r="E221" t="s">
        <v>38</v>
      </c>
      <c r="F221" s="2">
        <v>45240</v>
      </c>
      <c r="G221" t="s">
        <v>39</v>
      </c>
      <c r="H221" t="s">
        <v>995</v>
      </c>
      <c r="I221" t="s">
        <v>41</v>
      </c>
      <c r="J221" t="s">
        <v>42</v>
      </c>
      <c r="K221" t="s">
        <v>120</v>
      </c>
      <c r="L221" t="s">
        <v>66</v>
      </c>
      <c r="M221" t="s">
        <v>373</v>
      </c>
      <c r="N221" t="s">
        <v>996</v>
      </c>
      <c r="O221" t="s">
        <v>997</v>
      </c>
      <c r="P221" t="s">
        <v>48</v>
      </c>
      <c r="Q221" t="s">
        <v>508</v>
      </c>
      <c r="R221" t="s">
        <v>509</v>
      </c>
      <c r="S221" t="s">
        <v>51</v>
      </c>
      <c r="T221" t="s">
        <v>52</v>
      </c>
      <c r="U221" s="3">
        <v>45614</v>
      </c>
      <c r="V221" t="s">
        <v>53</v>
      </c>
      <c r="W221" s="2">
        <v>45240</v>
      </c>
      <c r="X221" s="2">
        <v>45330</v>
      </c>
      <c r="Y221" t="s">
        <v>44</v>
      </c>
      <c r="Z221" t="s">
        <v>54</v>
      </c>
      <c r="AA221" t="s">
        <v>126</v>
      </c>
      <c r="AB221" t="s">
        <v>90</v>
      </c>
      <c r="AC221" t="s">
        <v>73</v>
      </c>
      <c r="AD221" t="s">
        <v>56</v>
      </c>
      <c r="AE221" t="s">
        <v>75</v>
      </c>
      <c r="AF221" t="s">
        <v>56</v>
      </c>
      <c r="AG221" t="s">
        <v>82</v>
      </c>
      <c r="AH221" t="s">
        <v>44</v>
      </c>
      <c r="AI221" t="s">
        <v>44</v>
      </c>
    </row>
    <row r="222" spans="1:35" x14ac:dyDescent="0.2">
      <c r="A222" t="s">
        <v>998</v>
      </c>
      <c r="B222" t="s">
        <v>36</v>
      </c>
      <c r="C222" t="s">
        <v>37</v>
      </c>
      <c r="D222" s="1">
        <v>802.59</v>
      </c>
      <c r="E222" t="s">
        <v>38</v>
      </c>
      <c r="F222" s="2">
        <v>45246</v>
      </c>
      <c r="G222" t="s">
        <v>39</v>
      </c>
      <c r="H222" t="s">
        <v>999</v>
      </c>
      <c r="I222" t="s">
        <v>41</v>
      </c>
      <c r="J222" t="s">
        <v>42</v>
      </c>
      <c r="K222" t="s">
        <v>120</v>
      </c>
      <c r="L222" t="s">
        <v>44</v>
      </c>
      <c r="M222" t="s">
        <v>1000</v>
      </c>
      <c r="N222" t="s">
        <v>1001</v>
      </c>
      <c r="O222" t="s">
        <v>1002</v>
      </c>
      <c r="P222" t="s">
        <v>48</v>
      </c>
      <c r="Q222" t="s">
        <v>508</v>
      </c>
      <c r="R222" t="s">
        <v>509</v>
      </c>
      <c r="S222" t="s">
        <v>51</v>
      </c>
      <c r="T222" t="s">
        <v>52</v>
      </c>
      <c r="U222" s="3">
        <v>45614</v>
      </c>
      <c r="V222" t="s">
        <v>53</v>
      </c>
      <c r="W222" s="2">
        <v>45246</v>
      </c>
      <c r="X222" s="2">
        <v>45362</v>
      </c>
      <c r="Y222" t="s">
        <v>44</v>
      </c>
      <c r="Z222" t="s">
        <v>54</v>
      </c>
      <c r="AA222" t="s">
        <v>126</v>
      </c>
      <c r="AB222" t="s">
        <v>44</v>
      </c>
      <c r="AC222" t="s">
        <v>44</v>
      </c>
      <c r="AD222" t="s">
        <v>56</v>
      </c>
      <c r="AE222" t="s">
        <v>74</v>
      </c>
      <c r="AF222" t="s">
        <v>56</v>
      </c>
      <c r="AG222" t="s">
        <v>82</v>
      </c>
      <c r="AH222" t="s">
        <v>56</v>
      </c>
      <c r="AI222" t="s">
        <v>164</v>
      </c>
    </row>
    <row r="223" spans="1:35" x14ac:dyDescent="0.2">
      <c r="A223" t="s">
        <v>1003</v>
      </c>
      <c r="B223" t="s">
        <v>36</v>
      </c>
      <c r="C223" t="s">
        <v>37</v>
      </c>
      <c r="D223" s="1">
        <v>1000</v>
      </c>
      <c r="E223" t="s">
        <v>38</v>
      </c>
      <c r="F223" s="2">
        <v>45243</v>
      </c>
      <c r="G223" t="s">
        <v>39</v>
      </c>
      <c r="H223" t="s">
        <v>1004</v>
      </c>
      <c r="I223" t="s">
        <v>41</v>
      </c>
      <c r="J223" t="s">
        <v>42</v>
      </c>
      <c r="K223" t="s">
        <v>129</v>
      </c>
      <c r="L223" t="s">
        <v>44</v>
      </c>
      <c r="M223" t="s">
        <v>196</v>
      </c>
      <c r="N223" t="s">
        <v>214</v>
      </c>
      <c r="O223" t="s">
        <v>215</v>
      </c>
      <c r="P223" t="s">
        <v>48</v>
      </c>
      <c r="Q223" t="s">
        <v>216</v>
      </c>
      <c r="R223" t="s">
        <v>217</v>
      </c>
      <c r="S223" t="s">
        <v>72</v>
      </c>
      <c r="T223" t="s">
        <v>52</v>
      </c>
      <c r="U223" s="3">
        <v>45614</v>
      </c>
      <c r="V223" t="s">
        <v>53</v>
      </c>
      <c r="W223" s="2">
        <v>45243</v>
      </c>
      <c r="X223" s="2">
        <v>45289</v>
      </c>
      <c r="Y223" t="s">
        <v>44</v>
      </c>
      <c r="Z223" t="s">
        <v>54</v>
      </c>
      <c r="AA223" t="s">
        <v>163</v>
      </c>
      <c r="AB223" t="s">
        <v>44</v>
      </c>
      <c r="AC223" t="s">
        <v>44</v>
      </c>
      <c r="AD223" t="s">
        <v>56</v>
      </c>
      <c r="AE223" t="s">
        <v>75</v>
      </c>
      <c r="AF223" t="s">
        <v>56</v>
      </c>
      <c r="AG223" t="s">
        <v>74</v>
      </c>
      <c r="AH223" t="s">
        <v>44</v>
      </c>
      <c r="AI223" t="s">
        <v>44</v>
      </c>
    </row>
    <row r="224" spans="1:35" x14ac:dyDescent="0.2">
      <c r="A224" t="s">
        <v>1005</v>
      </c>
      <c r="B224" t="s">
        <v>36</v>
      </c>
      <c r="C224" t="s">
        <v>202</v>
      </c>
      <c r="D224" s="1">
        <v>1682.4</v>
      </c>
      <c r="E224" t="s">
        <v>38</v>
      </c>
      <c r="F224" s="2">
        <v>45243</v>
      </c>
      <c r="G224" t="s">
        <v>39</v>
      </c>
      <c r="H224" t="s">
        <v>1006</v>
      </c>
      <c r="I224" t="s">
        <v>41</v>
      </c>
      <c r="J224" t="s">
        <v>42</v>
      </c>
      <c r="K224" t="s">
        <v>120</v>
      </c>
      <c r="L224" t="s">
        <v>44</v>
      </c>
      <c r="M224" t="s">
        <v>204</v>
      </c>
      <c r="N224" t="s">
        <v>1007</v>
      </c>
      <c r="O224" t="s">
        <v>1008</v>
      </c>
      <c r="P224" t="s">
        <v>48</v>
      </c>
      <c r="Q224" t="s">
        <v>62</v>
      </c>
      <c r="R224" t="s">
        <v>63</v>
      </c>
      <c r="S224" t="s">
        <v>51</v>
      </c>
      <c r="T224" t="s">
        <v>209</v>
      </c>
      <c r="U224" s="3">
        <v>45614</v>
      </c>
      <c r="V224" t="s">
        <v>53</v>
      </c>
      <c r="W224" s="2">
        <v>45243</v>
      </c>
      <c r="X224" s="2">
        <v>45327</v>
      </c>
      <c r="Y224" t="s">
        <v>44</v>
      </c>
      <c r="Z224" t="s">
        <v>54</v>
      </c>
      <c r="AA224" t="s">
        <v>126</v>
      </c>
      <c r="AB224" t="s">
        <v>44</v>
      </c>
      <c r="AC224" t="s">
        <v>44</v>
      </c>
      <c r="AD224" t="s">
        <v>56</v>
      </c>
      <c r="AE224" t="s">
        <v>211</v>
      </c>
      <c r="AF224" t="s">
        <v>44</v>
      </c>
      <c r="AG224" t="s">
        <v>44</v>
      </c>
      <c r="AH224" t="s">
        <v>44</v>
      </c>
      <c r="AI224" t="s">
        <v>44</v>
      </c>
    </row>
    <row r="225" spans="1:35" x14ac:dyDescent="0.2">
      <c r="A225" t="s">
        <v>1009</v>
      </c>
      <c r="B225" t="s">
        <v>36</v>
      </c>
      <c r="C225" t="s">
        <v>37</v>
      </c>
      <c r="D225" s="1">
        <v>884.99</v>
      </c>
      <c r="E225" t="s">
        <v>38</v>
      </c>
      <c r="F225" s="2">
        <v>45243</v>
      </c>
      <c r="G225" t="s">
        <v>39</v>
      </c>
      <c r="H225" t="s">
        <v>1010</v>
      </c>
      <c r="I225" t="s">
        <v>41</v>
      </c>
      <c r="J225" t="s">
        <v>42</v>
      </c>
      <c r="K225" t="s">
        <v>66</v>
      </c>
      <c r="L225" t="s">
        <v>44</v>
      </c>
      <c r="M225" t="s">
        <v>101</v>
      </c>
      <c r="N225" t="s">
        <v>528</v>
      </c>
      <c r="O225" t="s">
        <v>529</v>
      </c>
      <c r="P225" t="s">
        <v>48</v>
      </c>
      <c r="Q225" t="s">
        <v>530</v>
      </c>
      <c r="R225" t="s">
        <v>531</v>
      </c>
      <c r="S225" t="s">
        <v>72</v>
      </c>
      <c r="T225" t="s">
        <v>52</v>
      </c>
      <c r="U225" s="3">
        <v>45614</v>
      </c>
      <c r="V225" t="s">
        <v>53</v>
      </c>
      <c r="W225" s="2">
        <v>45243</v>
      </c>
      <c r="X225" s="2">
        <v>45300</v>
      </c>
      <c r="Y225" t="s">
        <v>44</v>
      </c>
      <c r="Z225" t="s">
        <v>54</v>
      </c>
      <c r="AA225" t="s">
        <v>73</v>
      </c>
      <c r="AB225" t="s">
        <v>44</v>
      </c>
      <c r="AC225" t="s">
        <v>44</v>
      </c>
      <c r="AD225" t="s">
        <v>56</v>
      </c>
      <c r="AE225" t="s">
        <v>82</v>
      </c>
      <c r="AF225" t="s">
        <v>56</v>
      </c>
      <c r="AG225" t="s">
        <v>92</v>
      </c>
      <c r="AH225" t="s">
        <v>44</v>
      </c>
      <c r="AI225" t="s">
        <v>44</v>
      </c>
    </row>
    <row r="226" spans="1:35" x14ac:dyDescent="0.2">
      <c r="A226" t="s">
        <v>1011</v>
      </c>
      <c r="B226" t="s">
        <v>36</v>
      </c>
      <c r="C226" t="s">
        <v>37</v>
      </c>
      <c r="D226" s="1">
        <v>705.55</v>
      </c>
      <c r="E226" t="s">
        <v>38</v>
      </c>
      <c r="F226" s="2">
        <v>45244</v>
      </c>
      <c r="G226" t="s">
        <v>39</v>
      </c>
      <c r="H226" t="s">
        <v>1012</v>
      </c>
      <c r="I226" t="s">
        <v>41</v>
      </c>
      <c r="J226" t="s">
        <v>42</v>
      </c>
      <c r="K226" t="s">
        <v>66</v>
      </c>
      <c r="L226" t="s">
        <v>44</v>
      </c>
      <c r="M226" t="s">
        <v>45</v>
      </c>
      <c r="N226" t="s">
        <v>1013</v>
      </c>
      <c r="O226" t="s">
        <v>1014</v>
      </c>
      <c r="P226" t="s">
        <v>48</v>
      </c>
      <c r="Q226" t="s">
        <v>1015</v>
      </c>
      <c r="R226" t="s">
        <v>1016</v>
      </c>
      <c r="S226" t="s">
        <v>51</v>
      </c>
      <c r="T226" t="s">
        <v>52</v>
      </c>
      <c r="U226" s="3">
        <v>45614</v>
      </c>
      <c r="V226" t="s">
        <v>53</v>
      </c>
      <c r="W226" s="2">
        <v>45244</v>
      </c>
      <c r="X226" s="2">
        <v>45314</v>
      </c>
      <c r="Y226" t="s">
        <v>44</v>
      </c>
      <c r="Z226" t="s">
        <v>54</v>
      </c>
      <c r="AA226" t="s">
        <v>73</v>
      </c>
      <c r="AB226" t="s">
        <v>44</v>
      </c>
      <c r="AC226" t="s">
        <v>44</v>
      </c>
      <c r="AD226" t="s">
        <v>56</v>
      </c>
      <c r="AE226" t="s">
        <v>82</v>
      </c>
      <c r="AF226" t="s">
        <v>44</v>
      </c>
      <c r="AG226" t="s">
        <v>44</v>
      </c>
      <c r="AH226" t="s">
        <v>44</v>
      </c>
      <c r="AI226" t="s">
        <v>44</v>
      </c>
    </row>
    <row r="227" spans="1:35" x14ac:dyDescent="0.2">
      <c r="A227" t="s">
        <v>1017</v>
      </c>
      <c r="B227" t="s">
        <v>36</v>
      </c>
      <c r="C227" t="s">
        <v>37</v>
      </c>
      <c r="D227" s="1">
        <v>940</v>
      </c>
      <c r="E227" t="s">
        <v>38</v>
      </c>
      <c r="F227" s="2">
        <v>45244</v>
      </c>
      <c r="G227" t="s">
        <v>39</v>
      </c>
      <c r="H227" t="s">
        <v>1018</v>
      </c>
      <c r="I227" t="s">
        <v>41</v>
      </c>
      <c r="J227" t="s">
        <v>42</v>
      </c>
      <c r="K227" t="s">
        <v>129</v>
      </c>
      <c r="L227" t="s">
        <v>44</v>
      </c>
      <c r="M227" t="s">
        <v>846</v>
      </c>
      <c r="N227" t="s">
        <v>68</v>
      </c>
      <c r="O227" t="s">
        <v>69</v>
      </c>
      <c r="P227" t="s">
        <v>48</v>
      </c>
      <c r="Q227" t="s">
        <v>70</v>
      </c>
      <c r="R227" t="s">
        <v>71</v>
      </c>
      <c r="S227" t="s">
        <v>72</v>
      </c>
      <c r="T227" t="s">
        <v>52</v>
      </c>
      <c r="U227" s="3">
        <v>45614</v>
      </c>
      <c r="V227" t="s">
        <v>53</v>
      </c>
      <c r="W227" s="2">
        <v>45244</v>
      </c>
      <c r="X227" s="2">
        <v>45322</v>
      </c>
      <c r="Y227" t="s">
        <v>44</v>
      </c>
      <c r="Z227" t="s">
        <v>54</v>
      </c>
      <c r="AA227" t="s">
        <v>163</v>
      </c>
      <c r="AB227" t="s">
        <v>44</v>
      </c>
      <c r="AC227" t="s">
        <v>44</v>
      </c>
      <c r="AD227" t="s">
        <v>56</v>
      </c>
      <c r="AE227" t="s">
        <v>75</v>
      </c>
      <c r="AF227" t="s">
        <v>56</v>
      </c>
      <c r="AG227" t="s">
        <v>164</v>
      </c>
      <c r="AH227" t="s">
        <v>56</v>
      </c>
      <c r="AI227" t="s">
        <v>82</v>
      </c>
    </row>
    <row r="228" spans="1:35" x14ac:dyDescent="0.2">
      <c r="A228" t="s">
        <v>1019</v>
      </c>
      <c r="B228" t="s">
        <v>36</v>
      </c>
      <c r="C228" t="s">
        <v>37</v>
      </c>
      <c r="D228" s="1">
        <v>1002</v>
      </c>
      <c r="E228" t="s">
        <v>38</v>
      </c>
      <c r="F228" s="2">
        <v>45244</v>
      </c>
      <c r="G228" t="s">
        <v>39</v>
      </c>
      <c r="H228" t="s">
        <v>1020</v>
      </c>
      <c r="I228" t="s">
        <v>41</v>
      </c>
      <c r="J228" t="s">
        <v>42</v>
      </c>
      <c r="K228" t="s">
        <v>43</v>
      </c>
      <c r="L228" t="s">
        <v>44</v>
      </c>
      <c r="M228" t="s">
        <v>45</v>
      </c>
      <c r="N228" t="s">
        <v>488</v>
      </c>
      <c r="O228" t="s">
        <v>489</v>
      </c>
      <c r="P228" t="s">
        <v>48</v>
      </c>
      <c r="Q228" t="s">
        <v>490</v>
      </c>
      <c r="R228" t="s">
        <v>491</v>
      </c>
      <c r="S228" t="s">
        <v>72</v>
      </c>
      <c r="T228" t="s">
        <v>52</v>
      </c>
      <c r="U228" s="3">
        <v>45614</v>
      </c>
      <c r="V228" t="s">
        <v>53</v>
      </c>
      <c r="W228" s="2">
        <v>45244</v>
      </c>
      <c r="X228" s="2">
        <v>45300</v>
      </c>
      <c r="Y228" t="s">
        <v>44</v>
      </c>
      <c r="Z228" t="s">
        <v>54</v>
      </c>
      <c r="AA228" t="s">
        <v>55</v>
      </c>
      <c r="AB228" t="s">
        <v>44</v>
      </c>
      <c r="AC228" t="s">
        <v>44</v>
      </c>
      <c r="AD228" t="s">
        <v>56</v>
      </c>
      <c r="AE228" t="s">
        <v>57</v>
      </c>
      <c r="AF228" t="s">
        <v>44</v>
      </c>
      <c r="AG228" t="s">
        <v>44</v>
      </c>
      <c r="AH228" t="s">
        <v>44</v>
      </c>
      <c r="AI228" t="s">
        <v>44</v>
      </c>
    </row>
    <row r="229" spans="1:35" x14ac:dyDescent="0.2">
      <c r="A229" t="s">
        <v>1021</v>
      </c>
      <c r="B229" t="s">
        <v>36</v>
      </c>
      <c r="C229" t="s">
        <v>37</v>
      </c>
      <c r="D229" s="1">
        <v>991.95</v>
      </c>
      <c r="E229" t="s">
        <v>38</v>
      </c>
      <c r="F229" s="2">
        <v>45244</v>
      </c>
      <c r="G229" t="s">
        <v>39</v>
      </c>
      <c r="H229" t="s">
        <v>1022</v>
      </c>
      <c r="I229" t="s">
        <v>41</v>
      </c>
      <c r="J229" t="s">
        <v>42</v>
      </c>
      <c r="K229" t="s">
        <v>66</v>
      </c>
      <c r="L229" t="s">
        <v>44</v>
      </c>
      <c r="M229" t="s">
        <v>1023</v>
      </c>
      <c r="N229" t="s">
        <v>138</v>
      </c>
      <c r="O229" t="s">
        <v>139</v>
      </c>
      <c r="P229" t="s">
        <v>48</v>
      </c>
      <c r="Q229" t="s">
        <v>140</v>
      </c>
      <c r="R229" t="s">
        <v>141</v>
      </c>
      <c r="S229" t="s">
        <v>72</v>
      </c>
      <c r="T229" t="s">
        <v>52</v>
      </c>
      <c r="U229" s="3">
        <v>45614</v>
      </c>
      <c r="V229" t="s">
        <v>53</v>
      </c>
      <c r="W229" s="2">
        <v>45244</v>
      </c>
      <c r="X229" s="2">
        <v>45300</v>
      </c>
      <c r="Y229" t="s">
        <v>44</v>
      </c>
      <c r="Z229" t="s">
        <v>54</v>
      </c>
      <c r="AA229" t="s">
        <v>73</v>
      </c>
      <c r="AB229" t="s">
        <v>44</v>
      </c>
      <c r="AC229" t="s">
        <v>44</v>
      </c>
      <c r="AD229" t="s">
        <v>56</v>
      </c>
      <c r="AE229" t="s">
        <v>82</v>
      </c>
      <c r="AF229" t="s">
        <v>56</v>
      </c>
      <c r="AG229" t="s">
        <v>57</v>
      </c>
      <c r="AH229" t="s">
        <v>56</v>
      </c>
      <c r="AI229" t="s">
        <v>92</v>
      </c>
    </row>
    <row r="230" spans="1:35" x14ac:dyDescent="0.2">
      <c r="A230" t="s">
        <v>1024</v>
      </c>
      <c r="B230" t="s">
        <v>36</v>
      </c>
      <c r="C230" t="s">
        <v>202</v>
      </c>
      <c r="D230" s="1">
        <v>360</v>
      </c>
      <c r="E230" t="s">
        <v>38</v>
      </c>
      <c r="F230" s="2">
        <v>45245</v>
      </c>
      <c r="G230" t="s">
        <v>39</v>
      </c>
      <c r="H230" t="s">
        <v>1025</v>
      </c>
      <c r="I230" t="s">
        <v>41</v>
      </c>
      <c r="J230" t="s">
        <v>42</v>
      </c>
      <c r="K230" t="s">
        <v>120</v>
      </c>
      <c r="L230" t="s">
        <v>44</v>
      </c>
      <c r="M230" t="s">
        <v>204</v>
      </c>
      <c r="N230" t="s">
        <v>498</v>
      </c>
      <c r="O230" t="s">
        <v>499</v>
      </c>
      <c r="P230" t="s">
        <v>48</v>
      </c>
      <c r="Q230" t="s">
        <v>180</v>
      </c>
      <c r="R230" t="s">
        <v>181</v>
      </c>
      <c r="S230" t="s">
        <v>51</v>
      </c>
      <c r="T230" t="s">
        <v>209</v>
      </c>
      <c r="U230" s="3">
        <v>45614</v>
      </c>
      <c r="V230" t="s">
        <v>53</v>
      </c>
      <c r="W230" s="2">
        <v>45245</v>
      </c>
      <c r="X230" s="2">
        <v>45314</v>
      </c>
      <c r="Y230" t="s">
        <v>44</v>
      </c>
      <c r="Z230" t="s">
        <v>54</v>
      </c>
      <c r="AA230" t="s">
        <v>126</v>
      </c>
      <c r="AB230" t="s">
        <v>44</v>
      </c>
      <c r="AC230" t="s">
        <v>44</v>
      </c>
      <c r="AD230" t="s">
        <v>56</v>
      </c>
      <c r="AE230" t="s">
        <v>211</v>
      </c>
      <c r="AF230" t="s">
        <v>44</v>
      </c>
      <c r="AG230" t="s">
        <v>44</v>
      </c>
      <c r="AH230" t="s">
        <v>44</v>
      </c>
      <c r="AI230" t="s">
        <v>44</v>
      </c>
    </row>
    <row r="231" spans="1:35" x14ac:dyDescent="0.2">
      <c r="A231" t="s">
        <v>1026</v>
      </c>
      <c r="B231" t="s">
        <v>36</v>
      </c>
      <c r="C231" t="s">
        <v>37</v>
      </c>
      <c r="D231" s="1">
        <v>739.53</v>
      </c>
      <c r="E231" t="s">
        <v>38</v>
      </c>
      <c r="F231" s="2">
        <v>45245</v>
      </c>
      <c r="G231" t="s">
        <v>39</v>
      </c>
      <c r="H231" t="s">
        <v>1027</v>
      </c>
      <c r="I231" t="s">
        <v>41</v>
      </c>
      <c r="J231" t="s">
        <v>42</v>
      </c>
      <c r="K231" t="s">
        <v>66</v>
      </c>
      <c r="L231" t="s">
        <v>44</v>
      </c>
      <c r="M231" t="s">
        <v>45</v>
      </c>
      <c r="N231" t="s">
        <v>528</v>
      </c>
      <c r="O231" t="s">
        <v>529</v>
      </c>
      <c r="P231" t="s">
        <v>48</v>
      </c>
      <c r="Q231" t="s">
        <v>530</v>
      </c>
      <c r="R231" t="s">
        <v>531</v>
      </c>
      <c r="S231" t="s">
        <v>72</v>
      </c>
      <c r="T231" t="s">
        <v>52</v>
      </c>
      <c r="U231" s="3">
        <v>45614</v>
      </c>
      <c r="V231" t="s">
        <v>53</v>
      </c>
      <c r="W231" s="2">
        <v>45245</v>
      </c>
      <c r="X231" s="2">
        <v>45322</v>
      </c>
      <c r="Y231" t="s">
        <v>44</v>
      </c>
      <c r="Z231" t="s">
        <v>54</v>
      </c>
      <c r="AA231" t="s">
        <v>73</v>
      </c>
      <c r="AB231" t="s">
        <v>44</v>
      </c>
      <c r="AC231" t="s">
        <v>44</v>
      </c>
      <c r="AD231" t="s">
        <v>56</v>
      </c>
      <c r="AE231" t="s">
        <v>82</v>
      </c>
      <c r="AF231" t="s">
        <v>44</v>
      </c>
      <c r="AG231" t="s">
        <v>44</v>
      </c>
      <c r="AH231" t="s">
        <v>44</v>
      </c>
      <c r="AI231" t="s">
        <v>44</v>
      </c>
    </row>
    <row r="232" spans="1:35" x14ac:dyDescent="0.2">
      <c r="A232" t="s">
        <v>1028</v>
      </c>
      <c r="B232" t="s">
        <v>36</v>
      </c>
      <c r="C232" t="s">
        <v>37</v>
      </c>
      <c r="D232" s="1">
        <v>960</v>
      </c>
      <c r="E232" t="s">
        <v>38</v>
      </c>
      <c r="F232" s="2">
        <v>45245</v>
      </c>
      <c r="G232" t="s">
        <v>39</v>
      </c>
      <c r="H232" t="s">
        <v>1029</v>
      </c>
      <c r="I232" t="s">
        <v>41</v>
      </c>
      <c r="J232" t="s">
        <v>42</v>
      </c>
      <c r="K232" t="s">
        <v>66</v>
      </c>
      <c r="L232" t="s">
        <v>44</v>
      </c>
      <c r="M232" t="s">
        <v>196</v>
      </c>
      <c r="N232" t="s">
        <v>286</v>
      </c>
      <c r="O232" t="s">
        <v>287</v>
      </c>
      <c r="P232" t="s">
        <v>48</v>
      </c>
      <c r="Q232" t="s">
        <v>104</v>
      </c>
      <c r="R232" t="s">
        <v>105</v>
      </c>
      <c r="S232" t="s">
        <v>51</v>
      </c>
      <c r="T232" t="s">
        <v>52</v>
      </c>
      <c r="U232" s="3">
        <v>45614</v>
      </c>
      <c r="V232" t="s">
        <v>53</v>
      </c>
      <c r="W232" s="2">
        <v>45245</v>
      </c>
      <c r="X232" s="2">
        <v>45330</v>
      </c>
      <c r="Y232" t="s">
        <v>44</v>
      </c>
      <c r="Z232" t="s">
        <v>54</v>
      </c>
      <c r="AA232" t="s">
        <v>73</v>
      </c>
      <c r="AB232" t="s">
        <v>44</v>
      </c>
      <c r="AC232" t="s">
        <v>44</v>
      </c>
      <c r="AD232" t="s">
        <v>56</v>
      </c>
      <c r="AE232" t="s">
        <v>75</v>
      </c>
      <c r="AF232" t="s">
        <v>56</v>
      </c>
      <c r="AG232" t="s">
        <v>74</v>
      </c>
      <c r="AH232" t="s">
        <v>44</v>
      </c>
      <c r="AI232" t="s">
        <v>44</v>
      </c>
    </row>
    <row r="233" spans="1:35" x14ac:dyDescent="0.2">
      <c r="A233" t="s">
        <v>1030</v>
      </c>
      <c r="B233" t="s">
        <v>36</v>
      </c>
      <c r="C233" t="s">
        <v>283</v>
      </c>
      <c r="D233" s="1">
        <v>500</v>
      </c>
      <c r="E233" t="s">
        <v>38</v>
      </c>
      <c r="F233" s="2">
        <v>45245</v>
      </c>
      <c r="G233" t="s">
        <v>39</v>
      </c>
      <c r="H233" t="s">
        <v>1031</v>
      </c>
      <c r="I233" t="s">
        <v>41</v>
      </c>
      <c r="J233" t="s">
        <v>42</v>
      </c>
      <c r="K233" t="s">
        <v>109</v>
      </c>
      <c r="L233" t="s">
        <v>44</v>
      </c>
      <c r="M233" t="s">
        <v>393</v>
      </c>
      <c r="N233" t="s">
        <v>1032</v>
      </c>
      <c r="O233" t="s">
        <v>1033</v>
      </c>
      <c r="P233" t="s">
        <v>48</v>
      </c>
      <c r="Q233" t="s">
        <v>415</v>
      </c>
      <c r="R233" t="s">
        <v>416</v>
      </c>
      <c r="S233" t="s">
        <v>51</v>
      </c>
      <c r="T233" t="s">
        <v>288</v>
      </c>
      <c r="U233" s="3">
        <v>45614</v>
      </c>
      <c r="V233" t="s">
        <v>53</v>
      </c>
      <c r="W233" s="2">
        <v>45245</v>
      </c>
      <c r="X233" s="2">
        <v>45338</v>
      </c>
      <c r="Y233" t="s">
        <v>44</v>
      </c>
      <c r="Z233" t="s">
        <v>54</v>
      </c>
      <c r="AA233" t="s">
        <v>116</v>
      </c>
      <c r="AB233" t="s">
        <v>44</v>
      </c>
      <c r="AC233" t="s">
        <v>44</v>
      </c>
      <c r="AD233" t="s">
        <v>56</v>
      </c>
      <c r="AE233" t="s">
        <v>75</v>
      </c>
      <c r="AF233" t="s">
        <v>56</v>
      </c>
      <c r="AG233" t="s">
        <v>164</v>
      </c>
      <c r="AH233" t="s">
        <v>56</v>
      </c>
      <c r="AI233" t="s">
        <v>93</v>
      </c>
    </row>
    <row r="234" spans="1:35" x14ac:dyDescent="0.2">
      <c r="A234" t="s">
        <v>1034</v>
      </c>
      <c r="B234" t="s">
        <v>36</v>
      </c>
      <c r="C234" t="s">
        <v>37</v>
      </c>
      <c r="D234" s="1">
        <v>1010.81</v>
      </c>
      <c r="E234" t="s">
        <v>38</v>
      </c>
      <c r="F234" s="2">
        <v>45246</v>
      </c>
      <c r="G234" t="s">
        <v>39</v>
      </c>
      <c r="H234" t="s">
        <v>1035</v>
      </c>
      <c r="I234" t="s">
        <v>41</v>
      </c>
      <c r="J234" t="s">
        <v>42</v>
      </c>
      <c r="K234" t="s">
        <v>43</v>
      </c>
      <c r="L234" t="s">
        <v>44</v>
      </c>
      <c r="M234" t="s">
        <v>101</v>
      </c>
      <c r="N234" t="s">
        <v>880</v>
      </c>
      <c r="O234" t="s">
        <v>881</v>
      </c>
      <c r="P234" t="s">
        <v>48</v>
      </c>
      <c r="Q234" t="s">
        <v>180</v>
      </c>
      <c r="R234" t="s">
        <v>181</v>
      </c>
      <c r="S234" t="s">
        <v>51</v>
      </c>
      <c r="T234" t="s">
        <v>52</v>
      </c>
      <c r="U234" s="3">
        <v>45614</v>
      </c>
      <c r="V234" t="s">
        <v>53</v>
      </c>
      <c r="W234" s="2">
        <v>45246</v>
      </c>
      <c r="X234" s="2">
        <v>45300</v>
      </c>
      <c r="Y234" t="s">
        <v>44</v>
      </c>
      <c r="Z234" t="s">
        <v>54</v>
      </c>
      <c r="AA234" t="s">
        <v>55</v>
      </c>
      <c r="AB234" t="s">
        <v>44</v>
      </c>
      <c r="AC234" t="s">
        <v>44</v>
      </c>
      <c r="AD234" t="s">
        <v>56</v>
      </c>
      <c r="AE234" t="s">
        <v>82</v>
      </c>
      <c r="AF234" t="s">
        <v>56</v>
      </c>
      <c r="AG234" t="s">
        <v>92</v>
      </c>
      <c r="AH234" t="s">
        <v>44</v>
      </c>
      <c r="AI234" t="s">
        <v>44</v>
      </c>
    </row>
    <row r="235" spans="1:35" x14ac:dyDescent="0.2">
      <c r="A235" t="s">
        <v>1036</v>
      </c>
      <c r="B235" t="s">
        <v>36</v>
      </c>
      <c r="C235" t="s">
        <v>37</v>
      </c>
      <c r="D235" s="1">
        <v>993.47</v>
      </c>
      <c r="E235" t="s">
        <v>38</v>
      </c>
      <c r="F235" s="2">
        <v>45248</v>
      </c>
      <c r="G235" t="s">
        <v>39</v>
      </c>
      <c r="H235" t="s">
        <v>1037</v>
      </c>
      <c r="I235" t="s">
        <v>41</v>
      </c>
      <c r="J235" t="s">
        <v>42</v>
      </c>
      <c r="K235" t="s">
        <v>66</v>
      </c>
      <c r="L235" t="s">
        <v>44</v>
      </c>
      <c r="M235" t="s">
        <v>101</v>
      </c>
      <c r="N235" t="s">
        <v>220</v>
      </c>
      <c r="O235" t="s">
        <v>221</v>
      </c>
      <c r="P235" t="s">
        <v>48</v>
      </c>
      <c r="Q235" t="s">
        <v>124</v>
      </c>
      <c r="R235" t="s">
        <v>125</v>
      </c>
      <c r="S235" t="s">
        <v>51</v>
      </c>
      <c r="T235" t="s">
        <v>52</v>
      </c>
      <c r="U235" s="3">
        <v>45614</v>
      </c>
      <c r="V235" t="s">
        <v>53</v>
      </c>
      <c r="W235" s="2">
        <v>45248</v>
      </c>
      <c r="X235" s="2">
        <v>45330</v>
      </c>
      <c r="Y235" t="s">
        <v>44</v>
      </c>
      <c r="Z235" t="s">
        <v>54</v>
      </c>
      <c r="AA235" t="s">
        <v>73</v>
      </c>
      <c r="AB235" t="s">
        <v>44</v>
      </c>
      <c r="AC235" t="s">
        <v>44</v>
      </c>
      <c r="AD235" t="s">
        <v>56</v>
      </c>
      <c r="AE235" t="s">
        <v>57</v>
      </c>
      <c r="AF235" t="s">
        <v>56</v>
      </c>
      <c r="AG235" t="s">
        <v>92</v>
      </c>
      <c r="AH235" t="s">
        <v>44</v>
      </c>
      <c r="AI235" t="s">
        <v>44</v>
      </c>
    </row>
    <row r="236" spans="1:35" x14ac:dyDescent="0.2">
      <c r="A236" t="s">
        <v>1038</v>
      </c>
      <c r="B236" t="s">
        <v>36</v>
      </c>
      <c r="C236" t="s">
        <v>37</v>
      </c>
      <c r="D236" s="1">
        <v>1035.18</v>
      </c>
      <c r="E236" t="s">
        <v>38</v>
      </c>
      <c r="F236" s="2">
        <v>45247</v>
      </c>
      <c r="G236" t="s">
        <v>39</v>
      </c>
      <c r="H236" t="s">
        <v>1039</v>
      </c>
      <c r="I236" t="s">
        <v>41</v>
      </c>
      <c r="J236" t="s">
        <v>42</v>
      </c>
      <c r="K236" t="s">
        <v>43</v>
      </c>
      <c r="L236" t="s">
        <v>44</v>
      </c>
      <c r="M236" t="s">
        <v>45</v>
      </c>
      <c r="N236" t="s">
        <v>1040</v>
      </c>
      <c r="O236" t="s">
        <v>1041</v>
      </c>
      <c r="P236" t="s">
        <v>48</v>
      </c>
      <c r="Q236" t="s">
        <v>124</v>
      </c>
      <c r="R236" t="s">
        <v>125</v>
      </c>
      <c r="S236" t="s">
        <v>51</v>
      </c>
      <c r="T236" t="s">
        <v>52</v>
      </c>
      <c r="U236" s="3">
        <v>45614</v>
      </c>
      <c r="V236" t="s">
        <v>53</v>
      </c>
      <c r="W236" s="2">
        <v>45247</v>
      </c>
      <c r="X236" s="2">
        <v>45322</v>
      </c>
      <c r="Y236" t="s">
        <v>44</v>
      </c>
      <c r="Z236" t="s">
        <v>54</v>
      </c>
      <c r="AA236" t="s">
        <v>55</v>
      </c>
      <c r="AB236" t="s">
        <v>44</v>
      </c>
      <c r="AC236" t="s">
        <v>44</v>
      </c>
      <c r="AD236" t="s">
        <v>56</v>
      </c>
      <c r="AE236" t="s">
        <v>57</v>
      </c>
      <c r="AF236" t="s">
        <v>44</v>
      </c>
      <c r="AG236" t="s">
        <v>44</v>
      </c>
      <c r="AH236" t="s">
        <v>44</v>
      </c>
      <c r="AI236" t="s">
        <v>44</v>
      </c>
    </row>
    <row r="237" spans="1:35" x14ac:dyDescent="0.2">
      <c r="A237" t="s">
        <v>1042</v>
      </c>
      <c r="B237" t="s">
        <v>36</v>
      </c>
      <c r="C237" t="s">
        <v>37</v>
      </c>
      <c r="D237" s="1">
        <v>1079</v>
      </c>
      <c r="E237" t="s">
        <v>38</v>
      </c>
      <c r="F237" s="2">
        <v>45247</v>
      </c>
      <c r="G237" t="s">
        <v>39</v>
      </c>
      <c r="H237" t="s">
        <v>1043</v>
      </c>
      <c r="I237" t="s">
        <v>41</v>
      </c>
      <c r="J237" t="s">
        <v>42</v>
      </c>
      <c r="K237" t="s">
        <v>129</v>
      </c>
      <c r="L237" t="s">
        <v>44</v>
      </c>
      <c r="M237" t="s">
        <v>373</v>
      </c>
      <c r="N237" t="s">
        <v>1044</v>
      </c>
      <c r="O237" t="s">
        <v>1045</v>
      </c>
      <c r="P237" t="s">
        <v>48</v>
      </c>
      <c r="Q237" t="s">
        <v>415</v>
      </c>
      <c r="R237" t="s">
        <v>416</v>
      </c>
      <c r="S237" t="s">
        <v>51</v>
      </c>
      <c r="T237" t="s">
        <v>52</v>
      </c>
      <c r="U237" s="3">
        <v>45614</v>
      </c>
      <c r="V237" t="s">
        <v>53</v>
      </c>
      <c r="W237" s="2">
        <v>45247</v>
      </c>
      <c r="X237" s="2">
        <v>45314</v>
      </c>
      <c r="Y237" t="s">
        <v>44</v>
      </c>
      <c r="Z237" t="s">
        <v>54</v>
      </c>
      <c r="AA237" t="s">
        <v>163</v>
      </c>
      <c r="AB237" t="s">
        <v>44</v>
      </c>
      <c r="AC237" t="s">
        <v>44</v>
      </c>
      <c r="AD237" t="s">
        <v>56</v>
      </c>
      <c r="AE237" t="s">
        <v>75</v>
      </c>
      <c r="AF237" t="s">
        <v>56</v>
      </c>
      <c r="AG237" t="s">
        <v>57</v>
      </c>
      <c r="AH237" t="s">
        <v>44</v>
      </c>
      <c r="AI237" t="s">
        <v>44</v>
      </c>
    </row>
    <row r="238" spans="1:35" x14ac:dyDescent="0.2">
      <c r="A238" t="s">
        <v>1046</v>
      </c>
      <c r="B238" t="s">
        <v>36</v>
      </c>
      <c r="C238" t="s">
        <v>37</v>
      </c>
      <c r="D238" s="1">
        <v>936</v>
      </c>
      <c r="E238" t="s">
        <v>38</v>
      </c>
      <c r="F238" s="2">
        <v>45247</v>
      </c>
      <c r="G238" t="s">
        <v>39</v>
      </c>
      <c r="H238" t="s">
        <v>1047</v>
      </c>
      <c r="I238" t="s">
        <v>41</v>
      </c>
      <c r="J238" t="s">
        <v>42</v>
      </c>
      <c r="K238" t="s">
        <v>120</v>
      </c>
      <c r="L238" t="s">
        <v>129</v>
      </c>
      <c r="M238" t="s">
        <v>158</v>
      </c>
      <c r="N238" t="s">
        <v>880</v>
      </c>
      <c r="O238" t="s">
        <v>881</v>
      </c>
      <c r="P238" t="s">
        <v>48</v>
      </c>
      <c r="Q238" t="s">
        <v>180</v>
      </c>
      <c r="R238" t="s">
        <v>181</v>
      </c>
      <c r="S238" t="s">
        <v>51</v>
      </c>
      <c r="T238" t="s">
        <v>52</v>
      </c>
      <c r="U238" s="3">
        <v>45614</v>
      </c>
      <c r="V238" t="s">
        <v>53</v>
      </c>
      <c r="W238" s="2">
        <v>45247</v>
      </c>
      <c r="X238" s="2">
        <v>45385</v>
      </c>
      <c r="Y238" t="s">
        <v>44</v>
      </c>
      <c r="Z238" t="s">
        <v>54</v>
      </c>
      <c r="AA238" t="s">
        <v>126</v>
      </c>
      <c r="AB238" t="s">
        <v>90</v>
      </c>
      <c r="AC238" t="s">
        <v>163</v>
      </c>
      <c r="AD238" t="s">
        <v>56</v>
      </c>
      <c r="AE238" t="s">
        <v>74</v>
      </c>
      <c r="AF238" t="s">
        <v>56</v>
      </c>
      <c r="AG238" t="s">
        <v>75</v>
      </c>
      <c r="AH238" t="s">
        <v>56</v>
      </c>
      <c r="AI238" t="s">
        <v>164</v>
      </c>
    </row>
    <row r="239" spans="1:35" x14ac:dyDescent="0.2">
      <c r="A239" t="s">
        <v>1048</v>
      </c>
      <c r="B239" t="s">
        <v>36</v>
      </c>
      <c r="C239" t="s">
        <v>202</v>
      </c>
      <c r="D239" s="1">
        <v>1770.35</v>
      </c>
      <c r="E239" t="s">
        <v>38</v>
      </c>
      <c r="F239" s="2">
        <v>45247</v>
      </c>
      <c r="G239" t="s">
        <v>39</v>
      </c>
      <c r="H239" t="s">
        <v>1049</v>
      </c>
      <c r="I239" t="s">
        <v>41</v>
      </c>
      <c r="J239" t="s">
        <v>42</v>
      </c>
      <c r="K239" t="s">
        <v>66</v>
      </c>
      <c r="L239" t="s">
        <v>44</v>
      </c>
      <c r="M239" t="s">
        <v>204</v>
      </c>
      <c r="N239" t="s">
        <v>582</v>
      </c>
      <c r="O239" t="s">
        <v>583</v>
      </c>
      <c r="P239" t="s">
        <v>48</v>
      </c>
      <c r="Q239" t="s">
        <v>147</v>
      </c>
      <c r="R239" t="s">
        <v>148</v>
      </c>
      <c r="S239" t="s">
        <v>51</v>
      </c>
      <c r="T239" t="s">
        <v>209</v>
      </c>
      <c r="U239" s="3">
        <v>45614</v>
      </c>
      <c r="V239" t="s">
        <v>53</v>
      </c>
      <c r="W239" s="2">
        <v>45247</v>
      </c>
      <c r="X239" s="2">
        <v>45282</v>
      </c>
      <c r="Y239" t="s">
        <v>44</v>
      </c>
      <c r="Z239" t="s">
        <v>54</v>
      </c>
      <c r="AA239" t="s">
        <v>91</v>
      </c>
      <c r="AB239" t="s">
        <v>44</v>
      </c>
      <c r="AC239" t="s">
        <v>44</v>
      </c>
      <c r="AD239" t="s">
        <v>56</v>
      </c>
      <c r="AE239" t="s">
        <v>211</v>
      </c>
      <c r="AF239" t="s">
        <v>44</v>
      </c>
      <c r="AG239" t="s">
        <v>44</v>
      </c>
      <c r="AH239" t="s">
        <v>44</v>
      </c>
      <c r="AI239" t="s">
        <v>44</v>
      </c>
    </row>
    <row r="240" spans="1:35" x14ac:dyDescent="0.2">
      <c r="A240" t="s">
        <v>1050</v>
      </c>
      <c r="B240" t="s">
        <v>36</v>
      </c>
      <c r="C240" t="s">
        <v>37</v>
      </c>
      <c r="D240" s="1">
        <v>992</v>
      </c>
      <c r="E240" t="s">
        <v>38</v>
      </c>
      <c r="F240" s="2">
        <v>45247</v>
      </c>
      <c r="G240" t="s">
        <v>39</v>
      </c>
      <c r="H240" t="s">
        <v>1051</v>
      </c>
      <c r="I240" t="s">
        <v>41</v>
      </c>
      <c r="J240" t="s">
        <v>42</v>
      </c>
      <c r="K240" t="s">
        <v>120</v>
      </c>
      <c r="L240" t="s">
        <v>44</v>
      </c>
      <c r="M240" t="s">
        <v>419</v>
      </c>
      <c r="N240" t="s">
        <v>1052</v>
      </c>
      <c r="O240" t="s">
        <v>1053</v>
      </c>
      <c r="P240" t="s">
        <v>48</v>
      </c>
      <c r="Q240" t="s">
        <v>180</v>
      </c>
      <c r="R240" t="s">
        <v>181</v>
      </c>
      <c r="S240" t="s">
        <v>51</v>
      </c>
      <c r="T240" t="s">
        <v>52</v>
      </c>
      <c r="U240" s="3">
        <v>45614</v>
      </c>
      <c r="V240" t="s">
        <v>53</v>
      </c>
      <c r="W240" s="2">
        <v>45247</v>
      </c>
      <c r="X240" s="2">
        <v>45295</v>
      </c>
      <c r="Y240" t="s">
        <v>44</v>
      </c>
      <c r="Z240" t="s">
        <v>54</v>
      </c>
      <c r="AA240" t="s">
        <v>126</v>
      </c>
      <c r="AB240" t="s">
        <v>44</v>
      </c>
      <c r="AC240" t="s">
        <v>44</v>
      </c>
      <c r="AD240" t="s">
        <v>56</v>
      </c>
      <c r="AE240" t="s">
        <v>57</v>
      </c>
      <c r="AF240" t="s">
        <v>56</v>
      </c>
      <c r="AG240" t="s">
        <v>75</v>
      </c>
      <c r="AH240" t="s">
        <v>44</v>
      </c>
      <c r="AI240" t="s">
        <v>44</v>
      </c>
    </row>
    <row r="241" spans="1:35" x14ac:dyDescent="0.2">
      <c r="A241" t="s">
        <v>1054</v>
      </c>
      <c r="B241" t="s">
        <v>36</v>
      </c>
      <c r="C241" t="s">
        <v>37</v>
      </c>
      <c r="D241" s="1">
        <v>1000</v>
      </c>
      <c r="E241" t="s">
        <v>38</v>
      </c>
      <c r="F241" s="2">
        <v>45247</v>
      </c>
      <c r="G241" t="s">
        <v>39</v>
      </c>
      <c r="H241" t="s">
        <v>1055</v>
      </c>
      <c r="I241" t="s">
        <v>41</v>
      </c>
      <c r="J241" t="s">
        <v>42</v>
      </c>
      <c r="K241" t="s">
        <v>66</v>
      </c>
      <c r="L241" t="s">
        <v>44</v>
      </c>
      <c r="M241" t="s">
        <v>196</v>
      </c>
      <c r="N241" t="s">
        <v>459</v>
      </c>
      <c r="O241" t="s">
        <v>460</v>
      </c>
      <c r="P241" t="s">
        <v>48</v>
      </c>
      <c r="Q241" t="s">
        <v>313</v>
      </c>
      <c r="R241" t="s">
        <v>314</v>
      </c>
      <c r="S241" t="s">
        <v>51</v>
      </c>
      <c r="T241" t="s">
        <v>52</v>
      </c>
      <c r="U241" s="3">
        <v>45614</v>
      </c>
      <c r="V241" t="s">
        <v>53</v>
      </c>
      <c r="W241" s="2">
        <v>45247</v>
      </c>
      <c r="X241" s="2">
        <v>45345</v>
      </c>
      <c r="Y241" t="s">
        <v>44</v>
      </c>
      <c r="Z241" t="s">
        <v>54</v>
      </c>
      <c r="AA241" t="s">
        <v>73</v>
      </c>
      <c r="AB241" t="s">
        <v>44</v>
      </c>
      <c r="AC241" t="s">
        <v>44</v>
      </c>
      <c r="AD241" t="s">
        <v>56</v>
      </c>
      <c r="AE241" t="s">
        <v>75</v>
      </c>
      <c r="AF241" t="s">
        <v>56</v>
      </c>
      <c r="AG241" t="s">
        <v>74</v>
      </c>
      <c r="AH241" t="s">
        <v>44</v>
      </c>
      <c r="AI241" t="s">
        <v>44</v>
      </c>
    </row>
    <row r="242" spans="1:35" x14ac:dyDescent="0.2">
      <c r="A242" t="s">
        <v>1056</v>
      </c>
      <c r="B242" t="s">
        <v>36</v>
      </c>
      <c r="C242" t="s">
        <v>37</v>
      </c>
      <c r="D242" s="1">
        <v>1071.81</v>
      </c>
      <c r="E242" t="s">
        <v>38</v>
      </c>
      <c r="F242" s="2">
        <v>45247</v>
      </c>
      <c r="G242" t="s">
        <v>39</v>
      </c>
      <c r="H242" t="s">
        <v>1057</v>
      </c>
      <c r="I242" t="s">
        <v>41</v>
      </c>
      <c r="J242" t="s">
        <v>42</v>
      </c>
      <c r="K242" t="s">
        <v>120</v>
      </c>
      <c r="L242" t="s">
        <v>44</v>
      </c>
      <c r="M242" t="s">
        <v>1058</v>
      </c>
      <c r="N242" t="s">
        <v>1059</v>
      </c>
      <c r="O242" t="s">
        <v>1060</v>
      </c>
      <c r="P242" t="s">
        <v>48</v>
      </c>
      <c r="Q242" t="s">
        <v>80</v>
      </c>
      <c r="R242" t="s">
        <v>81</v>
      </c>
      <c r="S242" t="s">
        <v>51</v>
      </c>
      <c r="T242" t="s">
        <v>52</v>
      </c>
      <c r="U242" s="3">
        <v>45614</v>
      </c>
      <c r="V242" t="s">
        <v>53</v>
      </c>
      <c r="W242" s="2">
        <v>45247</v>
      </c>
      <c r="X242" s="2">
        <v>45330</v>
      </c>
      <c r="Y242" t="s">
        <v>44</v>
      </c>
      <c r="Z242" t="s">
        <v>54</v>
      </c>
      <c r="AA242" t="s">
        <v>126</v>
      </c>
      <c r="AB242" t="s">
        <v>44</v>
      </c>
      <c r="AC242" t="s">
        <v>44</v>
      </c>
      <c r="AD242" t="s">
        <v>56</v>
      </c>
      <c r="AE242" t="s">
        <v>82</v>
      </c>
      <c r="AF242" t="s">
        <v>56</v>
      </c>
      <c r="AG242" t="s">
        <v>1061</v>
      </c>
      <c r="AH242" t="s">
        <v>56</v>
      </c>
      <c r="AI242" t="s">
        <v>92</v>
      </c>
    </row>
    <row r="243" spans="1:35" x14ac:dyDescent="0.2">
      <c r="A243" t="s">
        <v>1062</v>
      </c>
      <c r="B243" t="s">
        <v>36</v>
      </c>
      <c r="C243" t="s">
        <v>37</v>
      </c>
      <c r="D243" s="1">
        <v>866.41</v>
      </c>
      <c r="E243" t="s">
        <v>38</v>
      </c>
      <c r="F243" s="2">
        <v>45250</v>
      </c>
      <c r="G243" t="s">
        <v>39</v>
      </c>
      <c r="H243" t="s">
        <v>1063</v>
      </c>
      <c r="I243" t="s">
        <v>41</v>
      </c>
      <c r="J243" t="s">
        <v>42</v>
      </c>
      <c r="K243" t="s">
        <v>66</v>
      </c>
      <c r="L243" t="s">
        <v>44</v>
      </c>
      <c r="M243" t="s">
        <v>1064</v>
      </c>
      <c r="N243" t="s">
        <v>1065</v>
      </c>
      <c r="O243" t="s">
        <v>1066</v>
      </c>
      <c r="P243" t="s">
        <v>48</v>
      </c>
      <c r="Q243" t="s">
        <v>1067</v>
      </c>
      <c r="R243" t="s">
        <v>1068</v>
      </c>
      <c r="S243" t="s">
        <v>72</v>
      </c>
      <c r="T243" t="s">
        <v>52</v>
      </c>
      <c r="U243" s="3">
        <v>45614</v>
      </c>
      <c r="V243" t="s">
        <v>53</v>
      </c>
      <c r="W243" s="2">
        <v>45250</v>
      </c>
      <c r="X243" s="2">
        <v>45385</v>
      </c>
      <c r="Y243" t="s">
        <v>44</v>
      </c>
      <c r="Z243" t="s">
        <v>54</v>
      </c>
      <c r="AA243" t="s">
        <v>73</v>
      </c>
      <c r="AB243" t="s">
        <v>44</v>
      </c>
      <c r="AC243" t="s">
        <v>44</v>
      </c>
      <c r="AD243" t="s">
        <v>56</v>
      </c>
      <c r="AE243" t="s">
        <v>82</v>
      </c>
      <c r="AF243" t="s">
        <v>56</v>
      </c>
      <c r="AG243" t="s">
        <v>93</v>
      </c>
      <c r="AH243" t="s">
        <v>44</v>
      </c>
      <c r="AI243" t="s">
        <v>44</v>
      </c>
    </row>
    <row r="244" spans="1:35" x14ac:dyDescent="0.2">
      <c r="A244" t="s">
        <v>1069</v>
      </c>
      <c r="B244" t="s">
        <v>36</v>
      </c>
      <c r="C244" t="s">
        <v>37</v>
      </c>
      <c r="D244" s="1">
        <v>929.81</v>
      </c>
      <c r="E244" t="s">
        <v>38</v>
      </c>
      <c r="F244" s="2">
        <v>45250</v>
      </c>
      <c r="G244" t="s">
        <v>39</v>
      </c>
      <c r="H244" t="s">
        <v>1070</v>
      </c>
      <c r="I244" t="s">
        <v>41</v>
      </c>
      <c r="J244" t="s">
        <v>42</v>
      </c>
      <c r="K244" t="s">
        <v>129</v>
      </c>
      <c r="L244" t="s">
        <v>44</v>
      </c>
      <c r="M244" t="s">
        <v>552</v>
      </c>
      <c r="N244" t="s">
        <v>1071</v>
      </c>
      <c r="O244" t="s">
        <v>1072</v>
      </c>
      <c r="P244" t="s">
        <v>48</v>
      </c>
      <c r="Q244" t="s">
        <v>1073</v>
      </c>
      <c r="R244" t="s">
        <v>1074</v>
      </c>
      <c r="S244" t="s">
        <v>72</v>
      </c>
      <c r="T244" t="s">
        <v>52</v>
      </c>
      <c r="U244" s="3">
        <v>45614</v>
      </c>
      <c r="V244" t="s">
        <v>53</v>
      </c>
      <c r="W244" s="2">
        <v>45250</v>
      </c>
      <c r="X244" s="2">
        <v>45300</v>
      </c>
      <c r="Y244" t="s">
        <v>44</v>
      </c>
      <c r="Z244" t="s">
        <v>54</v>
      </c>
      <c r="AA244" t="s">
        <v>163</v>
      </c>
      <c r="AB244" t="s">
        <v>44</v>
      </c>
      <c r="AC244" t="s">
        <v>44</v>
      </c>
      <c r="AD244" t="s">
        <v>56</v>
      </c>
      <c r="AE244" t="s">
        <v>57</v>
      </c>
      <c r="AF244" t="s">
        <v>56</v>
      </c>
      <c r="AG244" t="s">
        <v>164</v>
      </c>
      <c r="AH244" t="s">
        <v>44</v>
      </c>
      <c r="AI244" t="s">
        <v>44</v>
      </c>
    </row>
    <row r="245" spans="1:35" x14ac:dyDescent="0.2">
      <c r="A245" t="s">
        <v>1075</v>
      </c>
      <c r="B245" t="s">
        <v>36</v>
      </c>
      <c r="C245" t="s">
        <v>37</v>
      </c>
      <c r="D245" s="1">
        <v>880</v>
      </c>
      <c r="E245" t="s">
        <v>38</v>
      </c>
      <c r="F245" s="2">
        <v>45251</v>
      </c>
      <c r="G245" t="s">
        <v>39</v>
      </c>
      <c r="H245" t="s">
        <v>1076</v>
      </c>
      <c r="I245" t="s">
        <v>41</v>
      </c>
      <c r="J245" t="s">
        <v>42</v>
      </c>
      <c r="K245" t="s">
        <v>66</v>
      </c>
      <c r="L245" t="s">
        <v>44</v>
      </c>
      <c r="M245" t="s">
        <v>196</v>
      </c>
      <c r="N245" t="s">
        <v>1077</v>
      </c>
      <c r="O245" t="s">
        <v>1078</v>
      </c>
      <c r="P245" t="s">
        <v>48</v>
      </c>
      <c r="Q245" t="s">
        <v>508</v>
      </c>
      <c r="R245" t="s">
        <v>509</v>
      </c>
      <c r="S245" t="s">
        <v>51</v>
      </c>
      <c r="T245" t="s">
        <v>52</v>
      </c>
      <c r="U245" s="3">
        <v>45614</v>
      </c>
      <c r="V245" t="s">
        <v>53</v>
      </c>
      <c r="W245" s="2">
        <v>45251</v>
      </c>
      <c r="X245" s="2">
        <v>45322</v>
      </c>
      <c r="Y245" t="s">
        <v>44</v>
      </c>
      <c r="Z245" t="s">
        <v>54</v>
      </c>
      <c r="AA245" t="s">
        <v>73</v>
      </c>
      <c r="AB245" t="s">
        <v>44</v>
      </c>
      <c r="AC245" t="s">
        <v>44</v>
      </c>
      <c r="AD245" t="s">
        <v>56</v>
      </c>
      <c r="AE245" t="s">
        <v>877</v>
      </c>
      <c r="AF245" t="s">
        <v>56</v>
      </c>
      <c r="AG245" t="s">
        <v>1061</v>
      </c>
      <c r="AH245" t="s">
        <v>44</v>
      </c>
      <c r="AI245" t="s">
        <v>44</v>
      </c>
    </row>
    <row r="246" spans="1:35" x14ac:dyDescent="0.2">
      <c r="A246" t="s">
        <v>1079</v>
      </c>
      <c r="B246" t="s">
        <v>36</v>
      </c>
      <c r="C246" t="s">
        <v>316</v>
      </c>
      <c r="D246" s="1">
        <v>1360</v>
      </c>
      <c r="E246" t="s">
        <v>38</v>
      </c>
      <c r="F246" s="2">
        <v>45251</v>
      </c>
      <c r="G246" t="s">
        <v>39</v>
      </c>
      <c r="H246" t="s">
        <v>1080</v>
      </c>
      <c r="I246" t="s">
        <v>41</v>
      </c>
      <c r="J246" t="s">
        <v>42</v>
      </c>
      <c r="K246" t="s">
        <v>285</v>
      </c>
      <c r="L246" t="s">
        <v>44</v>
      </c>
      <c r="M246" t="s">
        <v>693</v>
      </c>
      <c r="N246" t="s">
        <v>683</v>
      </c>
      <c r="O246" t="s">
        <v>684</v>
      </c>
      <c r="P246" t="s">
        <v>48</v>
      </c>
      <c r="Q246" t="s">
        <v>88</v>
      </c>
      <c r="R246" t="s">
        <v>89</v>
      </c>
      <c r="S246" t="s">
        <v>72</v>
      </c>
      <c r="T246" t="s">
        <v>323</v>
      </c>
      <c r="U246" s="3">
        <v>45614</v>
      </c>
      <c r="V246" t="s">
        <v>53</v>
      </c>
      <c r="W246" s="2">
        <v>45251</v>
      </c>
      <c r="X246" s="2">
        <v>45265</v>
      </c>
      <c r="Y246" t="s">
        <v>44</v>
      </c>
      <c r="Z246" t="s">
        <v>54</v>
      </c>
      <c r="AA246" t="s">
        <v>289</v>
      </c>
      <c r="AB246" t="s">
        <v>44</v>
      </c>
      <c r="AC246" t="s">
        <v>44</v>
      </c>
      <c r="AD246" t="s">
        <v>56</v>
      </c>
      <c r="AE246" t="s">
        <v>698</v>
      </c>
      <c r="AF246" t="s">
        <v>44</v>
      </c>
      <c r="AG246" t="s">
        <v>44</v>
      </c>
      <c r="AH246" t="s">
        <v>44</v>
      </c>
      <c r="AI246" t="s">
        <v>44</v>
      </c>
    </row>
    <row r="247" spans="1:35" x14ac:dyDescent="0.2">
      <c r="A247" t="s">
        <v>1081</v>
      </c>
      <c r="B247" t="s">
        <v>36</v>
      </c>
      <c r="C247" t="s">
        <v>37</v>
      </c>
      <c r="D247" s="1">
        <v>783.85</v>
      </c>
      <c r="E247" t="s">
        <v>38</v>
      </c>
      <c r="F247" s="2">
        <v>45251</v>
      </c>
      <c r="G247" t="s">
        <v>39</v>
      </c>
      <c r="H247" t="s">
        <v>1082</v>
      </c>
      <c r="I247" t="s">
        <v>41</v>
      </c>
      <c r="J247" t="s">
        <v>42</v>
      </c>
      <c r="K247" t="s">
        <v>43</v>
      </c>
      <c r="L247" t="s">
        <v>109</v>
      </c>
      <c r="M247" t="s">
        <v>101</v>
      </c>
      <c r="N247" t="s">
        <v>1083</v>
      </c>
      <c r="O247" t="s">
        <v>1084</v>
      </c>
      <c r="P247" t="s">
        <v>48</v>
      </c>
      <c r="Q247" t="s">
        <v>113</v>
      </c>
      <c r="R247" t="s">
        <v>114</v>
      </c>
      <c r="S247" t="s">
        <v>51</v>
      </c>
      <c r="T247" t="s">
        <v>52</v>
      </c>
      <c r="U247" s="3">
        <v>45614</v>
      </c>
      <c r="V247" t="s">
        <v>53</v>
      </c>
      <c r="W247" s="2">
        <v>45251</v>
      </c>
      <c r="X247" s="2">
        <v>45289</v>
      </c>
      <c r="Y247" t="s">
        <v>44</v>
      </c>
      <c r="Z247" t="s">
        <v>54</v>
      </c>
      <c r="AA247" t="s">
        <v>55</v>
      </c>
      <c r="AB247" t="s">
        <v>90</v>
      </c>
      <c r="AC247" t="s">
        <v>116</v>
      </c>
      <c r="AD247" t="s">
        <v>56</v>
      </c>
      <c r="AE247" t="s">
        <v>82</v>
      </c>
      <c r="AF247" t="s">
        <v>56</v>
      </c>
      <c r="AG247" t="s">
        <v>92</v>
      </c>
      <c r="AH247" t="s">
        <v>44</v>
      </c>
      <c r="AI247" t="s">
        <v>44</v>
      </c>
    </row>
    <row r="248" spans="1:35" x14ac:dyDescent="0.2">
      <c r="A248" t="s">
        <v>1085</v>
      </c>
      <c r="B248" t="s">
        <v>36</v>
      </c>
      <c r="C248" t="s">
        <v>37</v>
      </c>
      <c r="D248" s="1">
        <v>879.61</v>
      </c>
      <c r="E248" t="s">
        <v>38</v>
      </c>
      <c r="F248" s="2">
        <v>45251</v>
      </c>
      <c r="G248" t="s">
        <v>39</v>
      </c>
      <c r="H248" t="s">
        <v>1086</v>
      </c>
      <c r="I248" t="s">
        <v>41</v>
      </c>
      <c r="J248" t="s">
        <v>42</v>
      </c>
      <c r="K248" t="s">
        <v>66</v>
      </c>
      <c r="L248" t="s">
        <v>109</v>
      </c>
      <c r="M248" t="s">
        <v>1087</v>
      </c>
      <c r="N248" t="s">
        <v>369</v>
      </c>
      <c r="O248" t="s">
        <v>370</v>
      </c>
      <c r="P248" t="s">
        <v>48</v>
      </c>
      <c r="Q248" t="s">
        <v>233</v>
      </c>
      <c r="R248" t="s">
        <v>234</v>
      </c>
      <c r="S248" t="s">
        <v>51</v>
      </c>
      <c r="T248" t="s">
        <v>52</v>
      </c>
      <c r="U248" s="3">
        <v>45614</v>
      </c>
      <c r="V248" t="s">
        <v>53</v>
      </c>
      <c r="W248" s="2">
        <v>45251</v>
      </c>
      <c r="X248" s="2">
        <v>45314</v>
      </c>
      <c r="Y248" t="s">
        <v>44</v>
      </c>
      <c r="Z248" t="s">
        <v>54</v>
      </c>
      <c r="AA248" t="s">
        <v>73</v>
      </c>
      <c r="AB248" t="s">
        <v>90</v>
      </c>
      <c r="AC248" t="s">
        <v>116</v>
      </c>
      <c r="AD248" t="s">
        <v>56</v>
      </c>
      <c r="AE248" t="s">
        <v>82</v>
      </c>
      <c r="AF248" t="s">
        <v>56</v>
      </c>
      <c r="AG248" t="s">
        <v>1061</v>
      </c>
      <c r="AH248" t="s">
        <v>56</v>
      </c>
      <c r="AI248" t="s">
        <v>877</v>
      </c>
    </row>
    <row r="249" spans="1:35" x14ac:dyDescent="0.2">
      <c r="A249" t="s">
        <v>1088</v>
      </c>
      <c r="B249" t="s">
        <v>36</v>
      </c>
      <c r="C249" t="s">
        <v>37</v>
      </c>
      <c r="D249" s="1">
        <v>786.78</v>
      </c>
      <c r="E249" t="s">
        <v>38</v>
      </c>
      <c r="F249" s="2">
        <v>45251</v>
      </c>
      <c r="G249" t="s">
        <v>39</v>
      </c>
      <c r="H249" t="s">
        <v>1089</v>
      </c>
      <c r="I249" t="s">
        <v>41</v>
      </c>
      <c r="J249" t="s">
        <v>42</v>
      </c>
      <c r="K249" t="s">
        <v>120</v>
      </c>
      <c r="L249" t="s">
        <v>43</v>
      </c>
      <c r="M249" t="s">
        <v>45</v>
      </c>
      <c r="N249" t="s">
        <v>359</v>
      </c>
      <c r="O249" t="s">
        <v>360</v>
      </c>
      <c r="P249" t="s">
        <v>48</v>
      </c>
      <c r="Q249" t="s">
        <v>70</v>
      </c>
      <c r="R249" t="s">
        <v>71</v>
      </c>
      <c r="S249" t="s">
        <v>72</v>
      </c>
      <c r="T249" t="s">
        <v>52</v>
      </c>
      <c r="U249" s="3">
        <v>45614</v>
      </c>
      <c r="V249" t="s">
        <v>53</v>
      </c>
      <c r="W249" s="2">
        <v>45251</v>
      </c>
      <c r="X249" s="2">
        <v>45321</v>
      </c>
      <c r="Y249" t="s">
        <v>44</v>
      </c>
      <c r="Z249" t="s">
        <v>54</v>
      </c>
      <c r="AA249" t="s">
        <v>126</v>
      </c>
      <c r="AB249" t="s">
        <v>90</v>
      </c>
      <c r="AC249" t="s">
        <v>55</v>
      </c>
      <c r="AD249" t="s">
        <v>56</v>
      </c>
      <c r="AE249" t="s">
        <v>82</v>
      </c>
      <c r="AF249" t="s">
        <v>44</v>
      </c>
      <c r="AG249" t="s">
        <v>44</v>
      </c>
      <c r="AH249" t="s">
        <v>44</v>
      </c>
      <c r="AI249" t="s">
        <v>44</v>
      </c>
    </row>
    <row r="250" spans="1:35" x14ac:dyDescent="0.2">
      <c r="A250" t="s">
        <v>1090</v>
      </c>
      <c r="B250" t="s">
        <v>36</v>
      </c>
      <c r="C250" t="s">
        <v>316</v>
      </c>
      <c r="D250" s="1">
        <v>2363.21</v>
      </c>
      <c r="E250" t="s">
        <v>38</v>
      </c>
      <c r="F250" s="2">
        <v>45252</v>
      </c>
      <c r="G250" t="s">
        <v>39</v>
      </c>
      <c r="H250" t="s">
        <v>1091</v>
      </c>
      <c r="I250" t="s">
        <v>41</v>
      </c>
      <c r="J250" t="s">
        <v>42</v>
      </c>
      <c r="K250" t="s">
        <v>66</v>
      </c>
      <c r="L250" t="s">
        <v>44</v>
      </c>
      <c r="M250" t="s">
        <v>1092</v>
      </c>
      <c r="N250" t="s">
        <v>1093</v>
      </c>
      <c r="O250" t="s">
        <v>1094</v>
      </c>
      <c r="P250" t="s">
        <v>48</v>
      </c>
      <c r="Q250" t="s">
        <v>1095</v>
      </c>
      <c r="R250" t="s">
        <v>1096</v>
      </c>
      <c r="S250" t="s">
        <v>72</v>
      </c>
      <c r="T250" t="s">
        <v>323</v>
      </c>
      <c r="U250" s="3">
        <v>45614</v>
      </c>
      <c r="V250" t="s">
        <v>53</v>
      </c>
      <c r="W250" s="2">
        <v>45252</v>
      </c>
      <c r="X250" s="2">
        <v>45345</v>
      </c>
      <c r="Y250" t="s">
        <v>44</v>
      </c>
      <c r="Z250" t="s">
        <v>54</v>
      </c>
      <c r="AA250" t="s">
        <v>91</v>
      </c>
      <c r="AB250" t="s">
        <v>44</v>
      </c>
      <c r="AC250" t="s">
        <v>44</v>
      </c>
      <c r="AD250" t="s">
        <v>56</v>
      </c>
      <c r="AE250" t="s">
        <v>792</v>
      </c>
      <c r="AF250" t="s">
        <v>56</v>
      </c>
      <c r="AG250" t="s">
        <v>82</v>
      </c>
      <c r="AH250" t="s">
        <v>56</v>
      </c>
      <c r="AI250" t="s">
        <v>92</v>
      </c>
    </row>
    <row r="251" spans="1:35" x14ac:dyDescent="0.2">
      <c r="A251" t="s">
        <v>1097</v>
      </c>
      <c r="B251" t="s">
        <v>36</v>
      </c>
      <c r="C251" t="s">
        <v>37</v>
      </c>
      <c r="D251" s="1">
        <v>983</v>
      </c>
      <c r="E251" t="s">
        <v>38</v>
      </c>
      <c r="F251" s="2">
        <v>45252</v>
      </c>
      <c r="G251" t="s">
        <v>39</v>
      </c>
      <c r="H251" t="s">
        <v>1098</v>
      </c>
      <c r="I251" t="s">
        <v>41</v>
      </c>
      <c r="J251" t="s">
        <v>42</v>
      </c>
      <c r="K251" t="s">
        <v>129</v>
      </c>
      <c r="L251" t="s">
        <v>44</v>
      </c>
      <c r="M251" t="s">
        <v>471</v>
      </c>
      <c r="N251" t="s">
        <v>68</v>
      </c>
      <c r="O251" t="s">
        <v>69</v>
      </c>
      <c r="P251" t="s">
        <v>48</v>
      </c>
      <c r="Q251" t="s">
        <v>70</v>
      </c>
      <c r="R251" t="s">
        <v>71</v>
      </c>
      <c r="S251" t="s">
        <v>72</v>
      </c>
      <c r="T251" t="s">
        <v>52</v>
      </c>
      <c r="U251" s="3">
        <v>45614</v>
      </c>
      <c r="V251" t="s">
        <v>53</v>
      </c>
      <c r="W251" s="2">
        <v>45252</v>
      </c>
      <c r="X251" s="2">
        <v>45307</v>
      </c>
      <c r="Y251" t="s">
        <v>44</v>
      </c>
      <c r="Z251" t="s">
        <v>54</v>
      </c>
      <c r="AA251" t="s">
        <v>163</v>
      </c>
      <c r="AB251" t="s">
        <v>44</v>
      </c>
      <c r="AC251" t="s">
        <v>44</v>
      </c>
      <c r="AD251" t="s">
        <v>56</v>
      </c>
      <c r="AE251" t="s">
        <v>877</v>
      </c>
      <c r="AF251" t="s">
        <v>56</v>
      </c>
      <c r="AG251" t="s">
        <v>57</v>
      </c>
      <c r="AH251" t="s">
        <v>56</v>
      </c>
      <c r="AI251" t="s">
        <v>164</v>
      </c>
    </row>
    <row r="252" spans="1:35" x14ac:dyDescent="0.2">
      <c r="A252" t="s">
        <v>1099</v>
      </c>
      <c r="B252" t="s">
        <v>36</v>
      </c>
      <c r="C252" t="s">
        <v>283</v>
      </c>
      <c r="D252" s="1">
        <v>500</v>
      </c>
      <c r="E252" t="s">
        <v>38</v>
      </c>
      <c r="F252" s="2">
        <v>45252</v>
      </c>
      <c r="G252" t="s">
        <v>39</v>
      </c>
      <c r="H252" t="s">
        <v>1100</v>
      </c>
      <c r="I252" t="s">
        <v>41</v>
      </c>
      <c r="J252" t="s">
        <v>42</v>
      </c>
      <c r="K252" t="s">
        <v>109</v>
      </c>
      <c r="L252" t="s">
        <v>44</v>
      </c>
      <c r="M252" t="s">
        <v>393</v>
      </c>
      <c r="N252" t="s">
        <v>1101</v>
      </c>
      <c r="O252" t="s">
        <v>1102</v>
      </c>
      <c r="P252" t="s">
        <v>48</v>
      </c>
      <c r="Q252" t="s">
        <v>113</v>
      </c>
      <c r="R252" t="s">
        <v>114</v>
      </c>
      <c r="S252" t="s">
        <v>51</v>
      </c>
      <c r="T252" t="s">
        <v>288</v>
      </c>
      <c r="U252" s="3">
        <v>45614</v>
      </c>
      <c r="V252" t="s">
        <v>53</v>
      </c>
      <c r="W252" s="2">
        <v>45252</v>
      </c>
      <c r="X252" s="2">
        <v>45334</v>
      </c>
      <c r="Y252" t="s">
        <v>44</v>
      </c>
      <c r="Z252" t="s">
        <v>54</v>
      </c>
      <c r="AA252" t="s">
        <v>116</v>
      </c>
      <c r="AB252" t="s">
        <v>44</v>
      </c>
      <c r="AC252" t="s">
        <v>44</v>
      </c>
      <c r="AD252" t="s">
        <v>56</v>
      </c>
      <c r="AE252" t="s">
        <v>75</v>
      </c>
      <c r="AF252" t="s">
        <v>56</v>
      </c>
      <c r="AG252" t="s">
        <v>164</v>
      </c>
      <c r="AH252" t="s">
        <v>56</v>
      </c>
      <c r="AI252" t="s">
        <v>93</v>
      </c>
    </row>
    <row r="253" spans="1:35" x14ac:dyDescent="0.2">
      <c r="A253" t="s">
        <v>1103</v>
      </c>
      <c r="B253" t="s">
        <v>36</v>
      </c>
      <c r="C253" t="s">
        <v>37</v>
      </c>
      <c r="D253" s="1">
        <v>843.91</v>
      </c>
      <c r="E253" t="s">
        <v>38</v>
      </c>
      <c r="F253" s="2">
        <v>45253</v>
      </c>
      <c r="G253" t="s">
        <v>39</v>
      </c>
      <c r="H253" t="s">
        <v>1104</v>
      </c>
      <c r="I253" t="s">
        <v>41</v>
      </c>
      <c r="J253" t="s">
        <v>42</v>
      </c>
      <c r="K253" t="s">
        <v>66</v>
      </c>
      <c r="L253" t="s">
        <v>44</v>
      </c>
      <c r="M253" t="s">
        <v>419</v>
      </c>
      <c r="N253" t="s">
        <v>1105</v>
      </c>
      <c r="O253" t="s">
        <v>1106</v>
      </c>
      <c r="P253" t="s">
        <v>48</v>
      </c>
      <c r="Q253" t="s">
        <v>161</v>
      </c>
      <c r="R253" t="s">
        <v>162</v>
      </c>
      <c r="S253" t="s">
        <v>155</v>
      </c>
      <c r="T253" t="s">
        <v>52</v>
      </c>
      <c r="U253" s="3">
        <v>45614</v>
      </c>
      <c r="V253" t="s">
        <v>53</v>
      </c>
      <c r="W253" s="2">
        <v>45253</v>
      </c>
      <c r="X253" s="2">
        <v>45314</v>
      </c>
      <c r="Y253" t="s">
        <v>44</v>
      </c>
      <c r="Z253" t="s">
        <v>54</v>
      </c>
      <c r="AA253" t="s">
        <v>73</v>
      </c>
      <c r="AB253" t="s">
        <v>44</v>
      </c>
      <c r="AC253" t="s">
        <v>44</v>
      </c>
      <c r="AD253" t="s">
        <v>56</v>
      </c>
      <c r="AE253" t="s">
        <v>82</v>
      </c>
      <c r="AF253" t="s">
        <v>56</v>
      </c>
      <c r="AG253" t="s">
        <v>877</v>
      </c>
      <c r="AH253" t="s">
        <v>44</v>
      </c>
      <c r="AI253" t="s">
        <v>44</v>
      </c>
    </row>
    <row r="254" spans="1:35" x14ac:dyDescent="0.2">
      <c r="A254" t="s">
        <v>1107</v>
      </c>
      <c r="B254" t="s">
        <v>36</v>
      </c>
      <c r="C254" t="s">
        <v>37</v>
      </c>
      <c r="D254" s="1">
        <v>966</v>
      </c>
      <c r="E254" t="s">
        <v>38</v>
      </c>
      <c r="F254" s="2">
        <v>45253</v>
      </c>
      <c r="G254" t="s">
        <v>39</v>
      </c>
      <c r="H254" t="s">
        <v>1108</v>
      </c>
      <c r="I254" t="s">
        <v>41</v>
      </c>
      <c r="J254" t="s">
        <v>42</v>
      </c>
      <c r="K254" t="s">
        <v>120</v>
      </c>
      <c r="L254" t="s">
        <v>44</v>
      </c>
      <c r="M254" t="s">
        <v>693</v>
      </c>
      <c r="N254" t="s">
        <v>436</v>
      </c>
      <c r="O254" t="s">
        <v>437</v>
      </c>
      <c r="P254" t="s">
        <v>48</v>
      </c>
      <c r="Q254" t="s">
        <v>169</v>
      </c>
      <c r="R254" t="s">
        <v>170</v>
      </c>
      <c r="S254" t="s">
        <v>72</v>
      </c>
      <c r="T254" t="s">
        <v>52</v>
      </c>
      <c r="U254" s="3">
        <v>45614</v>
      </c>
      <c r="V254" t="s">
        <v>53</v>
      </c>
      <c r="W254" s="2">
        <v>45253</v>
      </c>
      <c r="X254" s="2">
        <v>45362</v>
      </c>
      <c r="Y254" t="s">
        <v>44</v>
      </c>
      <c r="Z254" t="s">
        <v>54</v>
      </c>
      <c r="AA254" t="s">
        <v>126</v>
      </c>
      <c r="AB254" t="s">
        <v>44</v>
      </c>
      <c r="AC254" t="s">
        <v>44</v>
      </c>
      <c r="AD254" t="s">
        <v>56</v>
      </c>
      <c r="AE254" t="s">
        <v>1109</v>
      </c>
      <c r="AF254" t="s">
        <v>44</v>
      </c>
      <c r="AG254" t="s">
        <v>44</v>
      </c>
      <c r="AH254" t="s">
        <v>44</v>
      </c>
      <c r="AI254" t="s">
        <v>44</v>
      </c>
    </row>
    <row r="255" spans="1:35" x14ac:dyDescent="0.2">
      <c r="A255" t="s">
        <v>1110</v>
      </c>
      <c r="B255" t="s">
        <v>36</v>
      </c>
      <c r="C255" t="s">
        <v>37</v>
      </c>
      <c r="D255" s="1">
        <v>972.67</v>
      </c>
      <c r="E255" t="s">
        <v>38</v>
      </c>
      <c r="F255" s="2">
        <v>45254</v>
      </c>
      <c r="G255" t="s">
        <v>39</v>
      </c>
      <c r="H255" t="s">
        <v>1111</v>
      </c>
      <c r="I255" t="s">
        <v>41</v>
      </c>
      <c r="J255" t="s">
        <v>42</v>
      </c>
      <c r="K255" t="s">
        <v>576</v>
      </c>
      <c r="L255" t="s">
        <v>44</v>
      </c>
      <c r="M255" t="s">
        <v>45</v>
      </c>
      <c r="N255" t="s">
        <v>1112</v>
      </c>
      <c r="O255" t="s">
        <v>1113</v>
      </c>
      <c r="P255" t="s">
        <v>48</v>
      </c>
      <c r="Q255" t="s">
        <v>557</v>
      </c>
      <c r="R255" t="s">
        <v>558</v>
      </c>
      <c r="S255" t="s">
        <v>72</v>
      </c>
      <c r="T255" t="s">
        <v>52</v>
      </c>
      <c r="U255" s="3">
        <v>45614</v>
      </c>
      <c r="V255" t="s">
        <v>53</v>
      </c>
      <c r="W255" s="2">
        <v>45254</v>
      </c>
      <c r="X255" s="2">
        <v>45330</v>
      </c>
      <c r="Y255" t="s">
        <v>44</v>
      </c>
      <c r="Z255" t="s">
        <v>54</v>
      </c>
      <c r="AA255" t="s">
        <v>579</v>
      </c>
      <c r="AB255" t="s">
        <v>44</v>
      </c>
      <c r="AC255" t="s">
        <v>44</v>
      </c>
      <c r="AD255" t="s">
        <v>56</v>
      </c>
      <c r="AE255" t="s">
        <v>57</v>
      </c>
      <c r="AF255" t="s">
        <v>44</v>
      </c>
      <c r="AG255" t="s">
        <v>44</v>
      </c>
      <c r="AH255" t="s">
        <v>44</v>
      </c>
      <c r="AI255" t="s">
        <v>44</v>
      </c>
    </row>
    <row r="256" spans="1:35" x14ac:dyDescent="0.2">
      <c r="A256" t="s">
        <v>1114</v>
      </c>
      <c r="B256" t="s">
        <v>36</v>
      </c>
      <c r="C256" t="s">
        <v>37</v>
      </c>
      <c r="D256" s="1">
        <v>935.97</v>
      </c>
      <c r="E256" t="s">
        <v>38</v>
      </c>
      <c r="F256" s="2">
        <v>45257</v>
      </c>
      <c r="G256" t="s">
        <v>39</v>
      </c>
      <c r="H256" t="s">
        <v>1115</v>
      </c>
      <c r="I256" t="s">
        <v>41</v>
      </c>
      <c r="J256" t="s">
        <v>42</v>
      </c>
      <c r="K256" t="s">
        <v>43</v>
      </c>
      <c r="L256" t="s">
        <v>109</v>
      </c>
      <c r="M256" t="s">
        <v>45</v>
      </c>
      <c r="N256" t="s">
        <v>1116</v>
      </c>
      <c r="O256" t="s">
        <v>1117</v>
      </c>
      <c r="P256" t="s">
        <v>48</v>
      </c>
      <c r="Q256" t="s">
        <v>191</v>
      </c>
      <c r="R256" t="s">
        <v>192</v>
      </c>
      <c r="S256" t="s">
        <v>51</v>
      </c>
      <c r="T256" t="s">
        <v>52</v>
      </c>
      <c r="U256" s="3">
        <v>45614</v>
      </c>
      <c r="V256" t="s">
        <v>53</v>
      </c>
      <c r="W256" s="2">
        <v>45257</v>
      </c>
      <c r="X256" s="2">
        <v>45314</v>
      </c>
      <c r="Y256" t="s">
        <v>44</v>
      </c>
      <c r="Z256" t="s">
        <v>54</v>
      </c>
      <c r="AA256" t="s">
        <v>55</v>
      </c>
      <c r="AB256" t="s">
        <v>90</v>
      </c>
      <c r="AC256" t="s">
        <v>116</v>
      </c>
      <c r="AD256" t="s">
        <v>56</v>
      </c>
      <c r="AE256" t="s">
        <v>57</v>
      </c>
      <c r="AF256" t="s">
        <v>44</v>
      </c>
      <c r="AG256" t="s">
        <v>44</v>
      </c>
      <c r="AH256" t="s">
        <v>44</v>
      </c>
      <c r="AI256" t="s">
        <v>44</v>
      </c>
    </row>
    <row r="257" spans="1:35" x14ac:dyDescent="0.2">
      <c r="A257" t="s">
        <v>1118</v>
      </c>
      <c r="B257" t="s">
        <v>36</v>
      </c>
      <c r="C257" t="s">
        <v>37</v>
      </c>
      <c r="D257" s="1">
        <v>741.91</v>
      </c>
      <c r="E257" t="s">
        <v>38</v>
      </c>
      <c r="F257" s="2">
        <v>45258</v>
      </c>
      <c r="G257" t="s">
        <v>39</v>
      </c>
      <c r="H257" t="s">
        <v>1119</v>
      </c>
      <c r="I257" t="s">
        <v>41</v>
      </c>
      <c r="J257" t="s">
        <v>42</v>
      </c>
      <c r="K257" t="s">
        <v>120</v>
      </c>
      <c r="L257" t="s">
        <v>66</v>
      </c>
      <c r="M257" t="s">
        <v>45</v>
      </c>
      <c r="N257" t="s">
        <v>658</v>
      </c>
      <c r="O257" t="s">
        <v>659</v>
      </c>
      <c r="P257" t="s">
        <v>48</v>
      </c>
      <c r="Q257" t="s">
        <v>660</v>
      </c>
      <c r="R257" t="s">
        <v>661</v>
      </c>
      <c r="S257" t="s">
        <v>72</v>
      </c>
      <c r="T257" t="s">
        <v>52</v>
      </c>
      <c r="U257" s="3">
        <v>45614</v>
      </c>
      <c r="V257" t="s">
        <v>53</v>
      </c>
      <c r="W257" s="2">
        <v>45258</v>
      </c>
      <c r="X257" s="2">
        <v>45289</v>
      </c>
      <c r="Y257" t="s">
        <v>44</v>
      </c>
      <c r="Z257" t="s">
        <v>54</v>
      </c>
      <c r="AA257" t="s">
        <v>126</v>
      </c>
      <c r="AB257" t="s">
        <v>90</v>
      </c>
      <c r="AC257" t="s">
        <v>73</v>
      </c>
      <c r="AD257" t="s">
        <v>56</v>
      </c>
      <c r="AE257" t="s">
        <v>82</v>
      </c>
      <c r="AF257" t="s">
        <v>44</v>
      </c>
      <c r="AG257" t="s">
        <v>44</v>
      </c>
      <c r="AH257" t="s">
        <v>44</v>
      </c>
      <c r="AI257" t="s">
        <v>44</v>
      </c>
    </row>
    <row r="258" spans="1:35" x14ac:dyDescent="0.2">
      <c r="A258" t="s">
        <v>1120</v>
      </c>
      <c r="B258" t="s">
        <v>36</v>
      </c>
      <c r="C258" t="s">
        <v>37</v>
      </c>
      <c r="D258" s="1">
        <v>990</v>
      </c>
      <c r="E258" t="s">
        <v>38</v>
      </c>
      <c r="F258" s="2">
        <v>45258</v>
      </c>
      <c r="G258" t="s">
        <v>39</v>
      </c>
      <c r="H258" t="s">
        <v>1121</v>
      </c>
      <c r="I258" t="s">
        <v>41</v>
      </c>
      <c r="J258" t="s">
        <v>42</v>
      </c>
      <c r="K258" t="s">
        <v>120</v>
      </c>
      <c r="L258" t="s">
        <v>44</v>
      </c>
      <c r="M258" t="s">
        <v>67</v>
      </c>
      <c r="N258" t="s">
        <v>1122</v>
      </c>
      <c r="O258" t="s">
        <v>1123</v>
      </c>
      <c r="P258" t="s">
        <v>48</v>
      </c>
      <c r="Q258" t="s">
        <v>1124</v>
      </c>
      <c r="R258" t="s">
        <v>1125</v>
      </c>
      <c r="S258" t="s">
        <v>72</v>
      </c>
      <c r="T258" t="s">
        <v>52</v>
      </c>
      <c r="U258" s="3">
        <v>45614</v>
      </c>
      <c r="V258" t="s">
        <v>53</v>
      </c>
      <c r="W258" s="2">
        <v>45258</v>
      </c>
      <c r="X258" s="2">
        <v>45330</v>
      </c>
      <c r="Y258" t="s">
        <v>44</v>
      </c>
      <c r="Z258" t="s">
        <v>54</v>
      </c>
      <c r="AA258" t="s">
        <v>126</v>
      </c>
      <c r="AB258" t="s">
        <v>44</v>
      </c>
      <c r="AC258" t="s">
        <v>44</v>
      </c>
      <c r="AD258" t="s">
        <v>56</v>
      </c>
      <c r="AE258" t="s">
        <v>1061</v>
      </c>
      <c r="AF258" t="s">
        <v>56</v>
      </c>
      <c r="AG258" t="s">
        <v>877</v>
      </c>
      <c r="AH258" t="s">
        <v>44</v>
      </c>
      <c r="AI258" t="s">
        <v>44</v>
      </c>
    </row>
    <row r="259" spans="1:35" x14ac:dyDescent="0.2">
      <c r="A259" t="s">
        <v>1126</v>
      </c>
      <c r="B259" t="s">
        <v>36</v>
      </c>
      <c r="C259" t="s">
        <v>37</v>
      </c>
      <c r="D259" s="1">
        <v>775.74</v>
      </c>
      <c r="E259" t="s">
        <v>38</v>
      </c>
      <c r="F259" s="2">
        <v>45259</v>
      </c>
      <c r="G259" t="s">
        <v>39</v>
      </c>
      <c r="H259" t="s">
        <v>1127</v>
      </c>
      <c r="I259" t="s">
        <v>41</v>
      </c>
      <c r="J259" t="s">
        <v>42</v>
      </c>
      <c r="K259" t="s">
        <v>129</v>
      </c>
      <c r="L259" t="s">
        <v>44</v>
      </c>
      <c r="M259" t="s">
        <v>932</v>
      </c>
      <c r="N259" t="s">
        <v>869</v>
      </c>
      <c r="O259" t="s">
        <v>870</v>
      </c>
      <c r="P259" t="s">
        <v>48</v>
      </c>
      <c r="Q259" t="s">
        <v>612</v>
      </c>
      <c r="R259" t="s">
        <v>613</v>
      </c>
      <c r="S259" t="s">
        <v>72</v>
      </c>
      <c r="T259" t="s">
        <v>52</v>
      </c>
      <c r="U259" s="3">
        <v>45614</v>
      </c>
      <c r="V259" t="s">
        <v>53</v>
      </c>
      <c r="W259" s="2">
        <v>45259</v>
      </c>
      <c r="X259" s="2">
        <v>45455</v>
      </c>
      <c r="Y259" t="s">
        <v>44</v>
      </c>
      <c r="Z259" t="s">
        <v>54</v>
      </c>
      <c r="AA259" t="s">
        <v>132</v>
      </c>
      <c r="AB259" t="s">
        <v>44</v>
      </c>
      <c r="AC259" t="s">
        <v>44</v>
      </c>
      <c r="AD259" t="s">
        <v>56</v>
      </c>
      <c r="AE259" t="s">
        <v>1061</v>
      </c>
      <c r="AF259" t="s">
        <v>44</v>
      </c>
      <c r="AG259" t="s">
        <v>44</v>
      </c>
      <c r="AH259" t="s">
        <v>44</v>
      </c>
      <c r="AI259" t="s">
        <v>44</v>
      </c>
    </row>
    <row r="260" spans="1:35" x14ac:dyDescent="0.2">
      <c r="A260" t="s">
        <v>1128</v>
      </c>
      <c r="B260" t="s">
        <v>36</v>
      </c>
      <c r="C260" t="s">
        <v>37</v>
      </c>
      <c r="D260" s="1">
        <v>997.01</v>
      </c>
      <c r="E260" t="s">
        <v>38</v>
      </c>
      <c r="F260" s="2">
        <v>45259</v>
      </c>
      <c r="G260" t="s">
        <v>39</v>
      </c>
      <c r="H260" t="s">
        <v>1129</v>
      </c>
      <c r="I260" t="s">
        <v>41</v>
      </c>
      <c r="J260" t="s">
        <v>42</v>
      </c>
      <c r="K260" t="s">
        <v>109</v>
      </c>
      <c r="L260" t="s">
        <v>44</v>
      </c>
      <c r="M260" t="s">
        <v>45</v>
      </c>
      <c r="N260" t="s">
        <v>1130</v>
      </c>
      <c r="O260" t="s">
        <v>1131</v>
      </c>
      <c r="P260" t="s">
        <v>48</v>
      </c>
      <c r="Q260" t="s">
        <v>80</v>
      </c>
      <c r="R260" t="s">
        <v>81</v>
      </c>
      <c r="S260" t="s">
        <v>51</v>
      </c>
      <c r="T260" t="s">
        <v>52</v>
      </c>
      <c r="U260" s="3">
        <v>45614</v>
      </c>
      <c r="V260" t="s">
        <v>53</v>
      </c>
      <c r="W260" s="2">
        <v>45259</v>
      </c>
      <c r="X260" s="2">
        <v>45289</v>
      </c>
      <c r="Y260" t="s">
        <v>44</v>
      </c>
      <c r="Z260" t="s">
        <v>54</v>
      </c>
      <c r="AA260" t="s">
        <v>116</v>
      </c>
      <c r="AB260" t="s">
        <v>44</v>
      </c>
      <c r="AC260" t="s">
        <v>44</v>
      </c>
      <c r="AD260" t="s">
        <v>56</v>
      </c>
      <c r="AE260" t="s">
        <v>57</v>
      </c>
      <c r="AF260" t="s">
        <v>44</v>
      </c>
      <c r="AG260" t="s">
        <v>44</v>
      </c>
      <c r="AH260" t="s">
        <v>44</v>
      </c>
      <c r="AI260" t="s">
        <v>44</v>
      </c>
    </row>
    <row r="261" spans="1:35" x14ac:dyDescent="0.2">
      <c r="A261" t="s">
        <v>1132</v>
      </c>
      <c r="B261" t="s">
        <v>36</v>
      </c>
      <c r="C261" t="s">
        <v>202</v>
      </c>
      <c r="D261" s="1">
        <v>1380</v>
      </c>
      <c r="E261" t="s">
        <v>38</v>
      </c>
      <c r="F261" s="2">
        <v>45259</v>
      </c>
      <c r="G261" t="s">
        <v>39</v>
      </c>
      <c r="H261" t="s">
        <v>1133</v>
      </c>
      <c r="I261" t="s">
        <v>41</v>
      </c>
      <c r="J261" t="s">
        <v>42</v>
      </c>
      <c r="K261" t="s">
        <v>120</v>
      </c>
      <c r="L261" t="s">
        <v>44</v>
      </c>
      <c r="M261" t="s">
        <v>204</v>
      </c>
      <c r="N261" t="s">
        <v>967</v>
      </c>
      <c r="O261" t="s">
        <v>968</v>
      </c>
      <c r="P261" t="s">
        <v>48</v>
      </c>
      <c r="Q261" t="s">
        <v>124</v>
      </c>
      <c r="R261" t="s">
        <v>125</v>
      </c>
      <c r="S261" t="s">
        <v>51</v>
      </c>
      <c r="T261" t="s">
        <v>209</v>
      </c>
      <c r="U261" s="3">
        <v>45614</v>
      </c>
      <c r="V261" t="s">
        <v>53</v>
      </c>
      <c r="W261" s="2">
        <v>45259</v>
      </c>
      <c r="X261" s="2">
        <v>45314</v>
      </c>
      <c r="Y261" t="s">
        <v>44</v>
      </c>
      <c r="Z261" t="s">
        <v>54</v>
      </c>
      <c r="AA261" t="s">
        <v>126</v>
      </c>
      <c r="AB261" t="s">
        <v>44</v>
      </c>
      <c r="AC261" t="s">
        <v>44</v>
      </c>
      <c r="AD261" t="s">
        <v>56</v>
      </c>
      <c r="AE261" t="s">
        <v>211</v>
      </c>
      <c r="AF261" t="s">
        <v>44</v>
      </c>
      <c r="AG261" t="s">
        <v>44</v>
      </c>
      <c r="AH261" t="s">
        <v>44</v>
      </c>
      <c r="AI261" t="s">
        <v>44</v>
      </c>
    </row>
    <row r="262" spans="1:35" x14ac:dyDescent="0.2">
      <c r="A262" t="s">
        <v>1134</v>
      </c>
      <c r="B262" t="s">
        <v>36</v>
      </c>
      <c r="C262" t="s">
        <v>202</v>
      </c>
      <c r="D262" s="1">
        <v>1189.3</v>
      </c>
      <c r="E262" t="s">
        <v>38</v>
      </c>
      <c r="F262" s="2">
        <v>45261</v>
      </c>
      <c r="G262" t="s">
        <v>39</v>
      </c>
      <c r="H262" t="s">
        <v>1135</v>
      </c>
      <c r="I262" t="s">
        <v>41</v>
      </c>
      <c r="J262" t="s">
        <v>42</v>
      </c>
      <c r="K262" t="s">
        <v>120</v>
      </c>
      <c r="L262" t="s">
        <v>44</v>
      </c>
      <c r="M262" t="s">
        <v>204</v>
      </c>
      <c r="N262" t="s">
        <v>1136</v>
      </c>
      <c r="O262" t="s">
        <v>1137</v>
      </c>
      <c r="P262" t="s">
        <v>48</v>
      </c>
      <c r="Q262" t="s">
        <v>62</v>
      </c>
      <c r="R262" t="s">
        <v>63</v>
      </c>
      <c r="S262" t="s">
        <v>51</v>
      </c>
      <c r="T262" t="s">
        <v>209</v>
      </c>
      <c r="U262" s="3">
        <v>45614</v>
      </c>
      <c r="V262" t="s">
        <v>53</v>
      </c>
      <c r="W262" s="2">
        <v>45261</v>
      </c>
      <c r="X262" s="2">
        <v>45314</v>
      </c>
      <c r="Y262" t="s">
        <v>44</v>
      </c>
      <c r="Z262" t="s">
        <v>54</v>
      </c>
      <c r="AA262" t="s">
        <v>126</v>
      </c>
      <c r="AB262" t="s">
        <v>44</v>
      </c>
      <c r="AC262" t="s">
        <v>44</v>
      </c>
      <c r="AD262" t="s">
        <v>56</v>
      </c>
      <c r="AE262" t="s">
        <v>211</v>
      </c>
      <c r="AF262" t="s">
        <v>44</v>
      </c>
      <c r="AG262" t="s">
        <v>44</v>
      </c>
      <c r="AH262" t="s">
        <v>44</v>
      </c>
      <c r="AI262" t="s">
        <v>44</v>
      </c>
    </row>
    <row r="263" spans="1:35" x14ac:dyDescent="0.2">
      <c r="A263" t="s">
        <v>1138</v>
      </c>
      <c r="B263" t="s">
        <v>36</v>
      </c>
      <c r="C263" t="s">
        <v>37</v>
      </c>
      <c r="D263" s="1">
        <v>988.01</v>
      </c>
      <c r="E263" t="s">
        <v>38</v>
      </c>
      <c r="F263" s="2">
        <v>45264</v>
      </c>
      <c r="G263" t="s">
        <v>39</v>
      </c>
      <c r="H263" t="s">
        <v>1139</v>
      </c>
      <c r="I263" t="s">
        <v>41</v>
      </c>
      <c r="J263" t="s">
        <v>42</v>
      </c>
      <c r="K263" t="s">
        <v>129</v>
      </c>
      <c r="L263" t="s">
        <v>44</v>
      </c>
      <c r="M263" t="s">
        <v>346</v>
      </c>
      <c r="N263" t="s">
        <v>1140</v>
      </c>
      <c r="O263" t="s">
        <v>1141</v>
      </c>
      <c r="P263" t="s">
        <v>48</v>
      </c>
      <c r="Q263" t="s">
        <v>180</v>
      </c>
      <c r="R263" t="s">
        <v>181</v>
      </c>
      <c r="S263" t="s">
        <v>51</v>
      </c>
      <c r="T263" t="s">
        <v>52</v>
      </c>
      <c r="U263" s="3">
        <v>45614</v>
      </c>
      <c r="V263" t="s">
        <v>53</v>
      </c>
      <c r="W263" s="2">
        <v>45264</v>
      </c>
      <c r="X263" s="2">
        <v>45362</v>
      </c>
      <c r="Y263" t="s">
        <v>44</v>
      </c>
      <c r="Z263" t="s">
        <v>54</v>
      </c>
      <c r="AA263" t="s">
        <v>228</v>
      </c>
      <c r="AB263" t="s">
        <v>44</v>
      </c>
      <c r="AC263" t="s">
        <v>44</v>
      </c>
      <c r="AD263" t="s">
        <v>56</v>
      </c>
      <c r="AE263" t="s">
        <v>82</v>
      </c>
      <c r="AF263" t="s">
        <v>56</v>
      </c>
      <c r="AG263" t="s">
        <v>877</v>
      </c>
      <c r="AH263" t="s">
        <v>56</v>
      </c>
      <c r="AI263" t="s">
        <v>1061</v>
      </c>
    </row>
    <row r="264" spans="1:35" x14ac:dyDescent="0.2">
      <c r="A264" t="s">
        <v>1142</v>
      </c>
      <c r="B264" t="s">
        <v>36</v>
      </c>
      <c r="C264" t="s">
        <v>37</v>
      </c>
      <c r="D264" s="1">
        <v>936.4</v>
      </c>
      <c r="E264" t="s">
        <v>38</v>
      </c>
      <c r="F264" s="2">
        <v>45264</v>
      </c>
      <c r="G264" t="s">
        <v>39</v>
      </c>
      <c r="H264" t="s">
        <v>1143</v>
      </c>
      <c r="I264" t="s">
        <v>41</v>
      </c>
      <c r="J264" t="s">
        <v>42</v>
      </c>
      <c r="K264" t="s">
        <v>120</v>
      </c>
      <c r="L264" t="s">
        <v>44</v>
      </c>
      <c r="M264" t="s">
        <v>101</v>
      </c>
      <c r="N264" t="s">
        <v>1144</v>
      </c>
      <c r="O264" t="s">
        <v>1145</v>
      </c>
      <c r="P264" t="s">
        <v>48</v>
      </c>
      <c r="Q264" t="s">
        <v>1146</v>
      </c>
      <c r="R264" t="s">
        <v>1147</v>
      </c>
      <c r="S264" t="s">
        <v>72</v>
      </c>
      <c r="T264" t="s">
        <v>52</v>
      </c>
      <c r="U264" s="3">
        <v>45614</v>
      </c>
      <c r="V264" t="s">
        <v>53</v>
      </c>
      <c r="W264" s="2">
        <v>45264</v>
      </c>
      <c r="X264" s="2">
        <v>45322</v>
      </c>
      <c r="Y264" t="s">
        <v>44</v>
      </c>
      <c r="Z264" t="s">
        <v>54</v>
      </c>
      <c r="AA264" t="s">
        <v>126</v>
      </c>
      <c r="AB264" t="s">
        <v>44</v>
      </c>
      <c r="AC264" t="s">
        <v>44</v>
      </c>
      <c r="AD264" t="s">
        <v>56</v>
      </c>
      <c r="AE264" t="s">
        <v>57</v>
      </c>
      <c r="AF264" t="s">
        <v>56</v>
      </c>
      <c r="AG264" t="s">
        <v>92</v>
      </c>
      <c r="AH264" t="s">
        <v>44</v>
      </c>
      <c r="AI264" t="s">
        <v>44</v>
      </c>
    </row>
    <row r="265" spans="1:35" x14ac:dyDescent="0.2">
      <c r="A265" t="s">
        <v>1148</v>
      </c>
      <c r="B265" t="s">
        <v>36</v>
      </c>
      <c r="C265" t="s">
        <v>37</v>
      </c>
      <c r="D265" s="1">
        <v>1013</v>
      </c>
      <c r="E265" t="s">
        <v>38</v>
      </c>
      <c r="F265" s="2">
        <v>45264</v>
      </c>
      <c r="G265" t="s">
        <v>39</v>
      </c>
      <c r="H265" t="s">
        <v>1149</v>
      </c>
      <c r="I265" t="s">
        <v>41</v>
      </c>
      <c r="J265" t="s">
        <v>42</v>
      </c>
      <c r="K265" t="s">
        <v>129</v>
      </c>
      <c r="L265" t="s">
        <v>44</v>
      </c>
      <c r="M265" t="s">
        <v>96</v>
      </c>
      <c r="N265" t="s">
        <v>214</v>
      </c>
      <c r="O265" t="s">
        <v>215</v>
      </c>
      <c r="P265" t="s">
        <v>48</v>
      </c>
      <c r="Q265" t="s">
        <v>216</v>
      </c>
      <c r="R265" t="s">
        <v>217</v>
      </c>
      <c r="S265" t="s">
        <v>72</v>
      </c>
      <c r="T265" t="s">
        <v>52</v>
      </c>
      <c r="U265" s="3">
        <v>45614</v>
      </c>
      <c r="V265" t="s">
        <v>53</v>
      </c>
      <c r="W265" s="2">
        <v>45264</v>
      </c>
      <c r="X265" s="2">
        <v>45345</v>
      </c>
      <c r="Y265" t="s">
        <v>44</v>
      </c>
      <c r="Z265" t="s">
        <v>54</v>
      </c>
      <c r="AA265" t="s">
        <v>163</v>
      </c>
      <c r="AB265" t="s">
        <v>44</v>
      </c>
      <c r="AC265" t="s">
        <v>44</v>
      </c>
      <c r="AD265" t="s">
        <v>56</v>
      </c>
      <c r="AE265" t="s">
        <v>877</v>
      </c>
      <c r="AF265" t="s">
        <v>56</v>
      </c>
      <c r="AG265" t="s">
        <v>1061</v>
      </c>
      <c r="AH265" t="s">
        <v>56</v>
      </c>
      <c r="AI265" t="s">
        <v>57</v>
      </c>
    </row>
    <row r="266" spans="1:35" x14ac:dyDescent="0.2">
      <c r="A266" t="s">
        <v>1150</v>
      </c>
      <c r="B266" t="s">
        <v>36</v>
      </c>
      <c r="C266" t="s">
        <v>37</v>
      </c>
      <c r="D266" s="1">
        <v>900</v>
      </c>
      <c r="E266" t="s">
        <v>38</v>
      </c>
      <c r="F266" s="2">
        <v>45264</v>
      </c>
      <c r="G266" t="s">
        <v>39</v>
      </c>
      <c r="H266" t="s">
        <v>1151</v>
      </c>
      <c r="I266" t="s">
        <v>41</v>
      </c>
      <c r="J266" t="s">
        <v>42</v>
      </c>
      <c r="K266" t="s">
        <v>66</v>
      </c>
      <c r="L266" t="s">
        <v>44</v>
      </c>
      <c r="M266" t="s">
        <v>410</v>
      </c>
      <c r="N266" t="s">
        <v>1152</v>
      </c>
      <c r="O266" t="s">
        <v>1153</v>
      </c>
      <c r="P266" t="s">
        <v>48</v>
      </c>
      <c r="Q266" t="s">
        <v>1154</v>
      </c>
      <c r="R266" t="s">
        <v>1155</v>
      </c>
      <c r="S266" t="s">
        <v>72</v>
      </c>
      <c r="T266" t="s">
        <v>52</v>
      </c>
      <c r="U266" s="3">
        <v>45614</v>
      </c>
      <c r="V266" t="s">
        <v>53</v>
      </c>
      <c r="W266" s="2">
        <v>45264</v>
      </c>
      <c r="X266" s="2">
        <v>45282</v>
      </c>
      <c r="Y266" t="s">
        <v>44</v>
      </c>
      <c r="Z266" t="s">
        <v>54</v>
      </c>
      <c r="AA266" t="s">
        <v>73</v>
      </c>
      <c r="AB266" t="s">
        <v>44</v>
      </c>
      <c r="AC266" t="s">
        <v>44</v>
      </c>
      <c r="AD266" t="s">
        <v>56</v>
      </c>
      <c r="AE266" t="s">
        <v>135</v>
      </c>
      <c r="AF266" t="s">
        <v>44</v>
      </c>
      <c r="AG266" t="s">
        <v>44</v>
      </c>
      <c r="AH266" t="s">
        <v>44</v>
      </c>
      <c r="AI266" t="s">
        <v>44</v>
      </c>
    </row>
    <row r="267" spans="1:35" x14ac:dyDescent="0.2">
      <c r="A267" t="s">
        <v>1156</v>
      </c>
      <c r="B267" t="s">
        <v>36</v>
      </c>
      <c r="C267" t="s">
        <v>37</v>
      </c>
      <c r="D267" s="1">
        <v>740.78</v>
      </c>
      <c r="E267" t="s">
        <v>38</v>
      </c>
      <c r="F267" s="2">
        <v>45264</v>
      </c>
      <c r="G267" t="s">
        <v>39</v>
      </c>
      <c r="H267" t="s">
        <v>1157</v>
      </c>
      <c r="I267" t="s">
        <v>41</v>
      </c>
      <c r="J267" t="s">
        <v>42</v>
      </c>
      <c r="K267" t="s">
        <v>120</v>
      </c>
      <c r="L267" t="s">
        <v>44</v>
      </c>
      <c r="M267" t="s">
        <v>45</v>
      </c>
      <c r="N267" t="s">
        <v>1158</v>
      </c>
      <c r="O267" t="s">
        <v>1159</v>
      </c>
      <c r="P267" t="s">
        <v>48</v>
      </c>
      <c r="Q267" t="s">
        <v>153</v>
      </c>
      <c r="R267" t="s">
        <v>154</v>
      </c>
      <c r="S267" t="s">
        <v>155</v>
      </c>
      <c r="T267" t="s">
        <v>52</v>
      </c>
      <c r="U267" s="3">
        <v>45614</v>
      </c>
      <c r="V267" t="s">
        <v>53</v>
      </c>
      <c r="W267" s="2">
        <v>45264</v>
      </c>
      <c r="X267" s="2">
        <v>45295</v>
      </c>
      <c r="Y267" t="s">
        <v>44</v>
      </c>
      <c r="Z267" t="s">
        <v>54</v>
      </c>
      <c r="AA267" t="s">
        <v>142</v>
      </c>
      <c r="AB267" t="s">
        <v>44</v>
      </c>
      <c r="AC267" t="s">
        <v>44</v>
      </c>
      <c r="AD267" t="s">
        <v>56</v>
      </c>
      <c r="AE267" t="s">
        <v>82</v>
      </c>
      <c r="AF267" t="s">
        <v>44</v>
      </c>
      <c r="AG267" t="s">
        <v>44</v>
      </c>
      <c r="AH267" t="s">
        <v>44</v>
      </c>
      <c r="AI267" t="s">
        <v>44</v>
      </c>
    </row>
    <row r="268" spans="1:35" x14ac:dyDescent="0.2">
      <c r="A268" t="s">
        <v>1160</v>
      </c>
      <c r="B268" t="s">
        <v>36</v>
      </c>
      <c r="C268" t="s">
        <v>37</v>
      </c>
      <c r="D268" s="1">
        <v>937.61</v>
      </c>
      <c r="E268" t="s">
        <v>38</v>
      </c>
      <c r="F268" s="2">
        <v>45265</v>
      </c>
      <c r="G268" t="s">
        <v>39</v>
      </c>
      <c r="H268" t="s">
        <v>1161</v>
      </c>
      <c r="I268" t="s">
        <v>41</v>
      </c>
      <c r="J268" t="s">
        <v>42</v>
      </c>
      <c r="K268" t="s">
        <v>66</v>
      </c>
      <c r="L268" t="s">
        <v>44</v>
      </c>
      <c r="M268" t="s">
        <v>419</v>
      </c>
      <c r="N268" t="s">
        <v>781</v>
      </c>
      <c r="O268" t="s">
        <v>782</v>
      </c>
      <c r="P268" t="s">
        <v>48</v>
      </c>
      <c r="Q268" t="s">
        <v>783</v>
      </c>
      <c r="R268" t="s">
        <v>784</v>
      </c>
      <c r="S268" t="s">
        <v>72</v>
      </c>
      <c r="T268" t="s">
        <v>52</v>
      </c>
      <c r="U268" s="3">
        <v>45614</v>
      </c>
      <c r="V268" t="s">
        <v>53</v>
      </c>
      <c r="W268" s="2">
        <v>45265</v>
      </c>
      <c r="X268" s="2">
        <v>45314</v>
      </c>
      <c r="Y268" t="s">
        <v>44</v>
      </c>
      <c r="Z268" t="s">
        <v>54</v>
      </c>
      <c r="AA268" t="s">
        <v>73</v>
      </c>
      <c r="AB268" t="s">
        <v>44</v>
      </c>
      <c r="AC268" t="s">
        <v>44</v>
      </c>
      <c r="AD268" t="s">
        <v>56</v>
      </c>
      <c r="AE268" t="s">
        <v>82</v>
      </c>
      <c r="AF268" t="s">
        <v>56</v>
      </c>
      <c r="AG268" t="s">
        <v>877</v>
      </c>
      <c r="AH268" t="s">
        <v>44</v>
      </c>
      <c r="AI268" t="s">
        <v>44</v>
      </c>
    </row>
    <row r="269" spans="1:35" x14ac:dyDescent="0.2">
      <c r="A269" t="s">
        <v>1162</v>
      </c>
      <c r="B269" t="s">
        <v>36</v>
      </c>
      <c r="C269" t="s">
        <v>37</v>
      </c>
      <c r="D269" s="1">
        <v>885.82</v>
      </c>
      <c r="E269" t="s">
        <v>38</v>
      </c>
      <c r="F269" s="2">
        <v>45265</v>
      </c>
      <c r="G269" t="s">
        <v>39</v>
      </c>
      <c r="H269" t="s">
        <v>1163</v>
      </c>
      <c r="I269" t="s">
        <v>41</v>
      </c>
      <c r="J269" t="s">
        <v>42</v>
      </c>
      <c r="K269" t="s">
        <v>120</v>
      </c>
      <c r="L269" t="s">
        <v>44</v>
      </c>
      <c r="M269" t="s">
        <v>45</v>
      </c>
      <c r="N269" t="s">
        <v>506</v>
      </c>
      <c r="O269" t="s">
        <v>507</v>
      </c>
      <c r="P269" t="s">
        <v>48</v>
      </c>
      <c r="Q269" t="s">
        <v>508</v>
      </c>
      <c r="R269" t="s">
        <v>509</v>
      </c>
      <c r="S269" t="s">
        <v>51</v>
      </c>
      <c r="T269" t="s">
        <v>52</v>
      </c>
      <c r="U269" s="3">
        <v>45614</v>
      </c>
      <c r="V269" t="s">
        <v>53</v>
      </c>
      <c r="W269" s="2">
        <v>45265</v>
      </c>
      <c r="X269" s="2">
        <v>45300</v>
      </c>
      <c r="Y269" t="s">
        <v>44</v>
      </c>
      <c r="Z269" t="s">
        <v>54</v>
      </c>
      <c r="AA269" t="s">
        <v>126</v>
      </c>
      <c r="AB269" t="s">
        <v>44</v>
      </c>
      <c r="AC269" t="s">
        <v>44</v>
      </c>
      <c r="AD269" t="s">
        <v>56</v>
      </c>
      <c r="AE269" t="s">
        <v>82</v>
      </c>
      <c r="AF269" t="s">
        <v>44</v>
      </c>
      <c r="AG269" t="s">
        <v>44</v>
      </c>
      <c r="AH269" t="s">
        <v>44</v>
      </c>
      <c r="AI269" t="s">
        <v>44</v>
      </c>
    </row>
    <row r="270" spans="1:35" x14ac:dyDescent="0.2">
      <c r="A270" t="s">
        <v>1164</v>
      </c>
      <c r="B270" t="s">
        <v>36</v>
      </c>
      <c r="C270" t="s">
        <v>37</v>
      </c>
      <c r="D270" s="1">
        <v>980</v>
      </c>
      <c r="E270" t="s">
        <v>38</v>
      </c>
      <c r="F270" s="2">
        <v>45265</v>
      </c>
      <c r="G270" t="s">
        <v>39</v>
      </c>
      <c r="H270" t="s">
        <v>1165</v>
      </c>
      <c r="I270" t="s">
        <v>41</v>
      </c>
      <c r="J270" t="s">
        <v>42</v>
      </c>
      <c r="K270" t="s">
        <v>66</v>
      </c>
      <c r="L270" t="s">
        <v>44</v>
      </c>
      <c r="M270" t="s">
        <v>1166</v>
      </c>
      <c r="N270" t="s">
        <v>869</v>
      </c>
      <c r="O270" t="s">
        <v>870</v>
      </c>
      <c r="P270" t="s">
        <v>48</v>
      </c>
      <c r="Q270" t="s">
        <v>612</v>
      </c>
      <c r="R270" t="s">
        <v>613</v>
      </c>
      <c r="S270" t="s">
        <v>72</v>
      </c>
      <c r="T270" t="s">
        <v>52</v>
      </c>
      <c r="U270" s="3">
        <v>45614</v>
      </c>
      <c r="V270" t="s">
        <v>53</v>
      </c>
      <c r="W270" s="2">
        <v>45265</v>
      </c>
      <c r="X270" s="2">
        <v>45334</v>
      </c>
      <c r="Y270" t="s">
        <v>44</v>
      </c>
      <c r="Z270" t="s">
        <v>54</v>
      </c>
      <c r="AA270" t="s">
        <v>73</v>
      </c>
      <c r="AB270" t="s">
        <v>44</v>
      </c>
      <c r="AC270" t="s">
        <v>44</v>
      </c>
      <c r="AD270" t="s">
        <v>56</v>
      </c>
      <c r="AE270" t="s">
        <v>877</v>
      </c>
      <c r="AF270" t="s">
        <v>56</v>
      </c>
      <c r="AG270" t="s">
        <v>1061</v>
      </c>
      <c r="AH270" t="s">
        <v>56</v>
      </c>
      <c r="AI270" t="s">
        <v>93</v>
      </c>
    </row>
    <row r="271" spans="1:35" x14ac:dyDescent="0.2">
      <c r="A271" t="s">
        <v>1167</v>
      </c>
      <c r="B271" t="s">
        <v>36</v>
      </c>
      <c r="C271" t="s">
        <v>37</v>
      </c>
      <c r="D271" s="1">
        <v>818.98</v>
      </c>
      <c r="E271" t="s">
        <v>38</v>
      </c>
      <c r="F271" s="2">
        <v>45265</v>
      </c>
      <c r="G271" t="s">
        <v>39</v>
      </c>
      <c r="H271" t="s">
        <v>1168</v>
      </c>
      <c r="I271" t="s">
        <v>41</v>
      </c>
      <c r="J271" t="s">
        <v>42</v>
      </c>
      <c r="K271" t="s">
        <v>120</v>
      </c>
      <c r="L271" t="s">
        <v>43</v>
      </c>
      <c r="M271" t="s">
        <v>101</v>
      </c>
      <c r="N271" t="s">
        <v>488</v>
      </c>
      <c r="O271" t="s">
        <v>489</v>
      </c>
      <c r="P271" t="s">
        <v>48</v>
      </c>
      <c r="Q271" t="s">
        <v>490</v>
      </c>
      <c r="R271" t="s">
        <v>491</v>
      </c>
      <c r="S271" t="s">
        <v>72</v>
      </c>
      <c r="T271" t="s">
        <v>52</v>
      </c>
      <c r="U271" s="3">
        <v>45614</v>
      </c>
      <c r="V271" t="s">
        <v>53</v>
      </c>
      <c r="W271" s="2">
        <v>45265</v>
      </c>
      <c r="X271" s="2">
        <v>45385</v>
      </c>
      <c r="Y271" t="s">
        <v>44</v>
      </c>
      <c r="Z271" t="s">
        <v>54</v>
      </c>
      <c r="AA271" t="s">
        <v>126</v>
      </c>
      <c r="AB271" t="s">
        <v>90</v>
      </c>
      <c r="AC271" t="s">
        <v>55</v>
      </c>
      <c r="AD271" t="s">
        <v>56</v>
      </c>
      <c r="AE271" t="s">
        <v>57</v>
      </c>
      <c r="AF271" t="s">
        <v>56</v>
      </c>
      <c r="AG271" t="s">
        <v>92</v>
      </c>
      <c r="AH271" t="s">
        <v>44</v>
      </c>
      <c r="AI271" t="s">
        <v>44</v>
      </c>
    </row>
    <row r="272" spans="1:35" x14ac:dyDescent="0.2">
      <c r="A272" t="s">
        <v>1169</v>
      </c>
      <c r="B272" t="s">
        <v>36</v>
      </c>
      <c r="C272" t="s">
        <v>283</v>
      </c>
      <c r="D272" s="1">
        <v>500</v>
      </c>
      <c r="E272" t="s">
        <v>38</v>
      </c>
      <c r="F272" s="2">
        <v>45265</v>
      </c>
      <c r="G272" t="s">
        <v>39</v>
      </c>
      <c r="H272" t="s">
        <v>1170</v>
      </c>
      <c r="I272" t="s">
        <v>41</v>
      </c>
      <c r="J272" t="s">
        <v>42</v>
      </c>
      <c r="K272" t="s">
        <v>109</v>
      </c>
      <c r="L272" t="s">
        <v>44</v>
      </c>
      <c r="M272" t="s">
        <v>829</v>
      </c>
      <c r="N272" t="s">
        <v>1171</v>
      </c>
      <c r="O272" t="s">
        <v>1172</v>
      </c>
      <c r="P272" t="s">
        <v>48</v>
      </c>
      <c r="Q272" t="s">
        <v>914</v>
      </c>
      <c r="R272" t="s">
        <v>915</v>
      </c>
      <c r="S272" t="s">
        <v>51</v>
      </c>
      <c r="T272" t="s">
        <v>288</v>
      </c>
      <c r="U272" s="3">
        <v>45614</v>
      </c>
      <c r="V272" t="s">
        <v>53</v>
      </c>
      <c r="W272" s="2">
        <v>45265</v>
      </c>
      <c r="X272" s="2">
        <v>45300</v>
      </c>
      <c r="Y272" t="s">
        <v>44</v>
      </c>
      <c r="Z272" t="s">
        <v>54</v>
      </c>
      <c r="AA272" t="s">
        <v>116</v>
      </c>
      <c r="AB272" t="s">
        <v>44</v>
      </c>
      <c r="AC272" t="s">
        <v>44</v>
      </c>
      <c r="AD272" t="s">
        <v>56</v>
      </c>
      <c r="AE272" t="s">
        <v>877</v>
      </c>
      <c r="AF272" t="s">
        <v>56</v>
      </c>
      <c r="AG272" t="s">
        <v>164</v>
      </c>
      <c r="AH272" t="s">
        <v>56</v>
      </c>
      <c r="AI272" t="s">
        <v>193</v>
      </c>
    </row>
    <row r="273" spans="1:35" x14ac:dyDescent="0.2">
      <c r="A273" t="s">
        <v>1173</v>
      </c>
      <c r="B273" t="s">
        <v>36</v>
      </c>
      <c r="C273" t="s">
        <v>37</v>
      </c>
      <c r="D273" s="1">
        <v>911.47</v>
      </c>
      <c r="E273" t="s">
        <v>38</v>
      </c>
      <c r="F273" s="2">
        <v>45266</v>
      </c>
      <c r="G273" t="s">
        <v>39</v>
      </c>
      <c r="H273" t="s">
        <v>1174</v>
      </c>
      <c r="I273" t="s">
        <v>41</v>
      </c>
      <c r="J273" t="s">
        <v>42</v>
      </c>
      <c r="K273" t="s">
        <v>120</v>
      </c>
      <c r="L273" t="s">
        <v>44</v>
      </c>
      <c r="M273" t="s">
        <v>67</v>
      </c>
      <c r="N273" t="s">
        <v>1175</v>
      </c>
      <c r="O273" t="s">
        <v>1176</v>
      </c>
      <c r="P273" t="s">
        <v>48</v>
      </c>
      <c r="Q273" t="s">
        <v>328</v>
      </c>
      <c r="R273" t="s">
        <v>329</v>
      </c>
      <c r="S273" t="s">
        <v>72</v>
      </c>
      <c r="T273" t="s">
        <v>52</v>
      </c>
      <c r="U273" s="3">
        <v>45614</v>
      </c>
      <c r="V273" t="s">
        <v>53</v>
      </c>
      <c r="W273" s="2">
        <v>45265</v>
      </c>
      <c r="X273" s="2">
        <v>45385</v>
      </c>
      <c r="Y273" t="s">
        <v>44</v>
      </c>
      <c r="Z273" t="s">
        <v>54</v>
      </c>
      <c r="AA273" t="s">
        <v>126</v>
      </c>
      <c r="AB273" t="s">
        <v>44</v>
      </c>
      <c r="AC273" t="s">
        <v>44</v>
      </c>
      <c r="AD273" t="s">
        <v>56</v>
      </c>
      <c r="AE273" t="s">
        <v>1061</v>
      </c>
      <c r="AF273" t="s">
        <v>56</v>
      </c>
      <c r="AG273" t="s">
        <v>877</v>
      </c>
      <c r="AH273" t="s">
        <v>44</v>
      </c>
      <c r="AI273" t="s">
        <v>44</v>
      </c>
    </row>
    <row r="274" spans="1:35" x14ac:dyDescent="0.2">
      <c r="A274" t="s">
        <v>1177</v>
      </c>
      <c r="B274" t="s">
        <v>36</v>
      </c>
      <c r="C274" t="s">
        <v>37</v>
      </c>
      <c r="D274" s="1">
        <v>680</v>
      </c>
      <c r="E274" t="s">
        <v>38</v>
      </c>
      <c r="F274" s="2">
        <v>45266</v>
      </c>
      <c r="G274" t="s">
        <v>39</v>
      </c>
      <c r="H274" t="s">
        <v>1178</v>
      </c>
      <c r="I274" t="s">
        <v>41</v>
      </c>
      <c r="J274" t="s">
        <v>42</v>
      </c>
      <c r="K274" t="s">
        <v>129</v>
      </c>
      <c r="L274" t="s">
        <v>44</v>
      </c>
      <c r="M274" t="s">
        <v>196</v>
      </c>
      <c r="N274" t="s">
        <v>1179</v>
      </c>
      <c r="O274" t="s">
        <v>1180</v>
      </c>
      <c r="P274" t="s">
        <v>48</v>
      </c>
      <c r="Q274" t="s">
        <v>1181</v>
      </c>
      <c r="R274" t="s">
        <v>1182</v>
      </c>
      <c r="S274" t="s">
        <v>72</v>
      </c>
      <c r="T274" t="s">
        <v>52</v>
      </c>
      <c r="U274" s="3">
        <v>45614</v>
      </c>
      <c r="V274" t="s">
        <v>53</v>
      </c>
      <c r="W274" s="2">
        <v>45266</v>
      </c>
      <c r="X274" s="2">
        <v>45345</v>
      </c>
      <c r="Y274" t="s">
        <v>44</v>
      </c>
      <c r="Z274" t="s">
        <v>54</v>
      </c>
      <c r="AA274" t="s">
        <v>163</v>
      </c>
      <c r="AB274" t="s">
        <v>44</v>
      </c>
      <c r="AC274" t="s">
        <v>44</v>
      </c>
      <c r="AD274" t="s">
        <v>56</v>
      </c>
      <c r="AE274" t="s">
        <v>877</v>
      </c>
      <c r="AF274" t="s">
        <v>56</v>
      </c>
      <c r="AG274" t="s">
        <v>1061</v>
      </c>
      <c r="AH274" t="s">
        <v>44</v>
      </c>
      <c r="AI274" t="s">
        <v>44</v>
      </c>
    </row>
    <row r="275" spans="1:35" x14ac:dyDescent="0.2">
      <c r="A275" t="s">
        <v>1183</v>
      </c>
      <c r="B275" t="s">
        <v>36</v>
      </c>
      <c r="C275" t="s">
        <v>37</v>
      </c>
      <c r="D275" s="1">
        <v>848.73</v>
      </c>
      <c r="E275" t="s">
        <v>38</v>
      </c>
      <c r="F275" s="2">
        <v>45266</v>
      </c>
      <c r="G275" t="s">
        <v>39</v>
      </c>
      <c r="H275" t="s">
        <v>1184</v>
      </c>
      <c r="I275" t="s">
        <v>41</v>
      </c>
      <c r="J275" t="s">
        <v>42</v>
      </c>
      <c r="K275" t="s">
        <v>120</v>
      </c>
      <c r="L275" t="s">
        <v>44</v>
      </c>
      <c r="M275" t="s">
        <v>101</v>
      </c>
      <c r="N275" t="s">
        <v>634</v>
      </c>
      <c r="O275" t="s">
        <v>635</v>
      </c>
      <c r="P275" t="s">
        <v>48</v>
      </c>
      <c r="Q275" t="s">
        <v>255</v>
      </c>
      <c r="R275" t="s">
        <v>256</v>
      </c>
      <c r="S275" t="s">
        <v>51</v>
      </c>
      <c r="T275" t="s">
        <v>52</v>
      </c>
      <c r="U275" s="3">
        <v>45614</v>
      </c>
      <c r="V275" t="s">
        <v>53</v>
      </c>
      <c r="W275" s="2">
        <v>45266</v>
      </c>
      <c r="X275" s="2">
        <v>45295</v>
      </c>
      <c r="Y275" t="s">
        <v>44</v>
      </c>
      <c r="Z275" t="s">
        <v>54</v>
      </c>
      <c r="AA275" t="s">
        <v>126</v>
      </c>
      <c r="AB275" t="s">
        <v>44</v>
      </c>
      <c r="AC275" t="s">
        <v>44</v>
      </c>
      <c r="AD275" t="s">
        <v>56</v>
      </c>
      <c r="AE275" t="s">
        <v>82</v>
      </c>
      <c r="AF275" t="s">
        <v>56</v>
      </c>
      <c r="AG275" t="s">
        <v>92</v>
      </c>
      <c r="AH275" t="s">
        <v>44</v>
      </c>
      <c r="AI275" t="s">
        <v>44</v>
      </c>
    </row>
    <row r="276" spans="1:35" x14ac:dyDescent="0.2">
      <c r="A276" t="s">
        <v>1185</v>
      </c>
      <c r="B276" t="s">
        <v>36</v>
      </c>
      <c r="C276" t="s">
        <v>37</v>
      </c>
      <c r="D276" s="1">
        <v>947.86</v>
      </c>
      <c r="E276" t="s">
        <v>38</v>
      </c>
      <c r="F276" s="2">
        <v>45266</v>
      </c>
      <c r="G276" t="s">
        <v>39</v>
      </c>
      <c r="H276" t="s">
        <v>1186</v>
      </c>
      <c r="I276" t="s">
        <v>41</v>
      </c>
      <c r="J276" t="s">
        <v>42</v>
      </c>
      <c r="K276" t="s">
        <v>129</v>
      </c>
      <c r="L276" t="s">
        <v>44</v>
      </c>
      <c r="M276" t="s">
        <v>45</v>
      </c>
      <c r="N276" t="s">
        <v>86</v>
      </c>
      <c r="O276" t="s">
        <v>87</v>
      </c>
      <c r="P276" t="s">
        <v>48</v>
      </c>
      <c r="Q276" t="s">
        <v>88</v>
      </c>
      <c r="R276" t="s">
        <v>89</v>
      </c>
      <c r="S276" t="s">
        <v>72</v>
      </c>
      <c r="T276" t="s">
        <v>52</v>
      </c>
      <c r="U276" s="3">
        <v>45614</v>
      </c>
      <c r="V276" t="s">
        <v>53</v>
      </c>
      <c r="W276" s="2">
        <v>45266</v>
      </c>
      <c r="X276" s="2">
        <v>45314</v>
      </c>
      <c r="Y276" t="s">
        <v>44</v>
      </c>
      <c r="Z276" t="s">
        <v>54</v>
      </c>
      <c r="AA276" t="s">
        <v>163</v>
      </c>
      <c r="AB276" t="s">
        <v>44</v>
      </c>
      <c r="AC276" t="s">
        <v>44</v>
      </c>
      <c r="AD276" t="s">
        <v>56</v>
      </c>
      <c r="AE276" t="s">
        <v>82</v>
      </c>
      <c r="AF276" t="s">
        <v>44</v>
      </c>
      <c r="AG276" t="s">
        <v>44</v>
      </c>
      <c r="AH276" t="s">
        <v>44</v>
      </c>
      <c r="AI276" t="s">
        <v>44</v>
      </c>
    </row>
    <row r="277" spans="1:35" x14ac:dyDescent="0.2">
      <c r="A277" t="s">
        <v>1187</v>
      </c>
      <c r="B277" t="s">
        <v>36</v>
      </c>
      <c r="C277" t="s">
        <v>37</v>
      </c>
      <c r="D277" s="1">
        <v>844.9</v>
      </c>
      <c r="E277" t="s">
        <v>38</v>
      </c>
      <c r="F277" s="2">
        <v>45267</v>
      </c>
      <c r="G277" t="s">
        <v>39</v>
      </c>
      <c r="H277" t="s">
        <v>1188</v>
      </c>
      <c r="I277" t="s">
        <v>41</v>
      </c>
      <c r="J277" t="s">
        <v>42</v>
      </c>
      <c r="K277" t="s">
        <v>43</v>
      </c>
      <c r="L277" t="s">
        <v>44</v>
      </c>
      <c r="M277" t="s">
        <v>101</v>
      </c>
      <c r="N277" t="s">
        <v>1189</v>
      </c>
      <c r="O277" t="s">
        <v>1190</v>
      </c>
      <c r="P277" t="s">
        <v>48</v>
      </c>
      <c r="Q277" t="s">
        <v>520</v>
      </c>
      <c r="R277" t="s">
        <v>521</v>
      </c>
      <c r="S277" t="s">
        <v>51</v>
      </c>
      <c r="T277" t="s">
        <v>52</v>
      </c>
      <c r="U277" s="3">
        <v>45614</v>
      </c>
      <c r="V277" t="s">
        <v>53</v>
      </c>
      <c r="W277" s="2">
        <v>45267</v>
      </c>
      <c r="X277" s="2">
        <v>45330</v>
      </c>
      <c r="Y277" t="s">
        <v>44</v>
      </c>
      <c r="Z277" t="s">
        <v>54</v>
      </c>
      <c r="AA277" t="s">
        <v>55</v>
      </c>
      <c r="AB277" t="s">
        <v>44</v>
      </c>
      <c r="AC277" t="s">
        <v>44</v>
      </c>
      <c r="AD277" t="s">
        <v>56</v>
      </c>
      <c r="AE277" t="s">
        <v>82</v>
      </c>
      <c r="AF277" t="s">
        <v>56</v>
      </c>
      <c r="AG277" t="s">
        <v>92</v>
      </c>
      <c r="AH277" t="s">
        <v>44</v>
      </c>
      <c r="AI277" t="s">
        <v>44</v>
      </c>
    </row>
    <row r="278" spans="1:35" x14ac:dyDescent="0.2">
      <c r="A278" t="s">
        <v>1191</v>
      </c>
      <c r="B278" t="s">
        <v>36</v>
      </c>
      <c r="C278" t="s">
        <v>202</v>
      </c>
      <c r="D278" s="1">
        <v>2103</v>
      </c>
      <c r="E278" t="s">
        <v>38</v>
      </c>
      <c r="F278" s="2">
        <v>45267</v>
      </c>
      <c r="G278" t="s">
        <v>39</v>
      </c>
      <c r="H278" t="s">
        <v>1192</v>
      </c>
      <c r="I278" t="s">
        <v>41</v>
      </c>
      <c r="J278" t="s">
        <v>42</v>
      </c>
      <c r="K278" t="s">
        <v>120</v>
      </c>
      <c r="L278" t="s">
        <v>44</v>
      </c>
      <c r="M278" t="s">
        <v>204</v>
      </c>
      <c r="N278" t="s">
        <v>1193</v>
      </c>
      <c r="O278" t="s">
        <v>1194</v>
      </c>
      <c r="P278" t="s">
        <v>48</v>
      </c>
      <c r="Q278" t="s">
        <v>147</v>
      </c>
      <c r="R278" t="s">
        <v>148</v>
      </c>
      <c r="S278" t="s">
        <v>51</v>
      </c>
      <c r="T278" t="s">
        <v>209</v>
      </c>
      <c r="U278" s="3">
        <v>45614</v>
      </c>
      <c r="V278" t="s">
        <v>53</v>
      </c>
      <c r="W278" s="2">
        <v>45267</v>
      </c>
      <c r="X278" s="2">
        <v>45362</v>
      </c>
      <c r="Y278" t="s">
        <v>44</v>
      </c>
      <c r="Z278" t="s">
        <v>54</v>
      </c>
      <c r="AA278" t="s">
        <v>126</v>
      </c>
      <c r="AB278" t="s">
        <v>44</v>
      </c>
      <c r="AC278" t="s">
        <v>44</v>
      </c>
      <c r="AD278" t="s">
        <v>56</v>
      </c>
      <c r="AE278" t="s">
        <v>211</v>
      </c>
      <c r="AF278" t="s">
        <v>44</v>
      </c>
      <c r="AG278" t="s">
        <v>44</v>
      </c>
      <c r="AH278" t="s">
        <v>44</v>
      </c>
      <c r="AI278" t="s">
        <v>44</v>
      </c>
    </row>
    <row r="279" spans="1:35" x14ac:dyDescent="0.2">
      <c r="A279" t="s">
        <v>1195</v>
      </c>
      <c r="B279" t="s">
        <v>36</v>
      </c>
      <c r="C279" t="s">
        <v>37</v>
      </c>
      <c r="D279" s="1">
        <v>935.99</v>
      </c>
      <c r="E279" t="s">
        <v>38</v>
      </c>
      <c r="F279" s="2">
        <v>45267</v>
      </c>
      <c r="G279" t="s">
        <v>39</v>
      </c>
      <c r="H279" t="s">
        <v>1196</v>
      </c>
      <c r="I279" t="s">
        <v>41</v>
      </c>
      <c r="J279" t="s">
        <v>42</v>
      </c>
      <c r="K279" t="s">
        <v>66</v>
      </c>
      <c r="L279" t="s">
        <v>44</v>
      </c>
      <c r="M279" t="s">
        <v>346</v>
      </c>
      <c r="N279" t="s">
        <v>1197</v>
      </c>
      <c r="O279" t="s">
        <v>1198</v>
      </c>
      <c r="P279" t="s">
        <v>48</v>
      </c>
      <c r="Q279" t="s">
        <v>1199</v>
      </c>
      <c r="R279" t="s">
        <v>1200</v>
      </c>
      <c r="S279" t="s">
        <v>72</v>
      </c>
      <c r="T279" t="s">
        <v>52</v>
      </c>
      <c r="U279" s="3">
        <v>45614</v>
      </c>
      <c r="V279" t="s">
        <v>53</v>
      </c>
      <c r="W279" s="2">
        <v>45267</v>
      </c>
      <c r="X279" s="2">
        <v>45314</v>
      </c>
      <c r="Y279" t="s">
        <v>44</v>
      </c>
      <c r="Z279" t="s">
        <v>54</v>
      </c>
      <c r="AA279" t="s">
        <v>73</v>
      </c>
      <c r="AB279" t="s">
        <v>44</v>
      </c>
      <c r="AC279" t="s">
        <v>44</v>
      </c>
      <c r="AD279" t="s">
        <v>56</v>
      </c>
      <c r="AE279" t="s">
        <v>57</v>
      </c>
      <c r="AF279" t="s">
        <v>56</v>
      </c>
      <c r="AG279" t="s">
        <v>877</v>
      </c>
      <c r="AH279" t="s">
        <v>56</v>
      </c>
      <c r="AI279" t="s">
        <v>1061</v>
      </c>
    </row>
    <row r="280" spans="1:35" x14ac:dyDescent="0.2">
      <c r="A280" t="s">
        <v>1201</v>
      </c>
      <c r="B280" t="s">
        <v>36</v>
      </c>
      <c r="C280" t="s">
        <v>37</v>
      </c>
      <c r="D280" s="1">
        <v>767.97</v>
      </c>
      <c r="E280" t="s">
        <v>38</v>
      </c>
      <c r="F280" s="2">
        <v>45267</v>
      </c>
      <c r="G280" t="s">
        <v>39</v>
      </c>
      <c r="H280" t="s">
        <v>1202</v>
      </c>
      <c r="I280" t="s">
        <v>41</v>
      </c>
      <c r="J280" t="s">
        <v>42</v>
      </c>
      <c r="K280" t="s">
        <v>66</v>
      </c>
      <c r="L280" t="s">
        <v>44</v>
      </c>
      <c r="M280" t="s">
        <v>45</v>
      </c>
      <c r="N280" t="s">
        <v>701</v>
      </c>
      <c r="O280" t="s">
        <v>702</v>
      </c>
      <c r="P280" t="s">
        <v>48</v>
      </c>
      <c r="Q280" t="s">
        <v>124</v>
      </c>
      <c r="R280" t="s">
        <v>125</v>
      </c>
      <c r="S280" t="s">
        <v>51</v>
      </c>
      <c r="T280" t="s">
        <v>52</v>
      </c>
      <c r="U280" s="3">
        <v>45614</v>
      </c>
      <c r="V280" t="s">
        <v>53</v>
      </c>
      <c r="W280" s="2">
        <v>45267</v>
      </c>
      <c r="X280" s="2">
        <v>45408</v>
      </c>
      <c r="Y280" t="s">
        <v>44</v>
      </c>
      <c r="Z280" t="s">
        <v>54</v>
      </c>
      <c r="AA280" t="s">
        <v>73</v>
      </c>
      <c r="AB280" t="s">
        <v>44</v>
      </c>
      <c r="AC280" t="s">
        <v>44</v>
      </c>
      <c r="AD280" t="s">
        <v>56</v>
      </c>
      <c r="AE280" t="s">
        <v>57</v>
      </c>
      <c r="AF280" t="s">
        <v>44</v>
      </c>
      <c r="AG280" t="s">
        <v>44</v>
      </c>
      <c r="AH280" t="s">
        <v>44</v>
      </c>
      <c r="AI280" t="s">
        <v>44</v>
      </c>
    </row>
    <row r="281" spans="1:35" x14ac:dyDescent="0.2">
      <c r="A281" t="s">
        <v>1203</v>
      </c>
      <c r="B281" t="s">
        <v>36</v>
      </c>
      <c r="C281" t="s">
        <v>37</v>
      </c>
      <c r="D281" s="1">
        <v>1019</v>
      </c>
      <c r="E281" t="s">
        <v>38</v>
      </c>
      <c r="F281" s="2">
        <v>45268</v>
      </c>
      <c r="G281" t="s">
        <v>39</v>
      </c>
      <c r="H281" t="s">
        <v>1204</v>
      </c>
      <c r="I281" t="s">
        <v>41</v>
      </c>
      <c r="J281" t="s">
        <v>42</v>
      </c>
      <c r="K281" t="s">
        <v>66</v>
      </c>
      <c r="L281" t="s">
        <v>44</v>
      </c>
      <c r="M281" t="s">
        <v>1087</v>
      </c>
      <c r="N281" t="s">
        <v>1052</v>
      </c>
      <c r="O281" t="s">
        <v>1053</v>
      </c>
      <c r="P281" t="s">
        <v>48</v>
      </c>
      <c r="Q281" t="s">
        <v>180</v>
      </c>
      <c r="R281" t="s">
        <v>181</v>
      </c>
      <c r="S281" t="s">
        <v>51</v>
      </c>
      <c r="T281" t="s">
        <v>52</v>
      </c>
      <c r="U281" s="3">
        <v>45614</v>
      </c>
      <c r="V281" t="s">
        <v>53</v>
      </c>
      <c r="W281" s="2">
        <v>45268</v>
      </c>
      <c r="X281" s="2">
        <v>45308</v>
      </c>
      <c r="Y281" t="s">
        <v>44</v>
      </c>
      <c r="Z281" t="s">
        <v>54</v>
      </c>
      <c r="AA281" t="s">
        <v>73</v>
      </c>
      <c r="AB281" t="s">
        <v>44</v>
      </c>
      <c r="AC281" t="s">
        <v>44</v>
      </c>
      <c r="AD281" t="s">
        <v>56</v>
      </c>
      <c r="AE281" t="s">
        <v>57</v>
      </c>
      <c r="AF281" t="s">
        <v>56</v>
      </c>
      <c r="AG281" t="s">
        <v>1061</v>
      </c>
      <c r="AH281" t="s">
        <v>56</v>
      </c>
      <c r="AI281" t="s">
        <v>877</v>
      </c>
    </row>
    <row r="282" spans="1:35" x14ac:dyDescent="0.2">
      <c r="A282" t="s">
        <v>1205</v>
      </c>
      <c r="B282" t="s">
        <v>36</v>
      </c>
      <c r="C282" t="s">
        <v>37</v>
      </c>
      <c r="D282" s="1">
        <v>845.97</v>
      </c>
      <c r="E282" t="s">
        <v>38</v>
      </c>
      <c r="F282" s="2">
        <v>45268</v>
      </c>
      <c r="G282" t="s">
        <v>39</v>
      </c>
      <c r="H282" t="s">
        <v>1206</v>
      </c>
      <c r="I282" t="s">
        <v>41</v>
      </c>
      <c r="J282" t="s">
        <v>42</v>
      </c>
      <c r="K282" t="s">
        <v>43</v>
      </c>
      <c r="L282" t="s">
        <v>44</v>
      </c>
      <c r="M282" t="s">
        <v>45</v>
      </c>
      <c r="N282" t="s">
        <v>1207</v>
      </c>
      <c r="O282" t="s">
        <v>1208</v>
      </c>
      <c r="P282" t="s">
        <v>48</v>
      </c>
      <c r="Q282" t="s">
        <v>124</v>
      </c>
      <c r="R282" t="s">
        <v>125</v>
      </c>
      <c r="S282" t="s">
        <v>51</v>
      </c>
      <c r="T282" t="s">
        <v>52</v>
      </c>
      <c r="U282" s="3">
        <v>45614</v>
      </c>
      <c r="V282" t="s">
        <v>53</v>
      </c>
      <c r="W282" s="2">
        <v>45268</v>
      </c>
      <c r="X282" s="2">
        <v>45321</v>
      </c>
      <c r="Y282" t="s">
        <v>44</v>
      </c>
      <c r="Z282" t="s">
        <v>54</v>
      </c>
      <c r="AA282" t="s">
        <v>55</v>
      </c>
      <c r="AB282" t="s">
        <v>44</v>
      </c>
      <c r="AC282" t="s">
        <v>44</v>
      </c>
      <c r="AD282" t="s">
        <v>56</v>
      </c>
      <c r="AE282" t="s">
        <v>57</v>
      </c>
      <c r="AF282" t="s">
        <v>44</v>
      </c>
      <c r="AG282" t="s">
        <v>44</v>
      </c>
      <c r="AH282" t="s">
        <v>44</v>
      </c>
      <c r="AI282" t="s">
        <v>44</v>
      </c>
    </row>
    <row r="283" spans="1:35" x14ac:dyDescent="0.2">
      <c r="A283" t="s">
        <v>1209</v>
      </c>
      <c r="B283" t="s">
        <v>36</v>
      </c>
      <c r="C283" t="s">
        <v>37</v>
      </c>
      <c r="D283" s="1">
        <v>876.98</v>
      </c>
      <c r="E283" t="s">
        <v>38</v>
      </c>
      <c r="F283" s="2">
        <v>45268</v>
      </c>
      <c r="G283" t="s">
        <v>39</v>
      </c>
      <c r="H283" t="s">
        <v>1210</v>
      </c>
      <c r="I283" t="s">
        <v>41</v>
      </c>
      <c r="J283" t="s">
        <v>42</v>
      </c>
      <c r="K283" t="s">
        <v>576</v>
      </c>
      <c r="L283" t="s">
        <v>44</v>
      </c>
      <c r="M283" t="s">
        <v>101</v>
      </c>
      <c r="N283" t="s">
        <v>488</v>
      </c>
      <c r="O283" t="s">
        <v>489</v>
      </c>
      <c r="P283" t="s">
        <v>48</v>
      </c>
      <c r="Q283" t="s">
        <v>490</v>
      </c>
      <c r="R283" t="s">
        <v>491</v>
      </c>
      <c r="S283" t="s">
        <v>72</v>
      </c>
      <c r="T283" t="s">
        <v>52</v>
      </c>
      <c r="U283" s="3">
        <v>45614</v>
      </c>
      <c r="V283" t="s">
        <v>53</v>
      </c>
      <c r="W283" s="2">
        <v>45268</v>
      </c>
      <c r="X283" s="2">
        <v>45330</v>
      </c>
      <c r="Y283" t="s">
        <v>44</v>
      </c>
      <c r="Z283" t="s">
        <v>54</v>
      </c>
      <c r="AA283" t="s">
        <v>579</v>
      </c>
      <c r="AB283" t="s">
        <v>44</v>
      </c>
      <c r="AC283" t="s">
        <v>44</v>
      </c>
      <c r="AD283" t="s">
        <v>56</v>
      </c>
      <c r="AE283" t="s">
        <v>57</v>
      </c>
      <c r="AF283" t="s">
        <v>56</v>
      </c>
      <c r="AG283" t="s">
        <v>92</v>
      </c>
      <c r="AH283" t="s">
        <v>44</v>
      </c>
      <c r="AI283" t="s">
        <v>44</v>
      </c>
    </row>
    <row r="284" spans="1:35" x14ac:dyDescent="0.2">
      <c r="A284" t="s">
        <v>1211</v>
      </c>
      <c r="B284" t="s">
        <v>36</v>
      </c>
      <c r="C284" t="s">
        <v>37</v>
      </c>
      <c r="D284" s="1">
        <v>960</v>
      </c>
      <c r="E284" t="s">
        <v>38</v>
      </c>
      <c r="F284" s="2">
        <v>45268</v>
      </c>
      <c r="G284" t="s">
        <v>39</v>
      </c>
      <c r="H284" t="s">
        <v>1212</v>
      </c>
      <c r="I284" t="s">
        <v>41</v>
      </c>
      <c r="J284" t="s">
        <v>42</v>
      </c>
      <c r="K284" t="s">
        <v>66</v>
      </c>
      <c r="L284" t="s">
        <v>44</v>
      </c>
      <c r="M284" t="s">
        <v>67</v>
      </c>
      <c r="N284" t="s">
        <v>1213</v>
      </c>
      <c r="O284" t="s">
        <v>1214</v>
      </c>
      <c r="P284" t="s">
        <v>48</v>
      </c>
      <c r="Q284" t="s">
        <v>302</v>
      </c>
      <c r="R284" t="s">
        <v>303</v>
      </c>
      <c r="S284" t="s">
        <v>72</v>
      </c>
      <c r="T284" t="s">
        <v>52</v>
      </c>
      <c r="U284" s="3">
        <v>45614</v>
      </c>
      <c r="V284" t="s">
        <v>53</v>
      </c>
      <c r="W284" s="2">
        <v>45268</v>
      </c>
      <c r="X284" s="2">
        <v>45356</v>
      </c>
      <c r="Y284" t="s">
        <v>44</v>
      </c>
      <c r="Z284" t="s">
        <v>54</v>
      </c>
      <c r="AA284" t="s">
        <v>73</v>
      </c>
      <c r="AB284" t="s">
        <v>44</v>
      </c>
      <c r="AC284" t="s">
        <v>44</v>
      </c>
      <c r="AD284" t="s">
        <v>56</v>
      </c>
      <c r="AE284" t="s">
        <v>1061</v>
      </c>
      <c r="AF284" t="s">
        <v>56</v>
      </c>
      <c r="AG284" t="s">
        <v>877</v>
      </c>
      <c r="AH284" t="s">
        <v>44</v>
      </c>
      <c r="AI284" t="s">
        <v>44</v>
      </c>
    </row>
    <row r="285" spans="1:35" x14ac:dyDescent="0.2">
      <c r="A285" t="s">
        <v>1215</v>
      </c>
      <c r="B285" t="s">
        <v>36</v>
      </c>
      <c r="C285" t="s">
        <v>37</v>
      </c>
      <c r="D285" s="1">
        <v>718.39</v>
      </c>
      <c r="E285" t="s">
        <v>38</v>
      </c>
      <c r="F285" s="2">
        <v>45268</v>
      </c>
      <c r="G285" t="s">
        <v>39</v>
      </c>
      <c r="H285" t="s">
        <v>1216</v>
      </c>
      <c r="I285" t="s">
        <v>41</v>
      </c>
      <c r="J285" t="s">
        <v>42</v>
      </c>
      <c r="K285" t="s">
        <v>43</v>
      </c>
      <c r="L285" t="s">
        <v>44</v>
      </c>
      <c r="M285" t="s">
        <v>101</v>
      </c>
      <c r="N285" t="s">
        <v>1217</v>
      </c>
      <c r="O285" t="s">
        <v>1218</v>
      </c>
      <c r="P285" t="s">
        <v>48</v>
      </c>
      <c r="Q285" t="s">
        <v>313</v>
      </c>
      <c r="R285" t="s">
        <v>314</v>
      </c>
      <c r="S285" t="s">
        <v>51</v>
      </c>
      <c r="T285" t="s">
        <v>52</v>
      </c>
      <c r="U285" s="3">
        <v>45614</v>
      </c>
      <c r="V285" t="s">
        <v>53</v>
      </c>
      <c r="W285" s="2">
        <v>45268</v>
      </c>
      <c r="X285" s="2">
        <v>45314</v>
      </c>
      <c r="Y285" t="s">
        <v>44</v>
      </c>
      <c r="Z285" t="s">
        <v>54</v>
      </c>
      <c r="AA285" t="s">
        <v>55</v>
      </c>
      <c r="AB285" t="s">
        <v>44</v>
      </c>
      <c r="AC285" t="s">
        <v>44</v>
      </c>
      <c r="AD285" t="s">
        <v>56</v>
      </c>
      <c r="AE285" t="s">
        <v>82</v>
      </c>
      <c r="AF285" t="s">
        <v>56</v>
      </c>
      <c r="AG285" t="s">
        <v>92</v>
      </c>
      <c r="AH285" t="s">
        <v>44</v>
      </c>
      <c r="AI285" t="s">
        <v>44</v>
      </c>
    </row>
    <row r="286" spans="1:35" x14ac:dyDescent="0.2">
      <c r="A286" t="s">
        <v>1219</v>
      </c>
      <c r="B286" t="s">
        <v>36</v>
      </c>
      <c r="C286" t="s">
        <v>283</v>
      </c>
      <c r="D286" s="1">
        <v>300</v>
      </c>
      <c r="E286" t="s">
        <v>38</v>
      </c>
      <c r="F286" s="2">
        <v>45268</v>
      </c>
      <c r="G286" t="s">
        <v>39</v>
      </c>
      <c r="H286" t="s">
        <v>1220</v>
      </c>
      <c r="I286" t="s">
        <v>41</v>
      </c>
      <c r="J286" t="s">
        <v>42</v>
      </c>
      <c r="K286" t="s">
        <v>109</v>
      </c>
      <c r="L286" t="s">
        <v>44</v>
      </c>
      <c r="M286" t="s">
        <v>121</v>
      </c>
      <c r="N286" t="s">
        <v>1059</v>
      </c>
      <c r="O286" t="s">
        <v>1060</v>
      </c>
      <c r="P286" t="s">
        <v>48</v>
      </c>
      <c r="Q286" t="s">
        <v>80</v>
      </c>
      <c r="R286" t="s">
        <v>81</v>
      </c>
      <c r="S286" t="s">
        <v>51</v>
      </c>
      <c r="T286" t="s">
        <v>288</v>
      </c>
      <c r="U286" s="3">
        <v>45614</v>
      </c>
      <c r="V286" t="s">
        <v>53</v>
      </c>
      <c r="W286" s="2">
        <v>45268</v>
      </c>
      <c r="X286" s="2">
        <v>45330</v>
      </c>
      <c r="Y286" t="s">
        <v>44</v>
      </c>
      <c r="Z286" t="s">
        <v>54</v>
      </c>
      <c r="AA286" t="s">
        <v>116</v>
      </c>
      <c r="AB286" t="s">
        <v>44</v>
      </c>
      <c r="AC286" t="s">
        <v>44</v>
      </c>
      <c r="AD286" t="s">
        <v>56</v>
      </c>
      <c r="AE286" t="s">
        <v>877</v>
      </c>
      <c r="AF286" t="s">
        <v>44</v>
      </c>
      <c r="AG286" t="s">
        <v>44</v>
      </c>
      <c r="AH286" t="s">
        <v>44</v>
      </c>
      <c r="AI286" t="s">
        <v>44</v>
      </c>
    </row>
    <row r="287" spans="1:35" x14ac:dyDescent="0.2">
      <c r="A287" t="s">
        <v>1221</v>
      </c>
      <c r="B287" t="s">
        <v>36</v>
      </c>
      <c r="C287" t="s">
        <v>283</v>
      </c>
      <c r="D287" s="1">
        <v>450</v>
      </c>
      <c r="E287" t="s">
        <v>38</v>
      </c>
      <c r="F287" s="2">
        <v>45271</v>
      </c>
      <c r="G287" t="s">
        <v>39</v>
      </c>
      <c r="H287" t="s">
        <v>1222</v>
      </c>
      <c r="I287" t="s">
        <v>41</v>
      </c>
      <c r="J287" t="s">
        <v>42</v>
      </c>
      <c r="K287" t="s">
        <v>43</v>
      </c>
      <c r="L287" t="s">
        <v>44</v>
      </c>
      <c r="M287" t="s">
        <v>1223</v>
      </c>
      <c r="N287" t="s">
        <v>111</v>
      </c>
      <c r="O287" t="s">
        <v>112</v>
      </c>
      <c r="P287" t="s">
        <v>48</v>
      </c>
      <c r="Q287" t="s">
        <v>113</v>
      </c>
      <c r="R287" t="s">
        <v>114</v>
      </c>
      <c r="S287" t="s">
        <v>51</v>
      </c>
      <c r="T287" t="s">
        <v>288</v>
      </c>
      <c r="U287" s="3">
        <v>45614</v>
      </c>
      <c r="V287" t="s">
        <v>53</v>
      </c>
      <c r="W287" s="2">
        <v>45271</v>
      </c>
      <c r="X287" s="2">
        <v>45330</v>
      </c>
      <c r="Y287" t="s">
        <v>44</v>
      </c>
      <c r="Z287" t="s">
        <v>54</v>
      </c>
      <c r="AA287" t="s">
        <v>55</v>
      </c>
      <c r="AB287" t="s">
        <v>44</v>
      </c>
      <c r="AC287" t="s">
        <v>44</v>
      </c>
      <c r="AD287" t="s">
        <v>56</v>
      </c>
      <c r="AE287" t="s">
        <v>876</v>
      </c>
      <c r="AF287" t="s">
        <v>56</v>
      </c>
      <c r="AG287" t="s">
        <v>877</v>
      </c>
      <c r="AH287" t="s">
        <v>56</v>
      </c>
      <c r="AI287" t="s">
        <v>164</v>
      </c>
    </row>
    <row r="288" spans="1:35" x14ac:dyDescent="0.2">
      <c r="A288" t="s">
        <v>1224</v>
      </c>
      <c r="B288" t="s">
        <v>36</v>
      </c>
      <c r="C288" t="s">
        <v>283</v>
      </c>
      <c r="D288" s="1">
        <v>350</v>
      </c>
      <c r="E288" t="s">
        <v>38</v>
      </c>
      <c r="F288" s="2">
        <v>45271</v>
      </c>
      <c r="G288" t="s">
        <v>39</v>
      </c>
      <c r="H288" t="s">
        <v>1225</v>
      </c>
      <c r="I288" t="s">
        <v>41</v>
      </c>
      <c r="J288" t="s">
        <v>42</v>
      </c>
      <c r="K288" t="s">
        <v>43</v>
      </c>
      <c r="L288" t="s">
        <v>44</v>
      </c>
      <c r="M288" t="s">
        <v>1226</v>
      </c>
      <c r="N288" t="s">
        <v>111</v>
      </c>
      <c r="O288" t="s">
        <v>112</v>
      </c>
      <c r="P288" t="s">
        <v>48</v>
      </c>
      <c r="Q288" t="s">
        <v>113</v>
      </c>
      <c r="R288" t="s">
        <v>114</v>
      </c>
      <c r="S288" t="s">
        <v>51</v>
      </c>
      <c r="T288" t="s">
        <v>288</v>
      </c>
      <c r="U288" s="3">
        <v>45614</v>
      </c>
      <c r="V288" t="s">
        <v>53</v>
      </c>
      <c r="W288" s="2">
        <v>45271</v>
      </c>
      <c r="X288" s="2">
        <v>45302</v>
      </c>
      <c r="Y288" t="s">
        <v>44</v>
      </c>
      <c r="Z288" t="s">
        <v>54</v>
      </c>
      <c r="AA288" t="s">
        <v>55</v>
      </c>
      <c r="AB288" t="s">
        <v>44</v>
      </c>
      <c r="AC288" t="s">
        <v>44</v>
      </c>
      <c r="AD288" t="s">
        <v>56</v>
      </c>
      <c r="AE288" t="s">
        <v>164</v>
      </c>
      <c r="AF288" t="s">
        <v>56</v>
      </c>
      <c r="AG288" t="s">
        <v>93</v>
      </c>
      <c r="AH288" t="s">
        <v>56</v>
      </c>
      <c r="AI288" t="s">
        <v>877</v>
      </c>
    </row>
    <row r="289" spans="1:35" x14ac:dyDescent="0.2">
      <c r="A289" t="s">
        <v>1227</v>
      </c>
      <c r="B289" t="s">
        <v>36</v>
      </c>
      <c r="C289" t="s">
        <v>37</v>
      </c>
      <c r="D289" s="1">
        <v>891.97</v>
      </c>
      <c r="E289" t="s">
        <v>38</v>
      </c>
      <c r="F289" s="2">
        <v>45272</v>
      </c>
      <c r="G289" t="s">
        <v>39</v>
      </c>
      <c r="H289" t="s">
        <v>1228</v>
      </c>
      <c r="I289" t="s">
        <v>41</v>
      </c>
      <c r="J289" t="s">
        <v>42</v>
      </c>
      <c r="K289" t="s">
        <v>66</v>
      </c>
      <c r="L289" t="s">
        <v>43</v>
      </c>
      <c r="M289" t="s">
        <v>101</v>
      </c>
      <c r="N289" t="s">
        <v>591</v>
      </c>
      <c r="O289" t="s">
        <v>592</v>
      </c>
      <c r="P289" t="s">
        <v>48</v>
      </c>
      <c r="Q289" t="s">
        <v>180</v>
      </c>
      <c r="R289" t="s">
        <v>181</v>
      </c>
      <c r="S289" t="s">
        <v>51</v>
      </c>
      <c r="T289" t="s">
        <v>52</v>
      </c>
      <c r="U289" s="3">
        <v>45614</v>
      </c>
      <c r="V289" t="s">
        <v>53</v>
      </c>
      <c r="W289" s="2">
        <v>45272</v>
      </c>
      <c r="X289" s="2">
        <v>45307</v>
      </c>
      <c r="Y289" t="s">
        <v>44</v>
      </c>
      <c r="Z289" t="s">
        <v>54</v>
      </c>
      <c r="AA289" t="s">
        <v>73</v>
      </c>
      <c r="AB289" t="s">
        <v>90</v>
      </c>
      <c r="AC289" t="s">
        <v>55</v>
      </c>
      <c r="AD289" t="s">
        <v>56</v>
      </c>
      <c r="AE289" t="s">
        <v>57</v>
      </c>
      <c r="AF289" t="s">
        <v>56</v>
      </c>
      <c r="AG289" t="s">
        <v>92</v>
      </c>
      <c r="AH289" t="s">
        <v>44</v>
      </c>
      <c r="AI289" t="s">
        <v>44</v>
      </c>
    </row>
    <row r="290" spans="1:35" x14ac:dyDescent="0.2">
      <c r="A290" t="s">
        <v>1229</v>
      </c>
      <c r="B290" t="s">
        <v>36</v>
      </c>
      <c r="C290" t="s">
        <v>37</v>
      </c>
      <c r="D290" s="1">
        <v>1000</v>
      </c>
      <c r="E290" t="s">
        <v>38</v>
      </c>
      <c r="F290" s="2">
        <v>45272</v>
      </c>
      <c r="G290" t="s">
        <v>39</v>
      </c>
      <c r="H290" t="s">
        <v>1230</v>
      </c>
      <c r="I290" t="s">
        <v>41</v>
      </c>
      <c r="J290" t="s">
        <v>42</v>
      </c>
      <c r="K290" t="s">
        <v>120</v>
      </c>
      <c r="L290" t="s">
        <v>44</v>
      </c>
      <c r="M290" t="s">
        <v>196</v>
      </c>
      <c r="N290" t="s">
        <v>1231</v>
      </c>
      <c r="O290" t="s">
        <v>1232</v>
      </c>
      <c r="P290" t="s">
        <v>48</v>
      </c>
      <c r="Q290" t="s">
        <v>1067</v>
      </c>
      <c r="R290" t="s">
        <v>1068</v>
      </c>
      <c r="S290" t="s">
        <v>72</v>
      </c>
      <c r="T290" t="s">
        <v>52</v>
      </c>
      <c r="U290" s="3">
        <v>45614</v>
      </c>
      <c r="V290" t="s">
        <v>53</v>
      </c>
      <c r="W290" s="2">
        <v>45272</v>
      </c>
      <c r="X290" s="2">
        <v>45362</v>
      </c>
      <c r="Y290" t="s">
        <v>44</v>
      </c>
      <c r="Z290" t="s">
        <v>54</v>
      </c>
      <c r="AA290" t="s">
        <v>126</v>
      </c>
      <c r="AB290" t="s">
        <v>44</v>
      </c>
      <c r="AC290" t="s">
        <v>44</v>
      </c>
      <c r="AD290" t="s">
        <v>56</v>
      </c>
      <c r="AE290" t="s">
        <v>877</v>
      </c>
      <c r="AF290" t="s">
        <v>56</v>
      </c>
      <c r="AG290" t="s">
        <v>1061</v>
      </c>
      <c r="AH290" t="s">
        <v>44</v>
      </c>
      <c r="AI290" t="s">
        <v>44</v>
      </c>
    </row>
    <row r="291" spans="1:35" x14ac:dyDescent="0.2">
      <c r="A291" t="s">
        <v>1233</v>
      </c>
      <c r="B291" t="s">
        <v>36</v>
      </c>
      <c r="C291" t="s">
        <v>37</v>
      </c>
      <c r="D291" s="1">
        <v>978</v>
      </c>
      <c r="E291" t="s">
        <v>38</v>
      </c>
      <c r="F291" s="2">
        <v>45272</v>
      </c>
      <c r="G291" t="s">
        <v>39</v>
      </c>
      <c r="H291" t="s">
        <v>1234</v>
      </c>
      <c r="I291" t="s">
        <v>41</v>
      </c>
      <c r="J291" t="s">
        <v>42</v>
      </c>
      <c r="K291" t="s">
        <v>120</v>
      </c>
      <c r="L291" t="s">
        <v>44</v>
      </c>
      <c r="M291" t="s">
        <v>419</v>
      </c>
      <c r="N291" t="s">
        <v>816</v>
      </c>
      <c r="O291" t="s">
        <v>817</v>
      </c>
      <c r="P291" t="s">
        <v>48</v>
      </c>
      <c r="Q291" t="s">
        <v>772</v>
      </c>
      <c r="R291" t="s">
        <v>773</v>
      </c>
      <c r="S291" t="s">
        <v>72</v>
      </c>
      <c r="T291" t="s">
        <v>52</v>
      </c>
      <c r="U291" s="3">
        <v>45614</v>
      </c>
      <c r="V291" t="s">
        <v>53</v>
      </c>
      <c r="W291" s="2">
        <v>45272</v>
      </c>
      <c r="X291" s="2">
        <v>45334</v>
      </c>
      <c r="Y291" t="s">
        <v>44</v>
      </c>
      <c r="Z291" t="s">
        <v>54</v>
      </c>
      <c r="AA291" t="s">
        <v>126</v>
      </c>
      <c r="AB291" t="s">
        <v>44</v>
      </c>
      <c r="AC291" t="s">
        <v>44</v>
      </c>
      <c r="AD291" t="s">
        <v>56</v>
      </c>
      <c r="AE291" t="s">
        <v>57</v>
      </c>
      <c r="AF291" t="s">
        <v>56</v>
      </c>
      <c r="AG291" t="s">
        <v>877</v>
      </c>
      <c r="AH291" t="s">
        <v>44</v>
      </c>
      <c r="AI291" t="s">
        <v>44</v>
      </c>
    </row>
    <row r="292" spans="1:35" x14ac:dyDescent="0.2">
      <c r="A292" t="s">
        <v>1235</v>
      </c>
      <c r="B292" t="s">
        <v>36</v>
      </c>
      <c r="C292" t="s">
        <v>37</v>
      </c>
      <c r="D292" s="1">
        <v>911.67</v>
      </c>
      <c r="E292" t="s">
        <v>38</v>
      </c>
      <c r="F292" s="2">
        <v>45273</v>
      </c>
      <c r="G292" t="s">
        <v>39</v>
      </c>
      <c r="H292" t="s">
        <v>1236</v>
      </c>
      <c r="I292" t="s">
        <v>41</v>
      </c>
      <c r="J292" t="s">
        <v>42</v>
      </c>
      <c r="K292" t="s">
        <v>129</v>
      </c>
      <c r="L292" t="s">
        <v>44</v>
      </c>
      <c r="M292" t="s">
        <v>373</v>
      </c>
      <c r="N292" t="s">
        <v>1237</v>
      </c>
      <c r="O292" t="s">
        <v>1238</v>
      </c>
      <c r="P292" t="s">
        <v>48</v>
      </c>
      <c r="Q292" t="s">
        <v>180</v>
      </c>
      <c r="R292" t="s">
        <v>181</v>
      </c>
      <c r="S292" t="s">
        <v>51</v>
      </c>
      <c r="T292" t="s">
        <v>52</v>
      </c>
      <c r="U292" s="3">
        <v>45614</v>
      </c>
      <c r="V292" t="s">
        <v>53</v>
      </c>
      <c r="W292" s="2">
        <v>45273</v>
      </c>
      <c r="X292" s="2">
        <v>45334</v>
      </c>
      <c r="Y292" t="s">
        <v>44</v>
      </c>
      <c r="Z292" t="s">
        <v>54</v>
      </c>
      <c r="AA292" t="s">
        <v>163</v>
      </c>
      <c r="AB292" t="s">
        <v>44</v>
      </c>
      <c r="AC292" t="s">
        <v>44</v>
      </c>
      <c r="AD292" t="s">
        <v>56</v>
      </c>
      <c r="AE292" t="s">
        <v>877</v>
      </c>
      <c r="AF292" t="s">
        <v>56</v>
      </c>
      <c r="AG292" t="s">
        <v>82</v>
      </c>
      <c r="AH292" t="s">
        <v>44</v>
      </c>
      <c r="AI292" t="s">
        <v>44</v>
      </c>
    </row>
    <row r="293" spans="1:35" x14ac:dyDescent="0.2">
      <c r="A293" t="s">
        <v>1239</v>
      </c>
      <c r="B293" t="s">
        <v>36</v>
      </c>
      <c r="C293" t="s">
        <v>37</v>
      </c>
      <c r="D293" s="1">
        <v>1065.6300000000001</v>
      </c>
      <c r="E293" t="s">
        <v>38</v>
      </c>
      <c r="F293" s="2">
        <v>45273</v>
      </c>
      <c r="G293" t="s">
        <v>39</v>
      </c>
      <c r="H293" t="s">
        <v>1240</v>
      </c>
      <c r="I293" t="s">
        <v>41</v>
      </c>
      <c r="J293" t="s">
        <v>42</v>
      </c>
      <c r="K293" t="s">
        <v>285</v>
      </c>
      <c r="L293" t="s">
        <v>44</v>
      </c>
      <c r="M293" t="s">
        <v>444</v>
      </c>
      <c r="N293" t="s">
        <v>167</v>
      </c>
      <c r="O293" t="s">
        <v>168</v>
      </c>
      <c r="P293" t="s">
        <v>48</v>
      </c>
      <c r="Q293" t="s">
        <v>169</v>
      </c>
      <c r="R293" t="s">
        <v>170</v>
      </c>
      <c r="S293" t="s">
        <v>72</v>
      </c>
      <c r="T293" t="s">
        <v>52</v>
      </c>
      <c r="U293" s="3">
        <v>45614</v>
      </c>
      <c r="V293" t="s">
        <v>53</v>
      </c>
      <c r="W293" s="2">
        <v>45273</v>
      </c>
      <c r="X293" s="2">
        <v>45314</v>
      </c>
      <c r="Y293" t="s">
        <v>44</v>
      </c>
      <c r="Z293" t="s">
        <v>54</v>
      </c>
      <c r="AA293" t="s">
        <v>289</v>
      </c>
      <c r="AB293" t="s">
        <v>44</v>
      </c>
      <c r="AC293" t="s">
        <v>44</v>
      </c>
      <c r="AD293" t="s">
        <v>56</v>
      </c>
      <c r="AE293" t="s">
        <v>82</v>
      </c>
      <c r="AF293" t="s">
        <v>56</v>
      </c>
      <c r="AG293" t="s">
        <v>92</v>
      </c>
      <c r="AH293" t="s">
        <v>56</v>
      </c>
      <c r="AI293" t="s">
        <v>877</v>
      </c>
    </row>
    <row r="294" spans="1:35" x14ac:dyDescent="0.2">
      <c r="A294" t="s">
        <v>1241</v>
      </c>
      <c r="B294" t="s">
        <v>36</v>
      </c>
      <c r="C294" t="s">
        <v>283</v>
      </c>
      <c r="D294" s="1">
        <v>500</v>
      </c>
      <c r="E294" t="s">
        <v>38</v>
      </c>
      <c r="F294" s="2">
        <v>45273</v>
      </c>
      <c r="G294" t="s">
        <v>39</v>
      </c>
      <c r="H294" t="s">
        <v>1242</v>
      </c>
      <c r="I294" t="s">
        <v>41</v>
      </c>
      <c r="J294" t="s">
        <v>42</v>
      </c>
      <c r="K294" t="s">
        <v>109</v>
      </c>
      <c r="L294" t="s">
        <v>44</v>
      </c>
      <c r="M294" t="s">
        <v>390</v>
      </c>
      <c r="N294" t="s">
        <v>1032</v>
      </c>
      <c r="O294" t="s">
        <v>1033</v>
      </c>
      <c r="P294" t="s">
        <v>48</v>
      </c>
      <c r="Q294" t="s">
        <v>415</v>
      </c>
      <c r="R294" t="s">
        <v>416</v>
      </c>
      <c r="S294" t="s">
        <v>51</v>
      </c>
      <c r="T294" t="s">
        <v>288</v>
      </c>
      <c r="U294" s="3">
        <v>45614</v>
      </c>
      <c r="V294" t="s">
        <v>53</v>
      </c>
      <c r="W294" s="2">
        <v>45273</v>
      </c>
      <c r="X294" s="2">
        <v>45369</v>
      </c>
      <c r="Y294" t="s">
        <v>44</v>
      </c>
      <c r="Z294" t="s">
        <v>54</v>
      </c>
      <c r="AA294" t="s">
        <v>116</v>
      </c>
      <c r="AB294" t="s">
        <v>44</v>
      </c>
      <c r="AC294" t="s">
        <v>44</v>
      </c>
      <c r="AD294" t="s">
        <v>56</v>
      </c>
      <c r="AE294" t="s">
        <v>877</v>
      </c>
      <c r="AF294" t="s">
        <v>56</v>
      </c>
      <c r="AG294" t="s">
        <v>93</v>
      </c>
      <c r="AH294" t="s">
        <v>44</v>
      </c>
      <c r="AI294" t="s">
        <v>44</v>
      </c>
    </row>
    <row r="295" spans="1:35" x14ac:dyDescent="0.2">
      <c r="A295" t="s">
        <v>1243</v>
      </c>
      <c r="B295" t="s">
        <v>36</v>
      </c>
      <c r="C295" t="s">
        <v>1244</v>
      </c>
      <c r="D295" s="1">
        <v>940.96</v>
      </c>
      <c r="E295" t="s">
        <v>38</v>
      </c>
      <c r="F295" s="2">
        <v>45273</v>
      </c>
      <c r="G295" t="s">
        <v>39</v>
      </c>
      <c r="H295" t="s">
        <v>1245</v>
      </c>
      <c r="I295" t="s">
        <v>41</v>
      </c>
      <c r="J295" t="s">
        <v>42</v>
      </c>
      <c r="K295" t="s">
        <v>129</v>
      </c>
      <c r="L295" t="s">
        <v>44</v>
      </c>
      <c r="M295" t="s">
        <v>932</v>
      </c>
      <c r="N295" t="s">
        <v>307</v>
      </c>
      <c r="O295" t="s">
        <v>308</v>
      </c>
      <c r="P295" t="s">
        <v>48</v>
      </c>
      <c r="Q295" t="s">
        <v>191</v>
      </c>
      <c r="R295" t="s">
        <v>192</v>
      </c>
      <c r="S295" t="s">
        <v>51</v>
      </c>
      <c r="T295" t="s">
        <v>1246</v>
      </c>
      <c r="U295" s="3">
        <v>45614</v>
      </c>
      <c r="V295" t="s">
        <v>53</v>
      </c>
      <c r="W295" s="2">
        <v>45273</v>
      </c>
      <c r="X295" s="2">
        <v>45408</v>
      </c>
      <c r="Y295" t="s">
        <v>44</v>
      </c>
      <c r="Z295" t="s">
        <v>54</v>
      </c>
      <c r="AA295" t="s">
        <v>132</v>
      </c>
      <c r="AB295" t="s">
        <v>44</v>
      </c>
      <c r="AC295" t="s">
        <v>44</v>
      </c>
      <c r="AD295" t="s">
        <v>56</v>
      </c>
      <c r="AE295" t="s">
        <v>1061</v>
      </c>
      <c r="AF295" t="s">
        <v>44</v>
      </c>
      <c r="AG295" t="s">
        <v>44</v>
      </c>
      <c r="AH295" t="s">
        <v>44</v>
      </c>
      <c r="AI295" t="s">
        <v>44</v>
      </c>
    </row>
    <row r="296" spans="1:35" x14ac:dyDescent="0.2">
      <c r="A296" t="s">
        <v>1247</v>
      </c>
      <c r="B296" t="s">
        <v>36</v>
      </c>
      <c r="C296" t="s">
        <v>37</v>
      </c>
      <c r="D296" s="1">
        <v>1000</v>
      </c>
      <c r="E296" t="s">
        <v>38</v>
      </c>
      <c r="F296" s="2">
        <v>45273</v>
      </c>
      <c r="G296" t="s">
        <v>39</v>
      </c>
      <c r="H296" t="s">
        <v>1248</v>
      </c>
      <c r="I296" t="s">
        <v>41</v>
      </c>
      <c r="J296" t="s">
        <v>42</v>
      </c>
      <c r="K296" t="s">
        <v>120</v>
      </c>
      <c r="L296" t="s">
        <v>129</v>
      </c>
      <c r="M296" t="s">
        <v>196</v>
      </c>
      <c r="N296" t="s">
        <v>1249</v>
      </c>
      <c r="O296" t="s">
        <v>1250</v>
      </c>
      <c r="P296" t="s">
        <v>48</v>
      </c>
      <c r="Q296" t="s">
        <v>191</v>
      </c>
      <c r="R296" t="s">
        <v>192</v>
      </c>
      <c r="S296" t="s">
        <v>51</v>
      </c>
      <c r="T296" t="s">
        <v>52</v>
      </c>
      <c r="U296" s="3">
        <v>45614</v>
      </c>
      <c r="V296" t="s">
        <v>53</v>
      </c>
      <c r="W296" s="2">
        <v>45273</v>
      </c>
      <c r="X296" s="2">
        <v>45307</v>
      </c>
      <c r="Y296" t="s">
        <v>44</v>
      </c>
      <c r="Z296" t="s">
        <v>54</v>
      </c>
      <c r="AA296" t="s">
        <v>126</v>
      </c>
      <c r="AB296" t="s">
        <v>90</v>
      </c>
      <c r="AC296" t="s">
        <v>163</v>
      </c>
      <c r="AD296" t="s">
        <v>56</v>
      </c>
      <c r="AE296" t="s">
        <v>877</v>
      </c>
      <c r="AF296" t="s">
        <v>56</v>
      </c>
      <c r="AG296" t="s">
        <v>1061</v>
      </c>
      <c r="AH296" t="s">
        <v>44</v>
      </c>
      <c r="AI296" t="s">
        <v>44</v>
      </c>
    </row>
    <row r="297" spans="1:35" x14ac:dyDescent="0.2">
      <c r="A297" t="s">
        <v>1251</v>
      </c>
      <c r="B297" t="s">
        <v>36</v>
      </c>
      <c r="C297" t="s">
        <v>37</v>
      </c>
      <c r="D297" s="1">
        <v>800</v>
      </c>
      <c r="E297" t="s">
        <v>38</v>
      </c>
      <c r="F297" s="2">
        <v>45273</v>
      </c>
      <c r="G297" t="s">
        <v>39</v>
      </c>
      <c r="H297" t="s">
        <v>1252</v>
      </c>
      <c r="I297" t="s">
        <v>41</v>
      </c>
      <c r="J297" t="s">
        <v>42</v>
      </c>
      <c r="K297" t="s">
        <v>66</v>
      </c>
      <c r="L297" t="s">
        <v>44</v>
      </c>
      <c r="M297" t="s">
        <v>196</v>
      </c>
      <c r="N297" t="s">
        <v>467</v>
      </c>
      <c r="O297" t="s">
        <v>468</v>
      </c>
      <c r="P297" t="s">
        <v>48</v>
      </c>
      <c r="Q297" t="s">
        <v>80</v>
      </c>
      <c r="R297" t="s">
        <v>81</v>
      </c>
      <c r="S297" t="s">
        <v>51</v>
      </c>
      <c r="T297" t="s">
        <v>52</v>
      </c>
      <c r="U297" s="3">
        <v>45614</v>
      </c>
      <c r="V297" t="s">
        <v>53</v>
      </c>
      <c r="W297" s="2">
        <v>45273</v>
      </c>
      <c r="X297" s="2">
        <v>45362</v>
      </c>
      <c r="Y297" t="s">
        <v>44</v>
      </c>
      <c r="Z297" t="s">
        <v>54</v>
      </c>
      <c r="AA297" t="s">
        <v>73</v>
      </c>
      <c r="AB297" t="s">
        <v>44</v>
      </c>
      <c r="AC297" t="s">
        <v>44</v>
      </c>
      <c r="AD297" t="s">
        <v>56</v>
      </c>
      <c r="AE297" t="s">
        <v>877</v>
      </c>
      <c r="AF297" t="s">
        <v>56</v>
      </c>
      <c r="AG297" t="s">
        <v>1061</v>
      </c>
      <c r="AH297" t="s">
        <v>44</v>
      </c>
      <c r="AI297" t="s">
        <v>44</v>
      </c>
    </row>
    <row r="298" spans="1:35" x14ac:dyDescent="0.2">
      <c r="A298" t="s">
        <v>1253</v>
      </c>
      <c r="B298" t="s">
        <v>36</v>
      </c>
      <c r="C298" t="s">
        <v>37</v>
      </c>
      <c r="D298" s="1">
        <v>532.45000000000005</v>
      </c>
      <c r="E298" t="s">
        <v>38</v>
      </c>
      <c r="F298" s="2">
        <v>45274</v>
      </c>
      <c r="G298" t="s">
        <v>39</v>
      </c>
      <c r="H298" t="s">
        <v>1254</v>
      </c>
      <c r="I298" t="s">
        <v>41</v>
      </c>
      <c r="J298" t="s">
        <v>42</v>
      </c>
      <c r="K298" t="s">
        <v>66</v>
      </c>
      <c r="L298" t="s">
        <v>44</v>
      </c>
      <c r="M298" t="s">
        <v>45</v>
      </c>
      <c r="N298" t="s">
        <v>1255</v>
      </c>
      <c r="O298" t="s">
        <v>1256</v>
      </c>
      <c r="P298" t="s">
        <v>48</v>
      </c>
      <c r="Q298" t="s">
        <v>248</v>
      </c>
      <c r="R298" t="s">
        <v>249</v>
      </c>
      <c r="S298" t="s">
        <v>155</v>
      </c>
      <c r="T298" t="s">
        <v>52</v>
      </c>
      <c r="U298" s="3">
        <v>45614</v>
      </c>
      <c r="V298" t="s">
        <v>53</v>
      </c>
      <c r="W298" s="2">
        <v>45274</v>
      </c>
      <c r="X298" s="2">
        <v>45399</v>
      </c>
      <c r="Y298" t="s">
        <v>44</v>
      </c>
      <c r="Z298" t="s">
        <v>54</v>
      </c>
      <c r="AA298" t="s">
        <v>73</v>
      </c>
      <c r="AB298" t="s">
        <v>44</v>
      </c>
      <c r="AC298" t="s">
        <v>44</v>
      </c>
      <c r="AD298" t="s">
        <v>56</v>
      </c>
      <c r="AE298" t="s">
        <v>57</v>
      </c>
      <c r="AF298" t="s">
        <v>44</v>
      </c>
      <c r="AG298" t="s">
        <v>44</v>
      </c>
      <c r="AH298" t="s">
        <v>44</v>
      </c>
      <c r="AI298" t="s">
        <v>44</v>
      </c>
    </row>
    <row r="299" spans="1:35" x14ac:dyDescent="0.2">
      <c r="A299" t="s">
        <v>1257</v>
      </c>
      <c r="B299" t="s">
        <v>36</v>
      </c>
      <c r="C299" t="s">
        <v>37</v>
      </c>
      <c r="D299" s="1">
        <v>770.97</v>
      </c>
      <c r="E299" t="s">
        <v>38</v>
      </c>
      <c r="F299" s="2">
        <v>45274</v>
      </c>
      <c r="G299" t="s">
        <v>39</v>
      </c>
      <c r="H299" t="s">
        <v>1258</v>
      </c>
      <c r="I299" t="s">
        <v>41</v>
      </c>
      <c r="J299" t="s">
        <v>42</v>
      </c>
      <c r="K299" t="s">
        <v>43</v>
      </c>
      <c r="L299" t="s">
        <v>44</v>
      </c>
      <c r="M299" t="s">
        <v>45</v>
      </c>
      <c r="N299" t="s">
        <v>1259</v>
      </c>
      <c r="O299" t="s">
        <v>1260</v>
      </c>
      <c r="P299" t="s">
        <v>48</v>
      </c>
      <c r="Q299" t="s">
        <v>1261</v>
      </c>
      <c r="R299" t="s">
        <v>1262</v>
      </c>
      <c r="S299" t="s">
        <v>72</v>
      </c>
      <c r="T299" t="s">
        <v>52</v>
      </c>
      <c r="U299" s="3">
        <v>45614</v>
      </c>
      <c r="V299" t="s">
        <v>53</v>
      </c>
      <c r="W299" s="2">
        <v>45274</v>
      </c>
      <c r="X299" s="2">
        <v>45322</v>
      </c>
      <c r="Y299" t="s">
        <v>44</v>
      </c>
      <c r="Z299" t="s">
        <v>54</v>
      </c>
      <c r="AA299" t="s">
        <v>55</v>
      </c>
      <c r="AB299" t="s">
        <v>44</v>
      </c>
      <c r="AC299" t="s">
        <v>44</v>
      </c>
      <c r="AD299" t="s">
        <v>56</v>
      </c>
      <c r="AE299" t="s">
        <v>57</v>
      </c>
      <c r="AF299" t="s">
        <v>44</v>
      </c>
      <c r="AG299" t="s">
        <v>44</v>
      </c>
      <c r="AH299" t="s">
        <v>44</v>
      </c>
      <c r="AI299" t="s">
        <v>44</v>
      </c>
    </row>
    <row r="300" spans="1:35" x14ac:dyDescent="0.2">
      <c r="A300" t="s">
        <v>1263</v>
      </c>
      <c r="B300" t="s">
        <v>36</v>
      </c>
      <c r="C300" t="s">
        <v>37</v>
      </c>
      <c r="D300" s="1">
        <v>945.57</v>
      </c>
      <c r="E300" t="s">
        <v>38</v>
      </c>
      <c r="F300" s="2">
        <v>45274</v>
      </c>
      <c r="G300" t="s">
        <v>39</v>
      </c>
      <c r="H300" t="s">
        <v>1264</v>
      </c>
      <c r="I300" t="s">
        <v>41</v>
      </c>
      <c r="J300" t="s">
        <v>42</v>
      </c>
      <c r="K300" t="s">
        <v>120</v>
      </c>
      <c r="L300" t="s">
        <v>44</v>
      </c>
      <c r="M300" t="s">
        <v>45</v>
      </c>
      <c r="N300" t="s">
        <v>683</v>
      </c>
      <c r="O300" t="s">
        <v>684</v>
      </c>
      <c r="P300" t="s">
        <v>48</v>
      </c>
      <c r="Q300" t="s">
        <v>88</v>
      </c>
      <c r="R300" t="s">
        <v>89</v>
      </c>
      <c r="S300" t="s">
        <v>72</v>
      </c>
      <c r="T300" t="s">
        <v>52</v>
      </c>
      <c r="U300" s="3">
        <v>45614</v>
      </c>
      <c r="V300" t="s">
        <v>53</v>
      </c>
      <c r="W300" s="2">
        <v>45274</v>
      </c>
      <c r="X300" s="2">
        <v>45314</v>
      </c>
      <c r="Y300" t="s">
        <v>44</v>
      </c>
      <c r="Z300" t="s">
        <v>54</v>
      </c>
      <c r="AA300" t="s">
        <v>126</v>
      </c>
      <c r="AB300" t="s">
        <v>44</v>
      </c>
      <c r="AC300" t="s">
        <v>44</v>
      </c>
      <c r="AD300" t="s">
        <v>56</v>
      </c>
      <c r="AE300" t="s">
        <v>57</v>
      </c>
      <c r="AF300" t="s">
        <v>44</v>
      </c>
      <c r="AG300" t="s">
        <v>44</v>
      </c>
      <c r="AH300" t="s">
        <v>44</v>
      </c>
      <c r="AI300" t="s">
        <v>44</v>
      </c>
    </row>
    <row r="301" spans="1:35" x14ac:dyDescent="0.2">
      <c r="A301" t="s">
        <v>1265</v>
      </c>
      <c r="B301" t="s">
        <v>36</v>
      </c>
      <c r="C301" t="s">
        <v>37</v>
      </c>
      <c r="D301" s="1">
        <v>895.63</v>
      </c>
      <c r="E301" t="s">
        <v>38</v>
      </c>
      <c r="F301" s="2">
        <v>45274</v>
      </c>
      <c r="G301" t="s">
        <v>39</v>
      </c>
      <c r="H301" t="s">
        <v>1266</v>
      </c>
      <c r="I301" t="s">
        <v>41</v>
      </c>
      <c r="J301" t="s">
        <v>42</v>
      </c>
      <c r="K301" t="s">
        <v>120</v>
      </c>
      <c r="L301" t="s">
        <v>44</v>
      </c>
      <c r="M301" t="s">
        <v>45</v>
      </c>
      <c r="N301" t="s">
        <v>502</v>
      </c>
      <c r="O301" t="s">
        <v>503</v>
      </c>
      <c r="P301" t="s">
        <v>48</v>
      </c>
      <c r="Q301" t="s">
        <v>415</v>
      </c>
      <c r="R301" t="s">
        <v>416</v>
      </c>
      <c r="S301" t="s">
        <v>51</v>
      </c>
      <c r="T301" t="s">
        <v>52</v>
      </c>
      <c r="U301" s="3">
        <v>45614</v>
      </c>
      <c r="V301" t="s">
        <v>53</v>
      </c>
      <c r="W301" s="2">
        <v>45274</v>
      </c>
      <c r="X301" s="2">
        <v>45342</v>
      </c>
      <c r="Y301" t="s">
        <v>44</v>
      </c>
      <c r="Z301" t="s">
        <v>54</v>
      </c>
      <c r="AA301" t="s">
        <v>126</v>
      </c>
      <c r="AB301" t="s">
        <v>44</v>
      </c>
      <c r="AC301" t="s">
        <v>44</v>
      </c>
      <c r="AD301" t="s">
        <v>56</v>
      </c>
      <c r="AE301" t="s">
        <v>57</v>
      </c>
      <c r="AF301" t="s">
        <v>44</v>
      </c>
      <c r="AG301" t="s">
        <v>44</v>
      </c>
      <c r="AH301" t="s">
        <v>44</v>
      </c>
      <c r="AI301" t="s">
        <v>44</v>
      </c>
    </row>
    <row r="302" spans="1:35" x14ac:dyDescent="0.2">
      <c r="A302" t="s">
        <v>1267</v>
      </c>
      <c r="B302" t="s">
        <v>36</v>
      </c>
      <c r="C302" t="s">
        <v>37</v>
      </c>
      <c r="D302" s="1">
        <v>746.63</v>
      </c>
      <c r="E302" t="s">
        <v>38</v>
      </c>
      <c r="F302" s="2">
        <v>45274</v>
      </c>
      <c r="G302" t="s">
        <v>39</v>
      </c>
      <c r="H302" t="s">
        <v>1268</v>
      </c>
      <c r="I302" t="s">
        <v>41</v>
      </c>
      <c r="J302" t="s">
        <v>42</v>
      </c>
      <c r="K302" t="s">
        <v>43</v>
      </c>
      <c r="L302" t="s">
        <v>44</v>
      </c>
      <c r="M302" t="s">
        <v>45</v>
      </c>
      <c r="N302" t="s">
        <v>1269</v>
      </c>
      <c r="O302" t="s">
        <v>1270</v>
      </c>
      <c r="P302" t="s">
        <v>48</v>
      </c>
      <c r="Q302" t="s">
        <v>62</v>
      </c>
      <c r="R302" t="s">
        <v>63</v>
      </c>
      <c r="S302" t="s">
        <v>51</v>
      </c>
      <c r="T302" t="s">
        <v>52</v>
      </c>
      <c r="U302" s="3">
        <v>45614</v>
      </c>
      <c r="V302" t="s">
        <v>53</v>
      </c>
      <c r="W302" s="2">
        <v>45274</v>
      </c>
      <c r="X302" s="2">
        <v>45344</v>
      </c>
      <c r="Y302" t="s">
        <v>44</v>
      </c>
      <c r="Z302" t="s">
        <v>54</v>
      </c>
      <c r="AA302" t="s">
        <v>55</v>
      </c>
      <c r="AB302" t="s">
        <v>44</v>
      </c>
      <c r="AC302" t="s">
        <v>44</v>
      </c>
      <c r="AD302" t="s">
        <v>56</v>
      </c>
      <c r="AE302" t="s">
        <v>82</v>
      </c>
      <c r="AF302" t="s">
        <v>44</v>
      </c>
      <c r="AG302" t="s">
        <v>44</v>
      </c>
      <c r="AH302" t="s">
        <v>44</v>
      </c>
      <c r="AI302" t="s">
        <v>44</v>
      </c>
    </row>
    <row r="303" spans="1:35" x14ac:dyDescent="0.2">
      <c r="A303" t="s">
        <v>1271</v>
      </c>
      <c r="B303" t="s">
        <v>36</v>
      </c>
      <c r="C303" t="s">
        <v>316</v>
      </c>
      <c r="D303" s="1">
        <v>1699.49</v>
      </c>
      <c r="E303" t="s">
        <v>38</v>
      </c>
      <c r="F303" s="2">
        <v>45275</v>
      </c>
      <c r="G303" t="s">
        <v>39</v>
      </c>
      <c r="H303" t="s">
        <v>1272</v>
      </c>
      <c r="I303" t="s">
        <v>41</v>
      </c>
      <c r="J303" t="s">
        <v>42</v>
      </c>
      <c r="K303" t="s">
        <v>66</v>
      </c>
      <c r="L303" t="s">
        <v>44</v>
      </c>
      <c r="M303" t="s">
        <v>444</v>
      </c>
      <c r="N303" t="s">
        <v>1158</v>
      </c>
      <c r="O303" t="s">
        <v>1159</v>
      </c>
      <c r="P303" t="s">
        <v>48</v>
      </c>
      <c r="Q303" t="s">
        <v>153</v>
      </c>
      <c r="R303" t="s">
        <v>154</v>
      </c>
      <c r="S303" t="s">
        <v>155</v>
      </c>
      <c r="T303" t="s">
        <v>323</v>
      </c>
      <c r="U303" s="3">
        <v>45614</v>
      </c>
      <c r="V303" t="s">
        <v>53</v>
      </c>
      <c r="W303" s="2">
        <v>45275</v>
      </c>
      <c r="X303" s="2">
        <v>45330</v>
      </c>
      <c r="Y303" t="s">
        <v>44</v>
      </c>
      <c r="Z303" t="s">
        <v>54</v>
      </c>
      <c r="AA303" t="s">
        <v>73</v>
      </c>
      <c r="AB303" t="s">
        <v>44</v>
      </c>
      <c r="AC303" t="s">
        <v>44</v>
      </c>
      <c r="AD303" t="s">
        <v>56</v>
      </c>
      <c r="AE303" t="s">
        <v>82</v>
      </c>
      <c r="AF303" t="s">
        <v>56</v>
      </c>
      <c r="AG303" t="s">
        <v>92</v>
      </c>
      <c r="AH303" t="s">
        <v>56</v>
      </c>
      <c r="AI303" t="s">
        <v>877</v>
      </c>
    </row>
    <row r="304" spans="1:35" x14ac:dyDescent="0.2">
      <c r="A304" t="s">
        <v>1273</v>
      </c>
      <c r="B304" t="s">
        <v>36</v>
      </c>
      <c r="C304" t="s">
        <v>37</v>
      </c>
      <c r="D304" s="1">
        <v>1001.87</v>
      </c>
      <c r="E304" t="s">
        <v>38</v>
      </c>
      <c r="F304" s="2">
        <v>45275</v>
      </c>
      <c r="G304" t="s">
        <v>39</v>
      </c>
      <c r="H304" t="s">
        <v>1274</v>
      </c>
      <c r="I304" t="s">
        <v>41</v>
      </c>
      <c r="J304" t="s">
        <v>42</v>
      </c>
      <c r="K304" t="s">
        <v>120</v>
      </c>
      <c r="L304" t="s">
        <v>44</v>
      </c>
      <c r="M304" t="s">
        <v>1275</v>
      </c>
      <c r="N304" t="s">
        <v>1276</v>
      </c>
      <c r="O304" t="s">
        <v>1277</v>
      </c>
      <c r="P304" t="s">
        <v>48</v>
      </c>
      <c r="Q304" t="s">
        <v>267</v>
      </c>
      <c r="R304" t="s">
        <v>268</v>
      </c>
      <c r="S304" t="s">
        <v>51</v>
      </c>
      <c r="T304" t="s">
        <v>52</v>
      </c>
      <c r="U304" s="3">
        <v>45614</v>
      </c>
      <c r="V304" t="s">
        <v>53</v>
      </c>
      <c r="W304" s="2">
        <v>45275</v>
      </c>
      <c r="X304" s="2">
        <v>45334</v>
      </c>
      <c r="Y304" t="s">
        <v>44</v>
      </c>
      <c r="Z304" t="s">
        <v>54</v>
      </c>
      <c r="AA304" t="s">
        <v>126</v>
      </c>
      <c r="AB304" t="s">
        <v>44</v>
      </c>
      <c r="AC304" t="s">
        <v>44</v>
      </c>
      <c r="AD304" t="s">
        <v>56</v>
      </c>
      <c r="AE304" t="s">
        <v>1061</v>
      </c>
      <c r="AF304" t="s">
        <v>56</v>
      </c>
      <c r="AG304" t="s">
        <v>877</v>
      </c>
      <c r="AH304" t="s">
        <v>56</v>
      </c>
      <c r="AI304" t="s">
        <v>82</v>
      </c>
    </row>
    <row r="305" spans="1:35" x14ac:dyDescent="0.2">
      <c r="A305" t="s">
        <v>1278</v>
      </c>
      <c r="B305" t="s">
        <v>36</v>
      </c>
      <c r="C305" t="s">
        <v>37</v>
      </c>
      <c r="D305" s="1">
        <v>872.85</v>
      </c>
      <c r="E305" t="s">
        <v>38</v>
      </c>
      <c r="F305" s="2">
        <v>45275</v>
      </c>
      <c r="G305" t="s">
        <v>39</v>
      </c>
      <c r="H305" t="s">
        <v>1279</v>
      </c>
      <c r="I305" t="s">
        <v>41</v>
      </c>
      <c r="J305" t="s">
        <v>42</v>
      </c>
      <c r="K305" t="s">
        <v>43</v>
      </c>
      <c r="L305" t="s">
        <v>44</v>
      </c>
      <c r="M305" t="s">
        <v>45</v>
      </c>
      <c r="N305" t="s">
        <v>1280</v>
      </c>
      <c r="O305" t="s">
        <v>1281</v>
      </c>
      <c r="P305" t="s">
        <v>48</v>
      </c>
      <c r="Q305" t="s">
        <v>153</v>
      </c>
      <c r="R305" t="s">
        <v>154</v>
      </c>
      <c r="S305" t="s">
        <v>155</v>
      </c>
      <c r="T305" t="s">
        <v>52</v>
      </c>
      <c r="U305" s="3">
        <v>45614</v>
      </c>
      <c r="V305" t="s">
        <v>53</v>
      </c>
      <c r="W305" s="2">
        <v>45275</v>
      </c>
      <c r="X305" s="2">
        <v>45314</v>
      </c>
      <c r="Y305" t="s">
        <v>44</v>
      </c>
      <c r="Z305" t="s">
        <v>54</v>
      </c>
      <c r="AA305" t="s">
        <v>55</v>
      </c>
      <c r="AB305" t="s">
        <v>44</v>
      </c>
      <c r="AC305" t="s">
        <v>44</v>
      </c>
      <c r="AD305" t="s">
        <v>56</v>
      </c>
      <c r="AE305" t="s">
        <v>57</v>
      </c>
      <c r="AF305" t="s">
        <v>44</v>
      </c>
      <c r="AG305" t="s">
        <v>44</v>
      </c>
      <c r="AH305" t="s">
        <v>44</v>
      </c>
      <c r="AI305" t="s">
        <v>44</v>
      </c>
    </row>
    <row r="306" spans="1:35" x14ac:dyDescent="0.2">
      <c r="A306" t="s">
        <v>1282</v>
      </c>
      <c r="B306" t="s">
        <v>36</v>
      </c>
      <c r="C306" t="s">
        <v>37</v>
      </c>
      <c r="D306" s="1">
        <v>693.72</v>
      </c>
      <c r="E306" t="s">
        <v>38</v>
      </c>
      <c r="F306" s="2">
        <v>45278</v>
      </c>
      <c r="G306" t="s">
        <v>39</v>
      </c>
      <c r="H306" t="s">
        <v>1283</v>
      </c>
      <c r="I306" t="s">
        <v>41</v>
      </c>
      <c r="J306" t="s">
        <v>42</v>
      </c>
      <c r="K306" t="s">
        <v>43</v>
      </c>
      <c r="L306" t="s">
        <v>44</v>
      </c>
      <c r="M306" t="s">
        <v>483</v>
      </c>
      <c r="N306" t="s">
        <v>1284</v>
      </c>
      <c r="O306" t="s">
        <v>1285</v>
      </c>
      <c r="P306" t="s">
        <v>48</v>
      </c>
      <c r="Q306" t="s">
        <v>113</v>
      </c>
      <c r="R306" t="s">
        <v>114</v>
      </c>
      <c r="S306" t="s">
        <v>51</v>
      </c>
      <c r="T306" t="s">
        <v>52</v>
      </c>
      <c r="U306" s="3">
        <v>45614</v>
      </c>
      <c r="V306" t="s">
        <v>53</v>
      </c>
      <c r="W306" s="2">
        <v>45278</v>
      </c>
      <c r="X306" s="2">
        <v>45307</v>
      </c>
      <c r="Y306" t="s">
        <v>44</v>
      </c>
      <c r="Z306" t="s">
        <v>54</v>
      </c>
      <c r="AA306" t="s">
        <v>55</v>
      </c>
      <c r="AB306" t="s">
        <v>44</v>
      </c>
      <c r="AC306" t="s">
        <v>44</v>
      </c>
      <c r="AD306" t="s">
        <v>56</v>
      </c>
      <c r="AE306" t="s">
        <v>82</v>
      </c>
      <c r="AF306" t="s">
        <v>56</v>
      </c>
      <c r="AG306" t="s">
        <v>92</v>
      </c>
      <c r="AH306" t="s">
        <v>56</v>
      </c>
      <c r="AI306" t="s">
        <v>135</v>
      </c>
    </row>
    <row r="307" spans="1:35" x14ac:dyDescent="0.2">
      <c r="A307" t="s">
        <v>1286</v>
      </c>
      <c r="B307" t="s">
        <v>36</v>
      </c>
      <c r="C307" t="s">
        <v>37</v>
      </c>
      <c r="D307" s="1">
        <v>985</v>
      </c>
      <c r="E307" t="s">
        <v>38</v>
      </c>
      <c r="F307" s="2">
        <v>45278</v>
      </c>
      <c r="G307" t="s">
        <v>39</v>
      </c>
      <c r="H307" t="s">
        <v>1287</v>
      </c>
      <c r="I307" t="s">
        <v>41</v>
      </c>
      <c r="J307" t="s">
        <v>42</v>
      </c>
      <c r="K307" t="s">
        <v>109</v>
      </c>
      <c r="L307" t="s">
        <v>44</v>
      </c>
      <c r="M307" t="s">
        <v>1288</v>
      </c>
      <c r="N307" t="s">
        <v>111</v>
      </c>
      <c r="O307" t="s">
        <v>112</v>
      </c>
      <c r="P307" t="s">
        <v>48</v>
      </c>
      <c r="Q307" t="s">
        <v>113</v>
      </c>
      <c r="R307" t="s">
        <v>114</v>
      </c>
      <c r="S307" t="s">
        <v>51</v>
      </c>
      <c r="T307" t="s">
        <v>52</v>
      </c>
      <c r="U307" s="3">
        <v>45614</v>
      </c>
      <c r="V307" t="s">
        <v>53</v>
      </c>
      <c r="W307" s="2">
        <v>45278</v>
      </c>
      <c r="X307" s="2">
        <v>45399</v>
      </c>
      <c r="Y307" t="s">
        <v>44</v>
      </c>
      <c r="Z307" t="s">
        <v>54</v>
      </c>
      <c r="AA307" t="s">
        <v>116</v>
      </c>
      <c r="AB307" t="s">
        <v>44</v>
      </c>
      <c r="AC307" t="s">
        <v>44</v>
      </c>
      <c r="AD307" t="s">
        <v>56</v>
      </c>
      <c r="AE307" t="s">
        <v>135</v>
      </c>
      <c r="AF307" t="s">
        <v>56</v>
      </c>
      <c r="AG307" t="s">
        <v>877</v>
      </c>
      <c r="AH307" t="s">
        <v>56</v>
      </c>
      <c r="AI307" t="s">
        <v>164</v>
      </c>
    </row>
    <row r="308" spans="1:35" x14ac:dyDescent="0.2">
      <c r="A308" t="s">
        <v>1289</v>
      </c>
      <c r="B308" t="s">
        <v>36</v>
      </c>
      <c r="C308" t="s">
        <v>316</v>
      </c>
      <c r="D308" s="1">
        <v>1383.81</v>
      </c>
      <c r="E308" t="s">
        <v>38</v>
      </c>
      <c r="F308" s="2">
        <v>45278</v>
      </c>
      <c r="G308" t="s">
        <v>39</v>
      </c>
      <c r="H308" t="s">
        <v>1290</v>
      </c>
      <c r="I308" t="s">
        <v>41</v>
      </c>
      <c r="J308" t="s">
        <v>42</v>
      </c>
      <c r="K308" t="s">
        <v>120</v>
      </c>
      <c r="L308" t="s">
        <v>285</v>
      </c>
      <c r="M308" t="s">
        <v>101</v>
      </c>
      <c r="N308" t="s">
        <v>1291</v>
      </c>
      <c r="O308" t="s">
        <v>1292</v>
      </c>
      <c r="P308" t="s">
        <v>48</v>
      </c>
      <c r="Q308" t="s">
        <v>104</v>
      </c>
      <c r="R308" t="s">
        <v>105</v>
      </c>
      <c r="S308" t="s">
        <v>51</v>
      </c>
      <c r="T308" t="s">
        <v>323</v>
      </c>
      <c r="U308" s="3">
        <v>45614</v>
      </c>
      <c r="V308" t="s">
        <v>53</v>
      </c>
      <c r="W308" s="2">
        <v>45278</v>
      </c>
      <c r="X308" s="2">
        <v>45362</v>
      </c>
      <c r="Y308" t="s">
        <v>44</v>
      </c>
      <c r="Z308" t="s">
        <v>54</v>
      </c>
      <c r="AA308" t="s">
        <v>126</v>
      </c>
      <c r="AB308" t="s">
        <v>90</v>
      </c>
      <c r="AC308" t="s">
        <v>289</v>
      </c>
      <c r="AD308" t="s">
        <v>56</v>
      </c>
      <c r="AE308" t="s">
        <v>57</v>
      </c>
      <c r="AF308" t="s">
        <v>56</v>
      </c>
      <c r="AG308" t="s">
        <v>92</v>
      </c>
      <c r="AH308" t="s">
        <v>44</v>
      </c>
      <c r="AI308" t="s">
        <v>44</v>
      </c>
    </row>
    <row r="309" spans="1:35" x14ac:dyDescent="0.2">
      <c r="A309" t="s">
        <v>1293</v>
      </c>
      <c r="B309" t="s">
        <v>36</v>
      </c>
      <c r="C309" t="s">
        <v>37</v>
      </c>
      <c r="D309" s="1">
        <v>941.94</v>
      </c>
      <c r="E309" t="s">
        <v>38</v>
      </c>
      <c r="F309" s="2">
        <v>45278</v>
      </c>
      <c r="G309" t="s">
        <v>39</v>
      </c>
      <c r="H309" t="s">
        <v>1294</v>
      </c>
      <c r="I309" t="s">
        <v>41</v>
      </c>
      <c r="J309" t="s">
        <v>42</v>
      </c>
      <c r="K309" t="s">
        <v>120</v>
      </c>
      <c r="L309" t="s">
        <v>66</v>
      </c>
      <c r="M309" t="s">
        <v>45</v>
      </c>
      <c r="N309" t="s">
        <v>1295</v>
      </c>
      <c r="O309" t="s">
        <v>1296</v>
      </c>
      <c r="P309" t="s">
        <v>48</v>
      </c>
      <c r="Q309" t="s">
        <v>644</v>
      </c>
      <c r="R309" t="s">
        <v>645</v>
      </c>
      <c r="S309" t="s">
        <v>72</v>
      </c>
      <c r="T309" t="s">
        <v>52</v>
      </c>
      <c r="U309" s="3">
        <v>45614</v>
      </c>
      <c r="V309" t="s">
        <v>53</v>
      </c>
      <c r="W309" s="2">
        <v>45278</v>
      </c>
      <c r="X309" s="2">
        <v>45322</v>
      </c>
      <c r="Y309" t="s">
        <v>44</v>
      </c>
      <c r="Z309" t="s">
        <v>54</v>
      </c>
      <c r="AA309" t="s">
        <v>126</v>
      </c>
      <c r="AB309" t="s">
        <v>90</v>
      </c>
      <c r="AC309" t="s">
        <v>73</v>
      </c>
      <c r="AD309" t="s">
        <v>56</v>
      </c>
      <c r="AE309" t="s">
        <v>57</v>
      </c>
      <c r="AF309" t="s">
        <v>44</v>
      </c>
      <c r="AG309" t="s">
        <v>44</v>
      </c>
      <c r="AH309" t="s">
        <v>44</v>
      </c>
      <c r="AI309" t="s">
        <v>44</v>
      </c>
    </row>
    <row r="310" spans="1:35" x14ac:dyDescent="0.2">
      <c r="A310" t="s">
        <v>1297</v>
      </c>
      <c r="B310" t="s">
        <v>36</v>
      </c>
      <c r="C310" t="s">
        <v>37</v>
      </c>
      <c r="D310" s="1">
        <v>991.03</v>
      </c>
      <c r="E310" t="s">
        <v>38</v>
      </c>
      <c r="F310" s="2">
        <v>45279</v>
      </c>
      <c r="G310" t="s">
        <v>39</v>
      </c>
      <c r="H310" t="s">
        <v>1298</v>
      </c>
      <c r="I310" t="s">
        <v>41</v>
      </c>
      <c r="J310" t="s">
        <v>42</v>
      </c>
      <c r="K310" t="s">
        <v>66</v>
      </c>
      <c r="L310" t="s">
        <v>44</v>
      </c>
      <c r="M310" t="s">
        <v>846</v>
      </c>
      <c r="N310" t="s">
        <v>1299</v>
      </c>
      <c r="O310" t="s">
        <v>1300</v>
      </c>
      <c r="P310" t="s">
        <v>48</v>
      </c>
      <c r="Q310" t="s">
        <v>180</v>
      </c>
      <c r="R310" t="s">
        <v>181</v>
      </c>
      <c r="S310" t="s">
        <v>51</v>
      </c>
      <c r="T310" t="s">
        <v>52</v>
      </c>
      <c r="U310" s="3">
        <v>45614</v>
      </c>
      <c r="V310" t="s">
        <v>53</v>
      </c>
      <c r="W310" s="2">
        <v>45279</v>
      </c>
      <c r="X310" s="2">
        <v>45345</v>
      </c>
      <c r="Y310" t="s">
        <v>44</v>
      </c>
      <c r="Z310" t="s">
        <v>54</v>
      </c>
      <c r="AA310" t="s">
        <v>73</v>
      </c>
      <c r="AB310" t="s">
        <v>44</v>
      </c>
      <c r="AC310" t="s">
        <v>44</v>
      </c>
      <c r="AD310" t="s">
        <v>56</v>
      </c>
      <c r="AE310" t="s">
        <v>877</v>
      </c>
      <c r="AF310" t="s">
        <v>56</v>
      </c>
      <c r="AG310" t="s">
        <v>164</v>
      </c>
      <c r="AH310" t="s">
        <v>56</v>
      </c>
      <c r="AI310" t="s">
        <v>82</v>
      </c>
    </row>
    <row r="311" spans="1:35" x14ac:dyDescent="0.2">
      <c r="A311" t="s">
        <v>1301</v>
      </c>
      <c r="B311" t="s">
        <v>36</v>
      </c>
      <c r="C311" t="s">
        <v>37</v>
      </c>
      <c r="D311" s="1">
        <v>975.59</v>
      </c>
      <c r="E311" t="s">
        <v>38</v>
      </c>
      <c r="F311" s="2">
        <v>45279</v>
      </c>
      <c r="G311" t="s">
        <v>39</v>
      </c>
      <c r="H311" t="s">
        <v>1302</v>
      </c>
      <c r="I311" t="s">
        <v>41</v>
      </c>
      <c r="J311" t="s">
        <v>42</v>
      </c>
      <c r="K311" t="s">
        <v>66</v>
      </c>
      <c r="L311" t="s">
        <v>44</v>
      </c>
      <c r="M311" t="s">
        <v>45</v>
      </c>
      <c r="N311" t="s">
        <v>1303</v>
      </c>
      <c r="O311" t="s">
        <v>1304</v>
      </c>
      <c r="P311" t="s">
        <v>48</v>
      </c>
      <c r="Q311" t="s">
        <v>842</v>
      </c>
      <c r="R311" t="s">
        <v>843</v>
      </c>
      <c r="S311" t="s">
        <v>51</v>
      </c>
      <c r="T311" t="s">
        <v>52</v>
      </c>
      <c r="U311" s="3">
        <v>45614</v>
      </c>
      <c r="V311" t="s">
        <v>53</v>
      </c>
      <c r="W311" s="2">
        <v>45279</v>
      </c>
      <c r="X311" s="2">
        <v>45302</v>
      </c>
      <c r="Y311" t="s">
        <v>44</v>
      </c>
      <c r="Z311" t="s">
        <v>54</v>
      </c>
      <c r="AA311" t="s">
        <v>73</v>
      </c>
      <c r="AB311" t="s">
        <v>44</v>
      </c>
      <c r="AC311" t="s">
        <v>44</v>
      </c>
      <c r="AD311" t="s">
        <v>56</v>
      </c>
      <c r="AE311" t="s">
        <v>82</v>
      </c>
      <c r="AF311" t="s">
        <v>44</v>
      </c>
      <c r="AG311" t="s">
        <v>44</v>
      </c>
      <c r="AH311" t="s">
        <v>44</v>
      </c>
      <c r="AI311" t="s">
        <v>44</v>
      </c>
    </row>
    <row r="312" spans="1:35" x14ac:dyDescent="0.2">
      <c r="A312" t="s">
        <v>1305</v>
      </c>
      <c r="B312" t="s">
        <v>36</v>
      </c>
      <c r="C312" t="s">
        <v>283</v>
      </c>
      <c r="D312" s="1">
        <v>500</v>
      </c>
      <c r="E312" t="s">
        <v>38</v>
      </c>
      <c r="F312" s="2">
        <v>45279</v>
      </c>
      <c r="G312" t="s">
        <v>39</v>
      </c>
      <c r="H312" t="s">
        <v>1306</v>
      </c>
      <c r="I312" t="s">
        <v>41</v>
      </c>
      <c r="J312" t="s">
        <v>42</v>
      </c>
      <c r="K312" t="s">
        <v>109</v>
      </c>
      <c r="L312" t="s">
        <v>44</v>
      </c>
      <c r="M312" t="s">
        <v>173</v>
      </c>
      <c r="N312" t="s">
        <v>1013</v>
      </c>
      <c r="O312" t="s">
        <v>1014</v>
      </c>
      <c r="P312" t="s">
        <v>48</v>
      </c>
      <c r="Q312" t="s">
        <v>1015</v>
      </c>
      <c r="R312" t="s">
        <v>1016</v>
      </c>
      <c r="S312" t="s">
        <v>51</v>
      </c>
      <c r="T312" t="s">
        <v>288</v>
      </c>
      <c r="U312" s="3">
        <v>45614</v>
      </c>
      <c r="V312" t="s">
        <v>53</v>
      </c>
      <c r="W312" s="2">
        <v>45279</v>
      </c>
      <c r="X312" s="2">
        <v>45345</v>
      </c>
      <c r="Y312" t="s">
        <v>44</v>
      </c>
      <c r="Z312" t="s">
        <v>54</v>
      </c>
      <c r="AA312" t="s">
        <v>116</v>
      </c>
      <c r="AB312" t="s">
        <v>44</v>
      </c>
      <c r="AC312" t="s">
        <v>44</v>
      </c>
      <c r="AD312" t="s">
        <v>56</v>
      </c>
      <c r="AE312" t="s">
        <v>877</v>
      </c>
      <c r="AF312" t="s">
        <v>56</v>
      </c>
      <c r="AG312" t="s">
        <v>164</v>
      </c>
      <c r="AH312" t="s">
        <v>44</v>
      </c>
      <c r="AI312" t="s">
        <v>44</v>
      </c>
    </row>
    <row r="313" spans="1:35" x14ac:dyDescent="0.2">
      <c r="A313" t="s">
        <v>1307</v>
      </c>
      <c r="B313" t="s">
        <v>36</v>
      </c>
      <c r="C313" t="s">
        <v>283</v>
      </c>
      <c r="D313" s="1">
        <v>500</v>
      </c>
      <c r="E313" t="s">
        <v>38</v>
      </c>
      <c r="F313" s="2">
        <v>45279</v>
      </c>
      <c r="G313" t="s">
        <v>39</v>
      </c>
      <c r="H313" t="s">
        <v>1308</v>
      </c>
      <c r="I313" t="s">
        <v>41</v>
      </c>
      <c r="J313" t="s">
        <v>42</v>
      </c>
      <c r="K313" t="s">
        <v>109</v>
      </c>
      <c r="L313" t="s">
        <v>44</v>
      </c>
      <c r="M313" t="s">
        <v>393</v>
      </c>
      <c r="N313" t="s">
        <v>1059</v>
      </c>
      <c r="O313" t="s">
        <v>1060</v>
      </c>
      <c r="P313" t="s">
        <v>48</v>
      </c>
      <c r="Q313" t="s">
        <v>80</v>
      </c>
      <c r="R313" t="s">
        <v>81</v>
      </c>
      <c r="S313" t="s">
        <v>51</v>
      </c>
      <c r="T313" t="s">
        <v>288</v>
      </c>
      <c r="U313" s="3">
        <v>45614</v>
      </c>
      <c r="V313" t="s">
        <v>53</v>
      </c>
      <c r="W313" s="2">
        <v>45279</v>
      </c>
      <c r="X313" s="2">
        <v>45334</v>
      </c>
      <c r="Y313" t="s">
        <v>44</v>
      </c>
      <c r="Z313" t="s">
        <v>54</v>
      </c>
      <c r="AA313" t="s">
        <v>116</v>
      </c>
      <c r="AB313" t="s">
        <v>44</v>
      </c>
      <c r="AC313" t="s">
        <v>44</v>
      </c>
      <c r="AD313" t="s">
        <v>56</v>
      </c>
      <c r="AE313" t="s">
        <v>877</v>
      </c>
      <c r="AF313" t="s">
        <v>56</v>
      </c>
      <c r="AG313" t="s">
        <v>164</v>
      </c>
      <c r="AH313" t="s">
        <v>56</v>
      </c>
      <c r="AI313" t="s">
        <v>93</v>
      </c>
    </row>
    <row r="314" spans="1:35" x14ac:dyDescent="0.2">
      <c r="A314" t="s">
        <v>1309</v>
      </c>
      <c r="B314" t="s">
        <v>36</v>
      </c>
      <c r="C314" t="s">
        <v>283</v>
      </c>
      <c r="D314" s="1">
        <v>500</v>
      </c>
      <c r="E314" t="s">
        <v>38</v>
      </c>
      <c r="F314" s="2">
        <v>45279</v>
      </c>
      <c r="G314" t="s">
        <v>39</v>
      </c>
      <c r="H314" t="s">
        <v>1310</v>
      </c>
      <c r="I314" t="s">
        <v>41</v>
      </c>
      <c r="J314" t="s">
        <v>42</v>
      </c>
      <c r="K314" t="s">
        <v>109</v>
      </c>
      <c r="L314" t="s">
        <v>44</v>
      </c>
      <c r="M314" t="s">
        <v>393</v>
      </c>
      <c r="N314" t="s">
        <v>1059</v>
      </c>
      <c r="O314" t="s">
        <v>1060</v>
      </c>
      <c r="P314" t="s">
        <v>48</v>
      </c>
      <c r="Q314" t="s">
        <v>80</v>
      </c>
      <c r="R314" t="s">
        <v>81</v>
      </c>
      <c r="S314" t="s">
        <v>51</v>
      </c>
      <c r="T314" t="s">
        <v>288</v>
      </c>
      <c r="U314" s="3">
        <v>45614</v>
      </c>
      <c r="V314" t="s">
        <v>53</v>
      </c>
      <c r="W314" s="2">
        <v>45279</v>
      </c>
      <c r="X314" s="2">
        <v>45334</v>
      </c>
      <c r="Y314" t="s">
        <v>44</v>
      </c>
      <c r="Z314" t="s">
        <v>54</v>
      </c>
      <c r="AA314" t="s">
        <v>116</v>
      </c>
      <c r="AB314" t="s">
        <v>44</v>
      </c>
      <c r="AC314" t="s">
        <v>44</v>
      </c>
      <c r="AD314" t="s">
        <v>56</v>
      </c>
      <c r="AE314" t="s">
        <v>877</v>
      </c>
      <c r="AF314" t="s">
        <v>56</v>
      </c>
      <c r="AG314" t="s">
        <v>164</v>
      </c>
      <c r="AH314" t="s">
        <v>56</v>
      </c>
      <c r="AI314" t="s">
        <v>93</v>
      </c>
    </row>
    <row r="315" spans="1:35" x14ac:dyDescent="0.2">
      <c r="A315" t="s">
        <v>1311</v>
      </c>
      <c r="B315" t="s">
        <v>36</v>
      </c>
      <c r="C315" t="s">
        <v>283</v>
      </c>
      <c r="D315" s="1">
        <v>480</v>
      </c>
      <c r="E315" t="s">
        <v>38</v>
      </c>
      <c r="F315" s="2">
        <v>45280</v>
      </c>
      <c r="G315" t="s">
        <v>39</v>
      </c>
      <c r="H315" t="s">
        <v>1312</v>
      </c>
      <c r="I315" t="s">
        <v>41</v>
      </c>
      <c r="J315" t="s">
        <v>42</v>
      </c>
      <c r="K315" t="s">
        <v>285</v>
      </c>
      <c r="L315" t="s">
        <v>44</v>
      </c>
      <c r="M315" t="s">
        <v>121</v>
      </c>
      <c r="N315" t="s">
        <v>86</v>
      </c>
      <c r="O315" t="s">
        <v>87</v>
      </c>
      <c r="P315" t="s">
        <v>48</v>
      </c>
      <c r="Q315" t="s">
        <v>88</v>
      </c>
      <c r="R315" t="s">
        <v>89</v>
      </c>
      <c r="S315" t="s">
        <v>72</v>
      </c>
      <c r="T315" t="s">
        <v>288</v>
      </c>
      <c r="U315" s="3">
        <v>45614</v>
      </c>
      <c r="V315" t="s">
        <v>53</v>
      </c>
      <c r="W315" s="2">
        <v>45280</v>
      </c>
      <c r="X315" s="2">
        <v>45303</v>
      </c>
      <c r="Y315" t="s">
        <v>44</v>
      </c>
      <c r="Z315" t="s">
        <v>54</v>
      </c>
      <c r="AA315" t="s">
        <v>289</v>
      </c>
      <c r="AB315" t="s">
        <v>44</v>
      </c>
      <c r="AC315" t="s">
        <v>44</v>
      </c>
      <c r="AD315" t="s">
        <v>56</v>
      </c>
      <c r="AE315" t="s">
        <v>877</v>
      </c>
      <c r="AF315" t="s">
        <v>44</v>
      </c>
      <c r="AG315" t="s">
        <v>44</v>
      </c>
      <c r="AH315" t="s">
        <v>44</v>
      </c>
      <c r="AI315" t="s">
        <v>44</v>
      </c>
    </row>
    <row r="316" spans="1:35" x14ac:dyDescent="0.2">
      <c r="A316" t="s">
        <v>1313</v>
      </c>
      <c r="B316" t="s">
        <v>36</v>
      </c>
      <c r="C316" t="s">
        <v>37</v>
      </c>
      <c r="D316" s="1">
        <v>841.13</v>
      </c>
      <c r="E316" t="s">
        <v>38</v>
      </c>
      <c r="F316" s="2">
        <v>45280</v>
      </c>
      <c r="G316" t="s">
        <v>39</v>
      </c>
      <c r="H316" t="s">
        <v>1314</v>
      </c>
      <c r="I316" t="s">
        <v>41</v>
      </c>
      <c r="J316" t="s">
        <v>42</v>
      </c>
      <c r="K316" t="s">
        <v>120</v>
      </c>
      <c r="L316" t="s">
        <v>44</v>
      </c>
      <c r="M316" t="s">
        <v>45</v>
      </c>
      <c r="N316" t="s">
        <v>1315</v>
      </c>
      <c r="O316" t="s">
        <v>1316</v>
      </c>
      <c r="P316" t="s">
        <v>48</v>
      </c>
      <c r="Q316" t="s">
        <v>1095</v>
      </c>
      <c r="R316" t="s">
        <v>1096</v>
      </c>
      <c r="S316" t="s">
        <v>72</v>
      </c>
      <c r="T316" t="s">
        <v>52</v>
      </c>
      <c r="U316" s="3">
        <v>45614</v>
      </c>
      <c r="V316" t="s">
        <v>53</v>
      </c>
      <c r="W316" s="2">
        <v>45280</v>
      </c>
      <c r="X316" s="2">
        <v>45330</v>
      </c>
      <c r="Y316" t="s">
        <v>44</v>
      </c>
      <c r="Z316" t="s">
        <v>54</v>
      </c>
      <c r="AA316" t="s">
        <v>126</v>
      </c>
      <c r="AB316" t="s">
        <v>44</v>
      </c>
      <c r="AC316" t="s">
        <v>44</v>
      </c>
      <c r="AD316" t="s">
        <v>56</v>
      </c>
      <c r="AE316" t="s">
        <v>57</v>
      </c>
      <c r="AF316" t="s">
        <v>44</v>
      </c>
      <c r="AG316" t="s">
        <v>44</v>
      </c>
      <c r="AH316" t="s">
        <v>44</v>
      </c>
      <c r="AI316" t="s">
        <v>44</v>
      </c>
    </row>
    <row r="317" spans="1:35" x14ac:dyDescent="0.2">
      <c r="A317" t="s">
        <v>1317</v>
      </c>
      <c r="B317" t="s">
        <v>36</v>
      </c>
      <c r="C317" t="s">
        <v>37</v>
      </c>
      <c r="D317" s="1">
        <v>960</v>
      </c>
      <c r="E317" t="s">
        <v>38</v>
      </c>
      <c r="F317" s="2">
        <v>45280</v>
      </c>
      <c r="G317" t="s">
        <v>39</v>
      </c>
      <c r="H317" t="s">
        <v>1318</v>
      </c>
      <c r="I317" t="s">
        <v>41</v>
      </c>
      <c r="J317" t="s">
        <v>42</v>
      </c>
      <c r="K317" t="s">
        <v>66</v>
      </c>
      <c r="L317" t="s">
        <v>44</v>
      </c>
      <c r="M317" t="s">
        <v>196</v>
      </c>
      <c r="N317" t="s">
        <v>1319</v>
      </c>
      <c r="O317" t="s">
        <v>1320</v>
      </c>
      <c r="P317" t="s">
        <v>48</v>
      </c>
      <c r="Q317" t="s">
        <v>124</v>
      </c>
      <c r="R317" t="s">
        <v>125</v>
      </c>
      <c r="S317" t="s">
        <v>51</v>
      </c>
      <c r="T317" t="s">
        <v>52</v>
      </c>
      <c r="U317" s="3">
        <v>45614</v>
      </c>
      <c r="V317" t="s">
        <v>53</v>
      </c>
      <c r="W317" s="2">
        <v>45280</v>
      </c>
      <c r="X317" s="2">
        <v>45342</v>
      </c>
      <c r="Y317" t="s">
        <v>44</v>
      </c>
      <c r="Z317" t="s">
        <v>54</v>
      </c>
      <c r="AA317" t="s">
        <v>73</v>
      </c>
      <c r="AB317" t="s">
        <v>44</v>
      </c>
      <c r="AC317" t="s">
        <v>44</v>
      </c>
      <c r="AD317" t="s">
        <v>56</v>
      </c>
      <c r="AE317" t="s">
        <v>877</v>
      </c>
      <c r="AF317" t="s">
        <v>56</v>
      </c>
      <c r="AG317" t="s">
        <v>1061</v>
      </c>
      <c r="AH317" t="s">
        <v>44</v>
      </c>
      <c r="AI317" t="s">
        <v>44</v>
      </c>
    </row>
    <row r="318" spans="1:35" x14ac:dyDescent="0.2">
      <c r="A318" t="s">
        <v>1321</v>
      </c>
      <c r="B318" t="s">
        <v>36</v>
      </c>
      <c r="C318" t="s">
        <v>37</v>
      </c>
      <c r="D318" s="1">
        <v>865.81</v>
      </c>
      <c r="E318" t="s">
        <v>38</v>
      </c>
      <c r="F318" s="2">
        <v>45280</v>
      </c>
      <c r="G318" t="s">
        <v>39</v>
      </c>
      <c r="H318" t="s">
        <v>1322</v>
      </c>
      <c r="I318" t="s">
        <v>41</v>
      </c>
      <c r="J318" t="s">
        <v>42</v>
      </c>
      <c r="K318" t="s">
        <v>66</v>
      </c>
      <c r="L318" t="s">
        <v>44</v>
      </c>
      <c r="M318" t="s">
        <v>419</v>
      </c>
      <c r="N318" t="s">
        <v>1323</v>
      </c>
      <c r="O318" t="s">
        <v>1324</v>
      </c>
      <c r="P318" t="s">
        <v>48</v>
      </c>
      <c r="Q318" t="s">
        <v>415</v>
      </c>
      <c r="R318" t="s">
        <v>416</v>
      </c>
      <c r="S318" t="s">
        <v>51</v>
      </c>
      <c r="T318" t="s">
        <v>52</v>
      </c>
      <c r="U318" s="3">
        <v>45614</v>
      </c>
      <c r="V318" t="s">
        <v>53</v>
      </c>
      <c r="W318" s="2">
        <v>45280</v>
      </c>
      <c r="X318" s="2">
        <v>45345</v>
      </c>
      <c r="Y318" t="s">
        <v>44</v>
      </c>
      <c r="Z318" t="s">
        <v>54</v>
      </c>
      <c r="AA318" t="s">
        <v>73</v>
      </c>
      <c r="AB318" t="s">
        <v>44</v>
      </c>
      <c r="AC318" t="s">
        <v>44</v>
      </c>
      <c r="AD318" t="s">
        <v>56</v>
      </c>
      <c r="AE318" t="s">
        <v>57</v>
      </c>
      <c r="AF318" t="s">
        <v>56</v>
      </c>
      <c r="AG318" t="s">
        <v>877</v>
      </c>
      <c r="AH318" t="s">
        <v>44</v>
      </c>
      <c r="AI318" t="s">
        <v>44</v>
      </c>
    </row>
    <row r="319" spans="1:35" x14ac:dyDescent="0.2">
      <c r="A319" t="s">
        <v>1325</v>
      </c>
      <c r="B319" t="s">
        <v>36</v>
      </c>
      <c r="C319" t="s">
        <v>37</v>
      </c>
      <c r="D319" s="1">
        <v>828</v>
      </c>
      <c r="E319" t="s">
        <v>38</v>
      </c>
      <c r="F319" s="2">
        <v>45280</v>
      </c>
      <c r="G319" t="s">
        <v>39</v>
      </c>
      <c r="H319" t="s">
        <v>1326</v>
      </c>
      <c r="I319" t="s">
        <v>41</v>
      </c>
      <c r="J319" t="s">
        <v>42</v>
      </c>
      <c r="K319" t="s">
        <v>43</v>
      </c>
      <c r="L319" t="s">
        <v>44</v>
      </c>
      <c r="M319" t="s">
        <v>419</v>
      </c>
      <c r="N319" t="s">
        <v>1327</v>
      </c>
      <c r="O319" t="s">
        <v>1328</v>
      </c>
      <c r="P319" t="s">
        <v>48</v>
      </c>
      <c r="Q319" t="s">
        <v>191</v>
      </c>
      <c r="R319" t="s">
        <v>192</v>
      </c>
      <c r="S319" t="s">
        <v>51</v>
      </c>
      <c r="T319" t="s">
        <v>52</v>
      </c>
      <c r="U319" s="3">
        <v>45614</v>
      </c>
      <c r="V319" t="s">
        <v>53</v>
      </c>
      <c r="W319" s="2">
        <v>45280</v>
      </c>
      <c r="X319" s="2">
        <v>45334</v>
      </c>
      <c r="Y319" t="s">
        <v>44</v>
      </c>
      <c r="Z319" t="s">
        <v>54</v>
      </c>
      <c r="AA319" t="s">
        <v>55</v>
      </c>
      <c r="AB319" t="s">
        <v>44</v>
      </c>
      <c r="AC319" t="s">
        <v>44</v>
      </c>
      <c r="AD319" t="s">
        <v>56</v>
      </c>
      <c r="AE319" t="s">
        <v>57</v>
      </c>
      <c r="AF319" t="s">
        <v>56</v>
      </c>
      <c r="AG319" t="s">
        <v>877</v>
      </c>
      <c r="AH319" t="s">
        <v>44</v>
      </c>
      <c r="AI319" t="s">
        <v>44</v>
      </c>
    </row>
    <row r="320" spans="1:35" x14ac:dyDescent="0.2">
      <c r="A320" t="s">
        <v>1329</v>
      </c>
      <c r="B320" t="s">
        <v>36</v>
      </c>
      <c r="C320" t="s">
        <v>37</v>
      </c>
      <c r="D320" s="1">
        <v>367.95</v>
      </c>
      <c r="E320" t="s">
        <v>38</v>
      </c>
      <c r="F320" s="2">
        <v>45280</v>
      </c>
      <c r="G320" t="s">
        <v>39</v>
      </c>
      <c r="H320" t="s">
        <v>1330</v>
      </c>
      <c r="I320" t="s">
        <v>41</v>
      </c>
      <c r="J320" t="s">
        <v>42</v>
      </c>
      <c r="K320" t="s">
        <v>66</v>
      </c>
      <c r="L320" t="s">
        <v>44</v>
      </c>
      <c r="M320" t="s">
        <v>45</v>
      </c>
      <c r="N320" t="s">
        <v>477</v>
      </c>
      <c r="O320" t="s">
        <v>478</v>
      </c>
      <c r="P320" t="s">
        <v>48</v>
      </c>
      <c r="Q320" t="s">
        <v>153</v>
      </c>
      <c r="R320" t="s">
        <v>154</v>
      </c>
      <c r="S320" t="s">
        <v>155</v>
      </c>
      <c r="T320" t="s">
        <v>52</v>
      </c>
      <c r="U320" s="3">
        <v>45614</v>
      </c>
      <c r="V320" t="s">
        <v>53</v>
      </c>
      <c r="W320" s="2">
        <v>45280</v>
      </c>
      <c r="X320" s="2">
        <v>45334</v>
      </c>
      <c r="Y320" t="s">
        <v>44</v>
      </c>
      <c r="Z320" t="s">
        <v>54</v>
      </c>
      <c r="AA320" t="s">
        <v>73</v>
      </c>
      <c r="AB320" t="s">
        <v>44</v>
      </c>
      <c r="AC320" t="s">
        <v>44</v>
      </c>
      <c r="AD320" t="s">
        <v>56</v>
      </c>
      <c r="AE320" t="s">
        <v>57</v>
      </c>
      <c r="AF320" t="s">
        <v>44</v>
      </c>
      <c r="AG320" t="s">
        <v>44</v>
      </c>
      <c r="AH320" t="s">
        <v>44</v>
      </c>
      <c r="AI320" t="s">
        <v>44</v>
      </c>
    </row>
    <row r="321" spans="1:35" x14ac:dyDescent="0.2">
      <c r="A321" t="s">
        <v>1331</v>
      </c>
      <c r="B321" t="s">
        <v>36</v>
      </c>
      <c r="C321" t="s">
        <v>37</v>
      </c>
      <c r="D321" s="1">
        <v>958.61</v>
      </c>
      <c r="E321" t="s">
        <v>38</v>
      </c>
      <c r="F321" s="2">
        <v>45281</v>
      </c>
      <c r="G321" t="s">
        <v>39</v>
      </c>
      <c r="H321" t="s">
        <v>1332</v>
      </c>
      <c r="I321" t="s">
        <v>41</v>
      </c>
      <c r="J321" t="s">
        <v>42</v>
      </c>
      <c r="K321" t="s">
        <v>66</v>
      </c>
      <c r="L321" t="s">
        <v>44</v>
      </c>
      <c r="M321" t="s">
        <v>1087</v>
      </c>
      <c r="N321" t="s">
        <v>477</v>
      </c>
      <c r="O321" t="s">
        <v>478</v>
      </c>
      <c r="P321" t="s">
        <v>48</v>
      </c>
      <c r="Q321" t="s">
        <v>153</v>
      </c>
      <c r="R321" t="s">
        <v>154</v>
      </c>
      <c r="S321" t="s">
        <v>155</v>
      </c>
      <c r="T321" t="s">
        <v>52</v>
      </c>
      <c r="U321" s="3">
        <v>45614</v>
      </c>
      <c r="V321" t="s">
        <v>53</v>
      </c>
      <c r="W321" s="2">
        <v>45281</v>
      </c>
      <c r="X321" s="2">
        <v>45362</v>
      </c>
      <c r="Y321" t="s">
        <v>44</v>
      </c>
      <c r="Z321" t="s">
        <v>54</v>
      </c>
      <c r="AA321" t="s">
        <v>73</v>
      </c>
      <c r="AB321" t="s">
        <v>44</v>
      </c>
      <c r="AC321" t="s">
        <v>44</v>
      </c>
      <c r="AD321" t="s">
        <v>56</v>
      </c>
      <c r="AE321" t="s">
        <v>82</v>
      </c>
      <c r="AF321" t="s">
        <v>56</v>
      </c>
      <c r="AG321" t="s">
        <v>1061</v>
      </c>
      <c r="AH321" t="s">
        <v>56</v>
      </c>
      <c r="AI321" t="s">
        <v>877</v>
      </c>
    </row>
    <row r="322" spans="1:35" x14ac:dyDescent="0.2">
      <c r="A322" t="s">
        <v>1333</v>
      </c>
      <c r="B322" t="s">
        <v>36</v>
      </c>
      <c r="C322" t="s">
        <v>37</v>
      </c>
      <c r="D322" s="1">
        <v>947.96</v>
      </c>
      <c r="E322" t="s">
        <v>38</v>
      </c>
      <c r="F322" s="2">
        <v>45281</v>
      </c>
      <c r="G322" t="s">
        <v>39</v>
      </c>
      <c r="H322" t="s">
        <v>1334</v>
      </c>
      <c r="I322" t="s">
        <v>41</v>
      </c>
      <c r="J322" t="s">
        <v>42</v>
      </c>
      <c r="K322" t="s">
        <v>120</v>
      </c>
      <c r="L322" t="s">
        <v>66</v>
      </c>
      <c r="M322" t="s">
        <v>419</v>
      </c>
      <c r="N322" t="s">
        <v>577</v>
      </c>
      <c r="O322" t="s">
        <v>578</v>
      </c>
      <c r="P322" t="s">
        <v>48</v>
      </c>
      <c r="Q322" t="s">
        <v>415</v>
      </c>
      <c r="R322" t="s">
        <v>416</v>
      </c>
      <c r="S322" t="s">
        <v>51</v>
      </c>
      <c r="T322" t="s">
        <v>52</v>
      </c>
      <c r="U322" s="3">
        <v>45614</v>
      </c>
      <c r="V322" t="s">
        <v>53</v>
      </c>
      <c r="W322" s="2">
        <v>45281</v>
      </c>
      <c r="X322" s="2">
        <v>45334</v>
      </c>
      <c r="Y322" t="s">
        <v>44</v>
      </c>
      <c r="Z322" t="s">
        <v>54</v>
      </c>
      <c r="AA322" t="s">
        <v>126</v>
      </c>
      <c r="AB322" t="s">
        <v>90</v>
      </c>
      <c r="AC322" t="s">
        <v>73</v>
      </c>
      <c r="AD322" t="s">
        <v>56</v>
      </c>
      <c r="AE322" t="s">
        <v>57</v>
      </c>
      <c r="AF322" t="s">
        <v>56</v>
      </c>
      <c r="AG322" t="s">
        <v>877</v>
      </c>
      <c r="AH322" t="s">
        <v>44</v>
      </c>
      <c r="AI322" t="s">
        <v>44</v>
      </c>
    </row>
    <row r="323" spans="1:35" x14ac:dyDescent="0.2">
      <c r="A323" t="s">
        <v>1335</v>
      </c>
      <c r="B323" t="s">
        <v>36</v>
      </c>
      <c r="C323" t="s">
        <v>37</v>
      </c>
      <c r="D323" s="1">
        <v>1000</v>
      </c>
      <c r="E323" t="s">
        <v>38</v>
      </c>
      <c r="F323" s="2">
        <v>45281</v>
      </c>
      <c r="G323" t="s">
        <v>39</v>
      </c>
      <c r="H323" t="s">
        <v>1336</v>
      </c>
      <c r="I323" t="s">
        <v>41</v>
      </c>
      <c r="J323" t="s">
        <v>42</v>
      </c>
      <c r="K323" t="s">
        <v>120</v>
      </c>
      <c r="L323" t="s">
        <v>44</v>
      </c>
      <c r="M323" t="s">
        <v>196</v>
      </c>
      <c r="N323" t="s">
        <v>1140</v>
      </c>
      <c r="O323" t="s">
        <v>1141</v>
      </c>
      <c r="P323" t="s">
        <v>48</v>
      </c>
      <c r="Q323" t="s">
        <v>180</v>
      </c>
      <c r="R323" t="s">
        <v>181</v>
      </c>
      <c r="S323" t="s">
        <v>51</v>
      </c>
      <c r="T323" t="s">
        <v>52</v>
      </c>
      <c r="U323" s="3">
        <v>45614</v>
      </c>
      <c r="V323" t="s">
        <v>53</v>
      </c>
      <c r="W323" s="2">
        <v>45281</v>
      </c>
      <c r="X323" s="2">
        <v>45345</v>
      </c>
      <c r="Y323" t="s">
        <v>44</v>
      </c>
      <c r="Z323" t="s">
        <v>54</v>
      </c>
      <c r="AA323" t="s">
        <v>126</v>
      </c>
      <c r="AB323" t="s">
        <v>44</v>
      </c>
      <c r="AC323" t="s">
        <v>44</v>
      </c>
      <c r="AD323" t="s">
        <v>56</v>
      </c>
      <c r="AE323" t="s">
        <v>877</v>
      </c>
      <c r="AF323" t="s">
        <v>56</v>
      </c>
      <c r="AG323" t="s">
        <v>1061</v>
      </c>
      <c r="AH323" t="s">
        <v>44</v>
      </c>
      <c r="AI323" t="s">
        <v>44</v>
      </c>
    </row>
    <row r="324" spans="1:35" x14ac:dyDescent="0.2">
      <c r="A324" t="s">
        <v>1337</v>
      </c>
      <c r="B324" t="s">
        <v>36</v>
      </c>
      <c r="C324" t="s">
        <v>37</v>
      </c>
      <c r="D324" s="1">
        <v>990</v>
      </c>
      <c r="E324" t="s">
        <v>38</v>
      </c>
      <c r="F324" s="2">
        <v>45282</v>
      </c>
      <c r="G324" t="s">
        <v>39</v>
      </c>
      <c r="H324" t="s">
        <v>1338</v>
      </c>
      <c r="I324" t="s">
        <v>41</v>
      </c>
      <c r="J324" t="s">
        <v>42</v>
      </c>
      <c r="K324" t="s">
        <v>129</v>
      </c>
      <c r="L324" t="s">
        <v>44</v>
      </c>
      <c r="M324" t="s">
        <v>949</v>
      </c>
      <c r="N324" t="s">
        <v>300</v>
      </c>
      <c r="O324" t="s">
        <v>301</v>
      </c>
      <c r="P324" t="s">
        <v>48</v>
      </c>
      <c r="Q324" t="s">
        <v>302</v>
      </c>
      <c r="R324" t="s">
        <v>303</v>
      </c>
      <c r="S324" t="s">
        <v>72</v>
      </c>
      <c r="T324" t="s">
        <v>52</v>
      </c>
      <c r="U324" s="3">
        <v>45614</v>
      </c>
      <c r="V324" t="s">
        <v>53</v>
      </c>
      <c r="W324" s="2">
        <v>45282</v>
      </c>
      <c r="X324" s="2">
        <v>45334</v>
      </c>
      <c r="Y324" t="s">
        <v>44</v>
      </c>
      <c r="Z324" t="s">
        <v>54</v>
      </c>
      <c r="AA324" t="s">
        <v>163</v>
      </c>
      <c r="AB324" t="s">
        <v>44</v>
      </c>
      <c r="AC324" t="s">
        <v>44</v>
      </c>
      <c r="AD324" t="s">
        <v>56</v>
      </c>
      <c r="AE324" t="s">
        <v>877</v>
      </c>
      <c r="AF324" t="s">
        <v>56</v>
      </c>
      <c r="AG324" t="s">
        <v>1061</v>
      </c>
      <c r="AH324" t="s">
        <v>56</v>
      </c>
      <c r="AI324" t="s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2867-26D6-45C6-9029-9A10C31148F9}">
  <dimension ref="A1:AI562"/>
  <sheetViews>
    <sheetView workbookViewId="0">
      <selection sqref="A1:XFD1"/>
    </sheetView>
  </sheetViews>
  <sheetFormatPr baseColWidth="10" defaultColWidth="22.33203125" defaultRowHeight="15" x14ac:dyDescent="0.2"/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">
      <c r="A2" t="s">
        <v>1339</v>
      </c>
      <c r="B2" t="s">
        <v>36</v>
      </c>
      <c r="C2" t="s">
        <v>37</v>
      </c>
      <c r="D2" s="1">
        <v>946.71</v>
      </c>
      <c r="E2" t="s">
        <v>38</v>
      </c>
      <c r="F2" s="2">
        <v>45302</v>
      </c>
      <c r="G2" t="s">
        <v>39</v>
      </c>
      <c r="H2" t="s">
        <v>1340</v>
      </c>
      <c r="I2" t="s">
        <v>41</v>
      </c>
      <c r="J2" t="s">
        <v>42</v>
      </c>
      <c r="K2" t="s">
        <v>120</v>
      </c>
      <c r="L2" t="s">
        <v>44</v>
      </c>
      <c r="M2" t="s">
        <v>956</v>
      </c>
      <c r="N2" t="s">
        <v>436</v>
      </c>
      <c r="O2" t="s">
        <v>437</v>
      </c>
      <c r="P2" t="s">
        <v>48</v>
      </c>
      <c r="Q2" t="s">
        <v>169</v>
      </c>
      <c r="R2" t="s">
        <v>170</v>
      </c>
      <c r="S2" t="s">
        <v>72</v>
      </c>
      <c r="T2" t="s">
        <v>52</v>
      </c>
      <c r="U2" s="3">
        <v>45789</v>
      </c>
      <c r="V2" t="s">
        <v>53</v>
      </c>
      <c r="W2" s="2">
        <v>45302</v>
      </c>
      <c r="X2" s="2">
        <v>45408</v>
      </c>
      <c r="Y2">
        <v>3</v>
      </c>
      <c r="Z2" t="s">
        <v>54</v>
      </c>
      <c r="AA2" t="s">
        <v>126</v>
      </c>
      <c r="AB2" t="s">
        <v>44</v>
      </c>
      <c r="AC2" t="s">
        <v>44</v>
      </c>
      <c r="AD2" t="s">
        <v>56</v>
      </c>
      <c r="AE2" t="s">
        <v>82</v>
      </c>
      <c r="AF2" t="s">
        <v>56</v>
      </c>
      <c r="AG2" t="s">
        <v>82</v>
      </c>
      <c r="AH2" t="s">
        <v>44</v>
      </c>
      <c r="AI2" t="s">
        <v>44</v>
      </c>
    </row>
    <row r="3" spans="1:35" x14ac:dyDescent="0.2">
      <c r="A3" t="s">
        <v>1341</v>
      </c>
      <c r="B3" t="s">
        <v>36</v>
      </c>
      <c r="C3" t="s">
        <v>37</v>
      </c>
      <c r="D3" s="1">
        <v>844.98</v>
      </c>
      <c r="E3" t="s">
        <v>38</v>
      </c>
      <c r="F3" s="2">
        <v>45303</v>
      </c>
      <c r="G3" t="s">
        <v>39</v>
      </c>
      <c r="H3" t="s">
        <v>1342</v>
      </c>
      <c r="I3" t="s">
        <v>41</v>
      </c>
      <c r="J3" t="s">
        <v>42</v>
      </c>
      <c r="K3" t="s">
        <v>43</v>
      </c>
      <c r="L3" t="s">
        <v>109</v>
      </c>
      <c r="M3" t="s">
        <v>419</v>
      </c>
      <c r="N3" t="s">
        <v>1343</v>
      </c>
      <c r="O3" t="s">
        <v>1344</v>
      </c>
      <c r="P3" t="s">
        <v>48</v>
      </c>
      <c r="Q3" t="s">
        <v>328</v>
      </c>
      <c r="R3" t="s">
        <v>329</v>
      </c>
      <c r="S3" t="s">
        <v>72</v>
      </c>
      <c r="T3" t="s">
        <v>52</v>
      </c>
      <c r="U3" s="3">
        <v>45789</v>
      </c>
      <c r="V3" t="s">
        <v>53</v>
      </c>
      <c r="W3" s="2">
        <v>45303</v>
      </c>
      <c r="X3" s="2">
        <v>45329</v>
      </c>
      <c r="Y3">
        <v>0</v>
      </c>
      <c r="Z3" t="s">
        <v>54</v>
      </c>
      <c r="AA3" t="s">
        <v>55</v>
      </c>
      <c r="AB3" t="s">
        <v>90</v>
      </c>
      <c r="AC3" t="s">
        <v>116</v>
      </c>
      <c r="AD3" t="s">
        <v>56</v>
      </c>
      <c r="AE3" t="s">
        <v>57</v>
      </c>
      <c r="AF3" t="s">
        <v>56</v>
      </c>
      <c r="AG3" t="s">
        <v>57</v>
      </c>
      <c r="AH3" t="s">
        <v>44</v>
      </c>
      <c r="AI3" t="s">
        <v>44</v>
      </c>
    </row>
    <row r="4" spans="1:35" x14ac:dyDescent="0.2">
      <c r="A4" t="s">
        <v>1345</v>
      </c>
      <c r="B4" t="s">
        <v>36</v>
      </c>
      <c r="C4" t="s">
        <v>316</v>
      </c>
      <c r="D4" s="1">
        <v>2500</v>
      </c>
      <c r="E4" t="s">
        <v>38</v>
      </c>
      <c r="F4" s="2">
        <v>45303</v>
      </c>
      <c r="G4" t="s">
        <v>39</v>
      </c>
      <c r="H4" t="s">
        <v>1346</v>
      </c>
      <c r="I4" t="s">
        <v>41</v>
      </c>
      <c r="J4" t="s">
        <v>42</v>
      </c>
      <c r="K4" t="s">
        <v>285</v>
      </c>
      <c r="L4" t="s">
        <v>66</v>
      </c>
      <c r="M4" t="s">
        <v>789</v>
      </c>
      <c r="N4" t="s">
        <v>1347</v>
      </c>
      <c r="O4" t="s">
        <v>1348</v>
      </c>
      <c r="P4" t="s">
        <v>48</v>
      </c>
      <c r="Q4" t="s">
        <v>660</v>
      </c>
      <c r="R4" t="s">
        <v>661</v>
      </c>
      <c r="S4" t="s">
        <v>72</v>
      </c>
      <c r="T4" t="s">
        <v>323</v>
      </c>
      <c r="U4" s="3">
        <v>45789</v>
      </c>
      <c r="V4" t="s">
        <v>53</v>
      </c>
      <c r="W4" s="2">
        <v>45303</v>
      </c>
      <c r="X4" s="2">
        <v>45408</v>
      </c>
      <c r="Y4">
        <v>3</v>
      </c>
      <c r="Z4" t="s">
        <v>54</v>
      </c>
      <c r="AA4" t="s">
        <v>289</v>
      </c>
      <c r="AB4" t="s">
        <v>90</v>
      </c>
      <c r="AC4" t="s">
        <v>91</v>
      </c>
      <c r="AD4" t="s">
        <v>56</v>
      </c>
      <c r="AE4" t="s">
        <v>792</v>
      </c>
      <c r="AF4" t="s">
        <v>56</v>
      </c>
      <c r="AG4" t="s">
        <v>792</v>
      </c>
      <c r="AH4" t="s">
        <v>44</v>
      </c>
      <c r="AI4" t="s">
        <v>44</v>
      </c>
    </row>
    <row r="5" spans="1:35" x14ac:dyDescent="0.2">
      <c r="A5" t="s">
        <v>1349</v>
      </c>
      <c r="B5" t="s">
        <v>36</v>
      </c>
      <c r="C5" t="s">
        <v>37</v>
      </c>
      <c r="D5" s="1">
        <v>963.72</v>
      </c>
      <c r="E5" t="s">
        <v>38</v>
      </c>
      <c r="F5" s="2">
        <v>45300</v>
      </c>
      <c r="G5" t="s">
        <v>39</v>
      </c>
      <c r="H5" t="s">
        <v>1350</v>
      </c>
      <c r="I5" t="s">
        <v>41</v>
      </c>
      <c r="J5" t="s">
        <v>42</v>
      </c>
      <c r="K5" t="s">
        <v>129</v>
      </c>
      <c r="L5" t="s">
        <v>44</v>
      </c>
      <c r="M5" t="s">
        <v>67</v>
      </c>
      <c r="N5" t="s">
        <v>1136</v>
      </c>
      <c r="O5" t="s">
        <v>1137</v>
      </c>
      <c r="P5" t="s">
        <v>48</v>
      </c>
      <c r="Q5" t="s">
        <v>62</v>
      </c>
      <c r="R5" t="s">
        <v>63</v>
      </c>
      <c r="S5" t="s">
        <v>51</v>
      </c>
      <c r="T5" t="s">
        <v>52</v>
      </c>
      <c r="U5" s="3">
        <v>45789</v>
      </c>
      <c r="V5" t="s">
        <v>53</v>
      </c>
      <c r="W5" s="2">
        <v>45300</v>
      </c>
      <c r="X5" s="2">
        <v>45399</v>
      </c>
      <c r="Y5">
        <v>3</v>
      </c>
      <c r="Z5" t="s">
        <v>54</v>
      </c>
      <c r="AA5" t="s">
        <v>163</v>
      </c>
      <c r="AB5" t="s">
        <v>44</v>
      </c>
      <c r="AC5" t="s">
        <v>44</v>
      </c>
      <c r="AD5" t="s">
        <v>56</v>
      </c>
      <c r="AE5" t="s">
        <v>74</v>
      </c>
      <c r="AF5" t="s">
        <v>56</v>
      </c>
      <c r="AG5" t="s">
        <v>74</v>
      </c>
      <c r="AH5" t="s">
        <v>44</v>
      </c>
      <c r="AI5" t="s">
        <v>44</v>
      </c>
    </row>
    <row r="6" spans="1:35" x14ac:dyDescent="0.2">
      <c r="A6" t="s">
        <v>1351</v>
      </c>
      <c r="B6" t="s">
        <v>36</v>
      </c>
      <c r="C6" t="s">
        <v>37</v>
      </c>
      <c r="D6" s="1">
        <v>980.44</v>
      </c>
      <c r="E6" t="s">
        <v>38</v>
      </c>
      <c r="F6" s="2">
        <v>45293</v>
      </c>
      <c r="G6" t="s">
        <v>39</v>
      </c>
      <c r="H6" t="s">
        <v>1352</v>
      </c>
      <c r="I6" t="s">
        <v>41</v>
      </c>
      <c r="J6" t="s">
        <v>42</v>
      </c>
      <c r="K6" t="s">
        <v>43</v>
      </c>
      <c r="L6" t="s">
        <v>44</v>
      </c>
      <c r="M6" t="s">
        <v>1023</v>
      </c>
      <c r="N6" t="s">
        <v>1353</v>
      </c>
      <c r="O6" t="s">
        <v>1354</v>
      </c>
      <c r="P6" t="s">
        <v>48</v>
      </c>
      <c r="Q6" t="s">
        <v>180</v>
      </c>
      <c r="R6" t="s">
        <v>181</v>
      </c>
      <c r="S6" t="s">
        <v>51</v>
      </c>
      <c r="T6" t="s">
        <v>52</v>
      </c>
      <c r="U6" s="3">
        <v>45789</v>
      </c>
      <c r="V6" t="s">
        <v>53</v>
      </c>
      <c r="W6" s="2">
        <v>45293</v>
      </c>
      <c r="X6" s="2">
        <v>45330</v>
      </c>
      <c r="Y6">
        <v>1</v>
      </c>
      <c r="Z6" t="s">
        <v>54</v>
      </c>
      <c r="AA6" t="s">
        <v>55</v>
      </c>
      <c r="AB6" t="s">
        <v>44</v>
      </c>
      <c r="AC6" t="s">
        <v>44</v>
      </c>
      <c r="AD6" t="s">
        <v>56</v>
      </c>
      <c r="AE6" t="s">
        <v>57</v>
      </c>
      <c r="AF6" t="s">
        <v>56</v>
      </c>
      <c r="AG6" t="s">
        <v>57</v>
      </c>
      <c r="AH6" t="s">
        <v>56</v>
      </c>
      <c r="AI6" t="s">
        <v>92</v>
      </c>
    </row>
    <row r="7" spans="1:35" x14ac:dyDescent="0.2">
      <c r="A7" t="s">
        <v>1355</v>
      </c>
      <c r="B7" t="s">
        <v>36</v>
      </c>
      <c r="C7" t="s">
        <v>202</v>
      </c>
      <c r="D7" s="1">
        <v>1590</v>
      </c>
      <c r="E7" t="s">
        <v>38</v>
      </c>
      <c r="F7" s="2">
        <v>45296</v>
      </c>
      <c r="G7" t="s">
        <v>39</v>
      </c>
      <c r="H7" t="s">
        <v>1356</v>
      </c>
      <c r="I7" t="s">
        <v>41</v>
      </c>
      <c r="J7" t="s">
        <v>42</v>
      </c>
      <c r="K7" t="s">
        <v>120</v>
      </c>
      <c r="L7" t="s">
        <v>44</v>
      </c>
      <c r="M7" t="s">
        <v>204</v>
      </c>
      <c r="N7" t="s">
        <v>1357</v>
      </c>
      <c r="O7" t="s">
        <v>1358</v>
      </c>
      <c r="P7" t="s">
        <v>48</v>
      </c>
      <c r="Q7" t="s">
        <v>644</v>
      </c>
      <c r="R7" t="s">
        <v>645</v>
      </c>
      <c r="S7" t="s">
        <v>72</v>
      </c>
      <c r="T7" t="s">
        <v>209</v>
      </c>
      <c r="U7" s="3">
        <v>45789</v>
      </c>
      <c r="V7" t="s">
        <v>53</v>
      </c>
      <c r="W7" s="2">
        <v>45296</v>
      </c>
      <c r="X7" s="2">
        <v>45362</v>
      </c>
      <c r="Y7">
        <v>2</v>
      </c>
      <c r="Z7" t="s">
        <v>54</v>
      </c>
      <c r="AA7" t="s">
        <v>126</v>
      </c>
      <c r="AB7" t="s">
        <v>44</v>
      </c>
      <c r="AC7" t="s">
        <v>44</v>
      </c>
      <c r="AD7" t="s">
        <v>56</v>
      </c>
      <c r="AE7" t="s">
        <v>211</v>
      </c>
      <c r="AF7" t="s">
        <v>56</v>
      </c>
      <c r="AG7" t="s">
        <v>211</v>
      </c>
      <c r="AH7" t="s">
        <v>44</v>
      </c>
      <c r="AI7" t="s">
        <v>44</v>
      </c>
    </row>
    <row r="8" spans="1:35" x14ac:dyDescent="0.2">
      <c r="A8" t="s">
        <v>1359</v>
      </c>
      <c r="B8" t="s">
        <v>36</v>
      </c>
      <c r="C8" t="s">
        <v>37</v>
      </c>
      <c r="D8" s="1">
        <v>868.59</v>
      </c>
      <c r="E8" t="s">
        <v>38</v>
      </c>
      <c r="F8" s="2">
        <v>45296</v>
      </c>
      <c r="G8" t="s">
        <v>39</v>
      </c>
      <c r="H8" t="s">
        <v>1360</v>
      </c>
      <c r="I8" t="s">
        <v>41</v>
      </c>
      <c r="J8" t="s">
        <v>42</v>
      </c>
      <c r="K8" t="s">
        <v>129</v>
      </c>
      <c r="L8" t="s">
        <v>44</v>
      </c>
      <c r="M8" t="s">
        <v>1023</v>
      </c>
      <c r="N8" t="s">
        <v>1361</v>
      </c>
      <c r="O8" t="s">
        <v>1362</v>
      </c>
      <c r="P8" t="s">
        <v>48</v>
      </c>
      <c r="Q8" t="s">
        <v>147</v>
      </c>
      <c r="R8" t="s">
        <v>148</v>
      </c>
      <c r="S8" t="s">
        <v>51</v>
      </c>
      <c r="T8" t="s">
        <v>52</v>
      </c>
      <c r="U8" s="3">
        <v>45789</v>
      </c>
      <c r="V8" t="s">
        <v>53</v>
      </c>
      <c r="W8" s="2">
        <v>45296</v>
      </c>
      <c r="X8" s="2">
        <v>45430</v>
      </c>
      <c r="Y8">
        <v>4</v>
      </c>
      <c r="Z8" t="s">
        <v>54</v>
      </c>
      <c r="AA8" t="s">
        <v>163</v>
      </c>
      <c r="AB8" t="s">
        <v>44</v>
      </c>
      <c r="AC8" t="s">
        <v>44</v>
      </c>
      <c r="AD8" t="s">
        <v>56</v>
      </c>
      <c r="AE8" t="s">
        <v>82</v>
      </c>
      <c r="AF8" t="s">
        <v>56</v>
      </c>
      <c r="AG8" t="s">
        <v>82</v>
      </c>
      <c r="AH8" t="s">
        <v>56</v>
      </c>
      <c r="AI8" t="s">
        <v>92</v>
      </c>
    </row>
    <row r="9" spans="1:35" x14ac:dyDescent="0.2">
      <c r="A9" t="s">
        <v>1363</v>
      </c>
      <c r="B9" t="s">
        <v>36</v>
      </c>
      <c r="C9" t="s">
        <v>37</v>
      </c>
      <c r="D9" s="1">
        <v>876.98</v>
      </c>
      <c r="E9" t="s">
        <v>38</v>
      </c>
      <c r="F9" s="2">
        <v>45295</v>
      </c>
      <c r="G9" t="s">
        <v>39</v>
      </c>
      <c r="H9" t="s">
        <v>1364</v>
      </c>
      <c r="I9" t="s">
        <v>41</v>
      </c>
      <c r="J9" t="s">
        <v>42</v>
      </c>
      <c r="K9" t="s">
        <v>43</v>
      </c>
      <c r="L9" t="s">
        <v>44</v>
      </c>
      <c r="M9" t="s">
        <v>552</v>
      </c>
      <c r="N9" t="s">
        <v>205</v>
      </c>
      <c r="O9" t="s">
        <v>206</v>
      </c>
      <c r="P9" t="s">
        <v>48</v>
      </c>
      <c r="Q9" t="s">
        <v>207</v>
      </c>
      <c r="R9" t="s">
        <v>208</v>
      </c>
      <c r="S9" t="s">
        <v>72</v>
      </c>
      <c r="T9" t="s">
        <v>52</v>
      </c>
      <c r="U9" s="3">
        <v>45789</v>
      </c>
      <c r="V9" t="s">
        <v>53</v>
      </c>
      <c r="W9" s="2">
        <v>45295</v>
      </c>
      <c r="X9" s="2">
        <v>45330</v>
      </c>
      <c r="Y9">
        <v>1</v>
      </c>
      <c r="Z9" t="s">
        <v>54</v>
      </c>
      <c r="AA9" t="s">
        <v>55</v>
      </c>
      <c r="AB9" t="s">
        <v>44</v>
      </c>
      <c r="AC9" t="s">
        <v>44</v>
      </c>
      <c r="AD9" t="s">
        <v>56</v>
      </c>
      <c r="AE9" t="s">
        <v>57</v>
      </c>
      <c r="AF9" t="s">
        <v>56</v>
      </c>
      <c r="AG9" t="s">
        <v>57</v>
      </c>
      <c r="AH9" t="s">
        <v>44</v>
      </c>
      <c r="AI9" t="s">
        <v>44</v>
      </c>
    </row>
    <row r="10" spans="1:35" x14ac:dyDescent="0.2">
      <c r="A10" t="s">
        <v>1365</v>
      </c>
      <c r="B10" t="s">
        <v>36</v>
      </c>
      <c r="C10" t="s">
        <v>107</v>
      </c>
      <c r="D10" s="1">
        <v>984</v>
      </c>
      <c r="E10" t="s">
        <v>38</v>
      </c>
      <c r="F10" s="2">
        <v>45301</v>
      </c>
      <c r="G10" t="s">
        <v>39</v>
      </c>
      <c r="H10" t="s">
        <v>1366</v>
      </c>
      <c r="I10" t="s">
        <v>41</v>
      </c>
      <c r="J10" t="s">
        <v>42</v>
      </c>
      <c r="K10" t="s">
        <v>237</v>
      </c>
      <c r="L10" t="s">
        <v>44</v>
      </c>
      <c r="M10" t="s">
        <v>693</v>
      </c>
      <c r="N10" t="s">
        <v>1367</v>
      </c>
      <c r="O10" t="s">
        <v>1368</v>
      </c>
      <c r="P10" t="s">
        <v>48</v>
      </c>
      <c r="Q10" t="s">
        <v>180</v>
      </c>
      <c r="R10" t="s">
        <v>181</v>
      </c>
      <c r="S10" t="s">
        <v>51</v>
      </c>
      <c r="T10" t="s">
        <v>115</v>
      </c>
      <c r="U10" s="3">
        <v>45789</v>
      </c>
      <c r="V10" t="s">
        <v>53</v>
      </c>
      <c r="W10" s="2">
        <v>45301</v>
      </c>
      <c r="X10" s="2">
        <v>45345</v>
      </c>
      <c r="Y10">
        <v>1</v>
      </c>
      <c r="Z10" t="s">
        <v>54</v>
      </c>
      <c r="AA10" t="s">
        <v>241</v>
      </c>
      <c r="AB10" t="s">
        <v>44</v>
      </c>
      <c r="AC10" t="s">
        <v>44</v>
      </c>
      <c r="AD10" t="s">
        <v>56</v>
      </c>
      <c r="AE10" t="s">
        <v>1109</v>
      </c>
      <c r="AF10" t="s">
        <v>56</v>
      </c>
      <c r="AG10" t="s">
        <v>1109</v>
      </c>
      <c r="AH10" t="s">
        <v>44</v>
      </c>
      <c r="AI10" t="s">
        <v>44</v>
      </c>
    </row>
    <row r="11" spans="1:35" x14ac:dyDescent="0.2">
      <c r="A11" t="s">
        <v>1369</v>
      </c>
      <c r="B11" t="s">
        <v>36</v>
      </c>
      <c r="C11" t="s">
        <v>37</v>
      </c>
      <c r="D11" s="1">
        <v>377.99</v>
      </c>
      <c r="E11" t="s">
        <v>38</v>
      </c>
      <c r="F11" s="2">
        <v>45293</v>
      </c>
      <c r="G11" t="s">
        <v>39</v>
      </c>
      <c r="H11" t="s">
        <v>1370</v>
      </c>
      <c r="I11" t="s">
        <v>41</v>
      </c>
      <c r="J11" t="s">
        <v>42</v>
      </c>
      <c r="K11" t="s">
        <v>66</v>
      </c>
      <c r="L11" t="s">
        <v>44</v>
      </c>
      <c r="M11" t="s">
        <v>45</v>
      </c>
      <c r="N11" t="s">
        <v>1371</v>
      </c>
      <c r="O11" t="s">
        <v>1372</v>
      </c>
      <c r="P11" t="s">
        <v>48</v>
      </c>
      <c r="Q11" t="s">
        <v>261</v>
      </c>
      <c r="R11" t="s">
        <v>262</v>
      </c>
      <c r="S11" t="s">
        <v>72</v>
      </c>
      <c r="T11" t="s">
        <v>52</v>
      </c>
      <c r="U11" s="3">
        <v>45789</v>
      </c>
      <c r="V11" t="s">
        <v>53</v>
      </c>
      <c r="W11" s="2">
        <v>45293</v>
      </c>
      <c r="X11" s="2">
        <v>45330</v>
      </c>
      <c r="Y11">
        <v>1</v>
      </c>
      <c r="Z11" t="s">
        <v>54</v>
      </c>
      <c r="AA11" t="s">
        <v>73</v>
      </c>
      <c r="AB11" t="s">
        <v>44</v>
      </c>
      <c r="AC11" t="s">
        <v>44</v>
      </c>
      <c r="AD11" t="s">
        <v>56</v>
      </c>
      <c r="AE11" t="s">
        <v>57</v>
      </c>
      <c r="AF11" t="s">
        <v>56</v>
      </c>
      <c r="AG11" t="s">
        <v>57</v>
      </c>
      <c r="AH11" t="s">
        <v>44</v>
      </c>
      <c r="AI11" t="s">
        <v>44</v>
      </c>
    </row>
    <row r="12" spans="1:35" x14ac:dyDescent="0.2">
      <c r="A12" t="s">
        <v>1373</v>
      </c>
      <c r="B12" t="s">
        <v>36</v>
      </c>
      <c r="C12" t="s">
        <v>37</v>
      </c>
      <c r="D12" s="1">
        <v>862.97</v>
      </c>
      <c r="E12" t="s">
        <v>38</v>
      </c>
      <c r="F12" s="2">
        <v>45293</v>
      </c>
      <c r="G12" t="s">
        <v>39</v>
      </c>
      <c r="H12" t="s">
        <v>1374</v>
      </c>
      <c r="I12" t="s">
        <v>41</v>
      </c>
      <c r="J12" t="s">
        <v>42</v>
      </c>
      <c r="K12" t="s">
        <v>43</v>
      </c>
      <c r="L12" t="s">
        <v>44</v>
      </c>
      <c r="M12" t="s">
        <v>45</v>
      </c>
      <c r="N12" t="s">
        <v>463</v>
      </c>
      <c r="O12" t="s">
        <v>464</v>
      </c>
      <c r="P12" t="s">
        <v>48</v>
      </c>
      <c r="Q12" t="s">
        <v>62</v>
      </c>
      <c r="R12" t="s">
        <v>63</v>
      </c>
      <c r="S12" t="s">
        <v>51</v>
      </c>
      <c r="T12" t="s">
        <v>52</v>
      </c>
      <c r="U12" s="3">
        <v>45789</v>
      </c>
      <c r="V12" t="s">
        <v>53</v>
      </c>
      <c r="W12" s="2">
        <v>45293</v>
      </c>
      <c r="X12" s="2">
        <v>45330</v>
      </c>
      <c r="Y12">
        <v>1</v>
      </c>
      <c r="Z12" t="s">
        <v>54</v>
      </c>
      <c r="AA12" t="s">
        <v>55</v>
      </c>
      <c r="AB12" t="s">
        <v>44</v>
      </c>
      <c r="AC12" t="s">
        <v>44</v>
      </c>
      <c r="AD12" t="s">
        <v>56</v>
      </c>
      <c r="AE12" t="s">
        <v>57</v>
      </c>
      <c r="AF12" t="s">
        <v>56</v>
      </c>
      <c r="AG12" t="s">
        <v>57</v>
      </c>
      <c r="AH12" t="s">
        <v>44</v>
      </c>
      <c r="AI12" t="s">
        <v>44</v>
      </c>
    </row>
    <row r="13" spans="1:35" x14ac:dyDescent="0.2">
      <c r="A13" t="s">
        <v>1375</v>
      </c>
      <c r="B13" t="s">
        <v>36</v>
      </c>
      <c r="C13" t="s">
        <v>37</v>
      </c>
      <c r="D13" s="1">
        <v>933.2</v>
      </c>
      <c r="E13" t="s">
        <v>38</v>
      </c>
      <c r="F13" s="2">
        <v>45293</v>
      </c>
      <c r="G13" t="s">
        <v>39</v>
      </c>
      <c r="H13" t="s">
        <v>1376</v>
      </c>
      <c r="I13" t="s">
        <v>41</v>
      </c>
      <c r="J13" t="s">
        <v>42</v>
      </c>
      <c r="K13" t="s">
        <v>109</v>
      </c>
      <c r="L13" t="s">
        <v>44</v>
      </c>
      <c r="M13" t="s">
        <v>1023</v>
      </c>
      <c r="N13" t="s">
        <v>642</v>
      </c>
      <c r="O13" t="s">
        <v>643</v>
      </c>
      <c r="P13" t="s">
        <v>48</v>
      </c>
      <c r="Q13" t="s">
        <v>644</v>
      </c>
      <c r="R13" t="s">
        <v>645</v>
      </c>
      <c r="S13" t="s">
        <v>72</v>
      </c>
      <c r="T13" t="s">
        <v>52</v>
      </c>
      <c r="U13" s="3">
        <v>45789</v>
      </c>
      <c r="V13" t="s">
        <v>53</v>
      </c>
      <c r="W13" s="2">
        <v>45293</v>
      </c>
      <c r="X13" s="2">
        <v>45420</v>
      </c>
      <c r="Y13">
        <v>4</v>
      </c>
      <c r="Z13" t="s">
        <v>54</v>
      </c>
      <c r="AA13" t="s">
        <v>116</v>
      </c>
      <c r="AB13" t="s">
        <v>44</v>
      </c>
      <c r="AC13" t="s">
        <v>44</v>
      </c>
      <c r="AD13" t="s">
        <v>56</v>
      </c>
      <c r="AE13" t="s">
        <v>82</v>
      </c>
      <c r="AF13" t="s">
        <v>56</v>
      </c>
      <c r="AG13" t="s">
        <v>82</v>
      </c>
      <c r="AH13" t="s">
        <v>56</v>
      </c>
      <c r="AI13" t="s">
        <v>92</v>
      </c>
    </row>
    <row r="14" spans="1:35" x14ac:dyDescent="0.2">
      <c r="A14" t="s">
        <v>1377</v>
      </c>
      <c r="B14" t="s">
        <v>36</v>
      </c>
      <c r="C14" t="s">
        <v>37</v>
      </c>
      <c r="D14" s="1">
        <v>1071.97</v>
      </c>
      <c r="E14" t="s">
        <v>38</v>
      </c>
      <c r="F14" s="2">
        <v>45294</v>
      </c>
      <c r="G14" t="s">
        <v>39</v>
      </c>
      <c r="H14" t="s">
        <v>1378</v>
      </c>
      <c r="I14" t="s">
        <v>41</v>
      </c>
      <c r="J14" t="s">
        <v>42</v>
      </c>
      <c r="K14" t="s">
        <v>66</v>
      </c>
      <c r="L14" t="s">
        <v>44</v>
      </c>
      <c r="M14" t="s">
        <v>956</v>
      </c>
      <c r="N14" t="s">
        <v>1367</v>
      </c>
      <c r="O14" t="s">
        <v>1368</v>
      </c>
      <c r="P14" t="s">
        <v>48</v>
      </c>
      <c r="Q14" t="s">
        <v>180</v>
      </c>
      <c r="R14" t="s">
        <v>181</v>
      </c>
      <c r="S14" t="s">
        <v>51</v>
      </c>
      <c r="T14" t="s">
        <v>52</v>
      </c>
      <c r="U14" s="3">
        <v>45789</v>
      </c>
      <c r="V14" t="s">
        <v>53</v>
      </c>
      <c r="W14" s="2">
        <v>45294</v>
      </c>
      <c r="X14" s="2">
        <v>45345</v>
      </c>
      <c r="Y14">
        <v>1</v>
      </c>
      <c r="Z14" t="s">
        <v>54</v>
      </c>
      <c r="AA14" t="s">
        <v>73</v>
      </c>
      <c r="AB14" t="s">
        <v>44</v>
      </c>
      <c r="AC14" t="s">
        <v>44</v>
      </c>
      <c r="AD14" t="s">
        <v>56</v>
      </c>
      <c r="AE14" t="s">
        <v>57</v>
      </c>
      <c r="AF14" t="s">
        <v>56</v>
      </c>
      <c r="AG14" t="s">
        <v>57</v>
      </c>
      <c r="AH14" t="s">
        <v>44</v>
      </c>
      <c r="AI14" t="s">
        <v>44</v>
      </c>
    </row>
    <row r="15" spans="1:35" x14ac:dyDescent="0.2">
      <c r="A15" t="s">
        <v>1379</v>
      </c>
      <c r="B15" t="s">
        <v>36</v>
      </c>
      <c r="C15" t="s">
        <v>316</v>
      </c>
      <c r="D15" s="1">
        <v>1289.99</v>
      </c>
      <c r="E15" t="s">
        <v>38</v>
      </c>
      <c r="F15" s="2">
        <v>45293</v>
      </c>
      <c r="G15" t="s">
        <v>39</v>
      </c>
      <c r="H15" t="s">
        <v>1380</v>
      </c>
      <c r="I15" t="s">
        <v>41</v>
      </c>
      <c r="J15" t="s">
        <v>42</v>
      </c>
      <c r="K15" t="s">
        <v>285</v>
      </c>
      <c r="L15" t="s">
        <v>44</v>
      </c>
      <c r="M15" t="s">
        <v>1381</v>
      </c>
      <c r="N15" t="s">
        <v>1382</v>
      </c>
      <c r="O15" t="s">
        <v>1383</v>
      </c>
      <c r="P15" t="s">
        <v>48</v>
      </c>
      <c r="Q15" t="s">
        <v>104</v>
      </c>
      <c r="R15" t="s">
        <v>105</v>
      </c>
      <c r="S15" t="s">
        <v>51</v>
      </c>
      <c r="T15" t="s">
        <v>323</v>
      </c>
      <c r="U15" s="3">
        <v>45789</v>
      </c>
      <c r="V15" t="s">
        <v>53</v>
      </c>
      <c r="W15" s="2">
        <v>45293</v>
      </c>
      <c r="X15" s="2">
        <v>45322</v>
      </c>
      <c r="Y15">
        <v>0</v>
      </c>
      <c r="Z15" t="s">
        <v>54</v>
      </c>
      <c r="AA15" t="s">
        <v>289</v>
      </c>
      <c r="AB15" t="s">
        <v>44</v>
      </c>
      <c r="AC15" t="s">
        <v>44</v>
      </c>
      <c r="AD15" t="s">
        <v>56</v>
      </c>
      <c r="AE15" t="s">
        <v>92</v>
      </c>
      <c r="AF15" t="s">
        <v>56</v>
      </c>
      <c r="AG15" t="s">
        <v>92</v>
      </c>
      <c r="AH15" t="s">
        <v>44</v>
      </c>
      <c r="AI15" t="s">
        <v>44</v>
      </c>
    </row>
    <row r="16" spans="1:35" x14ac:dyDescent="0.2">
      <c r="A16" t="s">
        <v>1384</v>
      </c>
      <c r="B16" t="s">
        <v>36</v>
      </c>
      <c r="C16" t="s">
        <v>37</v>
      </c>
      <c r="D16" s="1">
        <v>950</v>
      </c>
      <c r="E16" t="s">
        <v>38</v>
      </c>
      <c r="F16" s="2">
        <v>45302</v>
      </c>
      <c r="G16" t="s">
        <v>39</v>
      </c>
      <c r="H16" t="s">
        <v>1385</v>
      </c>
      <c r="I16" t="s">
        <v>41</v>
      </c>
      <c r="J16" t="s">
        <v>42</v>
      </c>
      <c r="K16" t="s">
        <v>120</v>
      </c>
      <c r="L16" t="s">
        <v>44</v>
      </c>
      <c r="M16" t="s">
        <v>196</v>
      </c>
      <c r="N16" t="s">
        <v>1386</v>
      </c>
      <c r="O16" t="s">
        <v>1387</v>
      </c>
      <c r="P16" t="s">
        <v>48</v>
      </c>
      <c r="Q16" t="s">
        <v>321</v>
      </c>
      <c r="R16" t="s">
        <v>322</v>
      </c>
      <c r="S16" t="s">
        <v>51</v>
      </c>
      <c r="T16" t="s">
        <v>52</v>
      </c>
      <c r="U16" s="3">
        <v>45789</v>
      </c>
      <c r="V16" t="s">
        <v>53</v>
      </c>
      <c r="W16" s="2">
        <v>45302</v>
      </c>
      <c r="X16" s="2">
        <v>45399</v>
      </c>
      <c r="Y16">
        <v>3</v>
      </c>
      <c r="Z16" t="s">
        <v>54</v>
      </c>
      <c r="AA16" t="s">
        <v>126</v>
      </c>
      <c r="AB16" t="s">
        <v>44</v>
      </c>
      <c r="AC16" t="s">
        <v>44</v>
      </c>
      <c r="AD16" t="s">
        <v>56</v>
      </c>
      <c r="AE16" t="s">
        <v>75</v>
      </c>
      <c r="AF16" t="s">
        <v>56</v>
      </c>
      <c r="AG16" t="s">
        <v>75</v>
      </c>
      <c r="AH16" t="s">
        <v>44</v>
      </c>
      <c r="AI16" t="s">
        <v>44</v>
      </c>
    </row>
    <row r="17" spans="1:35" x14ac:dyDescent="0.2">
      <c r="A17" t="s">
        <v>1388</v>
      </c>
      <c r="B17" t="s">
        <v>36</v>
      </c>
      <c r="C17" t="s">
        <v>37</v>
      </c>
      <c r="D17" s="1">
        <v>995.4</v>
      </c>
      <c r="E17" t="s">
        <v>38</v>
      </c>
      <c r="F17" s="2">
        <v>45301</v>
      </c>
      <c r="G17" t="s">
        <v>39</v>
      </c>
      <c r="H17" t="s">
        <v>1389</v>
      </c>
      <c r="I17" t="s">
        <v>41</v>
      </c>
      <c r="J17" t="s">
        <v>42</v>
      </c>
      <c r="K17" t="s">
        <v>66</v>
      </c>
      <c r="L17" t="s">
        <v>44</v>
      </c>
      <c r="M17" t="s">
        <v>789</v>
      </c>
      <c r="N17" t="s">
        <v>1390</v>
      </c>
      <c r="O17" t="s">
        <v>1391</v>
      </c>
      <c r="P17" t="s">
        <v>48</v>
      </c>
      <c r="Q17" t="s">
        <v>147</v>
      </c>
      <c r="R17" t="s">
        <v>148</v>
      </c>
      <c r="S17" t="s">
        <v>51</v>
      </c>
      <c r="T17" t="s">
        <v>52</v>
      </c>
      <c r="U17" s="3">
        <v>45789</v>
      </c>
      <c r="V17" t="s">
        <v>53</v>
      </c>
      <c r="W17" s="2">
        <v>45301</v>
      </c>
      <c r="X17" s="2">
        <v>45365</v>
      </c>
      <c r="Y17">
        <v>2</v>
      </c>
      <c r="Z17" t="s">
        <v>54</v>
      </c>
      <c r="AA17" t="s">
        <v>73</v>
      </c>
      <c r="AB17" t="s">
        <v>44</v>
      </c>
      <c r="AC17" t="s">
        <v>44</v>
      </c>
      <c r="AD17" t="s">
        <v>56</v>
      </c>
      <c r="AE17" t="s">
        <v>792</v>
      </c>
      <c r="AF17" t="s">
        <v>56</v>
      </c>
      <c r="AG17" t="s">
        <v>792</v>
      </c>
      <c r="AH17" t="s">
        <v>44</v>
      </c>
      <c r="AI17" t="s">
        <v>44</v>
      </c>
    </row>
    <row r="18" spans="1:35" x14ac:dyDescent="0.2">
      <c r="A18" t="s">
        <v>1392</v>
      </c>
      <c r="B18" t="s">
        <v>36</v>
      </c>
      <c r="C18" t="s">
        <v>37</v>
      </c>
      <c r="D18" s="1">
        <v>734.98</v>
      </c>
      <c r="E18" t="s">
        <v>38</v>
      </c>
      <c r="F18" s="2">
        <v>45293</v>
      </c>
      <c r="G18" t="s">
        <v>39</v>
      </c>
      <c r="H18" t="s">
        <v>1393</v>
      </c>
      <c r="I18" t="s">
        <v>41</v>
      </c>
      <c r="J18" t="s">
        <v>42</v>
      </c>
      <c r="K18" t="s">
        <v>43</v>
      </c>
      <c r="L18" t="s">
        <v>109</v>
      </c>
      <c r="M18" t="s">
        <v>45</v>
      </c>
      <c r="N18" t="s">
        <v>1394</v>
      </c>
      <c r="O18" t="s">
        <v>1395</v>
      </c>
      <c r="P18" t="s">
        <v>48</v>
      </c>
      <c r="Q18" t="s">
        <v>1396</v>
      </c>
      <c r="R18" t="s">
        <v>1397</v>
      </c>
      <c r="S18" t="s">
        <v>1398</v>
      </c>
      <c r="T18" t="s">
        <v>52</v>
      </c>
      <c r="U18" s="3">
        <v>45789</v>
      </c>
      <c r="V18" t="s">
        <v>53</v>
      </c>
      <c r="W18" s="2">
        <v>45293</v>
      </c>
      <c r="X18" s="2">
        <v>45345</v>
      </c>
      <c r="Y18">
        <v>2</v>
      </c>
      <c r="Z18" t="s">
        <v>54</v>
      </c>
      <c r="AA18" t="s">
        <v>55</v>
      </c>
      <c r="AB18" t="s">
        <v>90</v>
      </c>
      <c r="AC18" t="s">
        <v>116</v>
      </c>
      <c r="AD18" t="s">
        <v>56</v>
      </c>
      <c r="AE18" t="s">
        <v>57</v>
      </c>
      <c r="AF18" t="s">
        <v>56</v>
      </c>
      <c r="AG18" t="s">
        <v>57</v>
      </c>
      <c r="AH18" t="s">
        <v>44</v>
      </c>
      <c r="AI18" t="s">
        <v>44</v>
      </c>
    </row>
    <row r="19" spans="1:35" x14ac:dyDescent="0.2">
      <c r="A19" t="s">
        <v>1399</v>
      </c>
      <c r="B19" t="s">
        <v>36</v>
      </c>
      <c r="C19" t="s">
        <v>37</v>
      </c>
      <c r="D19" s="1">
        <v>902.98</v>
      </c>
      <c r="E19" t="s">
        <v>38</v>
      </c>
      <c r="F19" s="2">
        <v>45294</v>
      </c>
      <c r="G19" t="s">
        <v>39</v>
      </c>
      <c r="H19" t="s">
        <v>1400</v>
      </c>
      <c r="I19" t="s">
        <v>41</v>
      </c>
      <c r="J19" t="s">
        <v>42</v>
      </c>
      <c r="K19" t="s">
        <v>43</v>
      </c>
      <c r="L19" t="s">
        <v>109</v>
      </c>
      <c r="M19" t="s">
        <v>419</v>
      </c>
      <c r="N19" t="s">
        <v>1401</v>
      </c>
      <c r="O19" t="s">
        <v>1402</v>
      </c>
      <c r="P19" t="s">
        <v>48</v>
      </c>
      <c r="Q19" t="s">
        <v>124</v>
      </c>
      <c r="R19" t="s">
        <v>125</v>
      </c>
      <c r="S19" t="s">
        <v>51</v>
      </c>
      <c r="T19" t="s">
        <v>52</v>
      </c>
      <c r="U19" s="3">
        <v>45789</v>
      </c>
      <c r="V19" t="s">
        <v>53</v>
      </c>
      <c r="W19" s="2">
        <v>45294</v>
      </c>
      <c r="X19" s="2">
        <v>45408</v>
      </c>
      <c r="Y19">
        <v>4</v>
      </c>
      <c r="Z19" t="s">
        <v>54</v>
      </c>
      <c r="AA19" t="s">
        <v>55</v>
      </c>
      <c r="AB19" t="s">
        <v>90</v>
      </c>
      <c r="AC19" t="s">
        <v>116</v>
      </c>
      <c r="AD19" t="s">
        <v>56</v>
      </c>
      <c r="AE19" t="s">
        <v>57</v>
      </c>
      <c r="AF19" t="s">
        <v>56</v>
      </c>
      <c r="AG19" t="s">
        <v>57</v>
      </c>
      <c r="AH19" t="s">
        <v>44</v>
      </c>
      <c r="AI19" t="s">
        <v>44</v>
      </c>
    </row>
    <row r="20" spans="1:35" x14ac:dyDescent="0.2">
      <c r="A20" t="s">
        <v>1403</v>
      </c>
      <c r="B20" t="s">
        <v>36</v>
      </c>
      <c r="C20" t="s">
        <v>37</v>
      </c>
      <c r="D20" s="1">
        <v>938.14</v>
      </c>
      <c r="E20" t="s">
        <v>38</v>
      </c>
      <c r="F20" s="2">
        <v>45296</v>
      </c>
      <c r="G20" t="s">
        <v>39</v>
      </c>
      <c r="H20" t="s">
        <v>1404</v>
      </c>
      <c r="I20" t="s">
        <v>41</v>
      </c>
      <c r="J20" t="s">
        <v>42</v>
      </c>
      <c r="K20" t="s">
        <v>120</v>
      </c>
      <c r="L20" t="s">
        <v>44</v>
      </c>
      <c r="M20" t="s">
        <v>1405</v>
      </c>
      <c r="N20" t="s">
        <v>272</v>
      </c>
      <c r="O20" t="s">
        <v>273</v>
      </c>
      <c r="P20" t="s">
        <v>48</v>
      </c>
      <c r="Q20" t="s">
        <v>180</v>
      </c>
      <c r="R20" t="s">
        <v>181</v>
      </c>
      <c r="S20" t="s">
        <v>51</v>
      </c>
      <c r="T20" t="s">
        <v>52</v>
      </c>
      <c r="U20" s="3">
        <v>45789</v>
      </c>
      <c r="V20" t="s">
        <v>53</v>
      </c>
      <c r="W20" s="2">
        <v>45296</v>
      </c>
      <c r="X20" s="2">
        <v>45330</v>
      </c>
      <c r="Y20">
        <v>1</v>
      </c>
      <c r="Z20" t="s">
        <v>54</v>
      </c>
      <c r="AA20" t="s">
        <v>126</v>
      </c>
      <c r="AB20" t="s">
        <v>44</v>
      </c>
      <c r="AC20" t="s">
        <v>44</v>
      </c>
      <c r="AD20" t="s">
        <v>56</v>
      </c>
      <c r="AE20" t="s">
        <v>82</v>
      </c>
      <c r="AF20" t="s">
        <v>56</v>
      </c>
      <c r="AG20" t="s">
        <v>82</v>
      </c>
      <c r="AH20" t="s">
        <v>44</v>
      </c>
      <c r="AI20" t="s">
        <v>44</v>
      </c>
    </row>
    <row r="21" spans="1:35" x14ac:dyDescent="0.2">
      <c r="A21" t="s">
        <v>1406</v>
      </c>
      <c r="B21" t="s">
        <v>36</v>
      </c>
      <c r="C21" t="s">
        <v>37</v>
      </c>
      <c r="D21" s="1">
        <v>864.41</v>
      </c>
      <c r="E21" t="s">
        <v>38</v>
      </c>
      <c r="F21" s="2">
        <v>45296</v>
      </c>
      <c r="G21" t="s">
        <v>39</v>
      </c>
      <c r="H21" t="s">
        <v>1407</v>
      </c>
      <c r="I21" t="s">
        <v>41</v>
      </c>
      <c r="J21" t="s">
        <v>42</v>
      </c>
      <c r="K21" t="s">
        <v>43</v>
      </c>
      <c r="L21" t="s">
        <v>44</v>
      </c>
      <c r="M21" t="s">
        <v>101</v>
      </c>
      <c r="N21" t="s">
        <v>1044</v>
      </c>
      <c r="O21" t="s">
        <v>1045</v>
      </c>
      <c r="P21" t="s">
        <v>48</v>
      </c>
      <c r="Q21" t="s">
        <v>415</v>
      </c>
      <c r="R21" t="s">
        <v>416</v>
      </c>
      <c r="S21" t="s">
        <v>51</v>
      </c>
      <c r="T21" t="s">
        <v>52</v>
      </c>
      <c r="U21" s="3">
        <v>45789</v>
      </c>
      <c r="V21" t="s">
        <v>53</v>
      </c>
      <c r="W21" s="2">
        <v>45296</v>
      </c>
      <c r="X21" s="2">
        <v>45330</v>
      </c>
      <c r="Y21">
        <v>1</v>
      </c>
      <c r="Z21" t="s">
        <v>54</v>
      </c>
      <c r="AA21" t="s">
        <v>55</v>
      </c>
      <c r="AB21" t="s">
        <v>44</v>
      </c>
      <c r="AC21" t="s">
        <v>44</v>
      </c>
      <c r="AD21" t="s">
        <v>56</v>
      </c>
      <c r="AE21" t="s">
        <v>82</v>
      </c>
      <c r="AF21" t="s">
        <v>56</v>
      </c>
      <c r="AG21" t="s">
        <v>82</v>
      </c>
      <c r="AH21" t="s">
        <v>44</v>
      </c>
      <c r="AI21" t="s">
        <v>44</v>
      </c>
    </row>
    <row r="22" spans="1:35" x14ac:dyDescent="0.2">
      <c r="A22" t="s">
        <v>1408</v>
      </c>
      <c r="B22" t="s">
        <v>36</v>
      </c>
      <c r="C22" t="s">
        <v>1244</v>
      </c>
      <c r="D22" s="1">
        <v>1000</v>
      </c>
      <c r="E22" t="s">
        <v>38</v>
      </c>
      <c r="F22" s="2">
        <v>45295</v>
      </c>
      <c r="G22" t="s">
        <v>39</v>
      </c>
      <c r="H22" t="s">
        <v>1409</v>
      </c>
      <c r="I22" t="s">
        <v>41</v>
      </c>
      <c r="J22" t="s">
        <v>42</v>
      </c>
      <c r="K22" t="s">
        <v>129</v>
      </c>
      <c r="L22" t="s">
        <v>44</v>
      </c>
      <c r="M22" t="s">
        <v>196</v>
      </c>
      <c r="N22" t="s">
        <v>1410</v>
      </c>
      <c r="O22" t="s">
        <v>1411</v>
      </c>
      <c r="P22" t="s">
        <v>48</v>
      </c>
      <c r="Q22" t="s">
        <v>1412</v>
      </c>
      <c r="R22" t="s">
        <v>1413</v>
      </c>
      <c r="S22" t="s">
        <v>72</v>
      </c>
      <c r="T22" t="s">
        <v>1246</v>
      </c>
      <c r="U22" s="3">
        <v>45789</v>
      </c>
      <c r="V22" t="s">
        <v>53</v>
      </c>
      <c r="W22" s="2">
        <v>45295</v>
      </c>
      <c r="X22" s="2">
        <v>45455</v>
      </c>
      <c r="Y22">
        <v>5</v>
      </c>
      <c r="Z22" t="s">
        <v>54</v>
      </c>
      <c r="AA22" t="s">
        <v>132</v>
      </c>
      <c r="AB22" t="s">
        <v>44</v>
      </c>
      <c r="AC22" t="s">
        <v>44</v>
      </c>
      <c r="AD22" t="s">
        <v>56</v>
      </c>
      <c r="AE22" t="s">
        <v>75</v>
      </c>
      <c r="AF22" t="s">
        <v>56</v>
      </c>
      <c r="AG22" t="s">
        <v>75</v>
      </c>
      <c r="AH22" t="s">
        <v>44</v>
      </c>
      <c r="AI22" t="s">
        <v>44</v>
      </c>
    </row>
    <row r="23" spans="1:35" x14ac:dyDescent="0.2">
      <c r="A23" t="s">
        <v>1414</v>
      </c>
      <c r="B23" t="s">
        <v>36</v>
      </c>
      <c r="C23" t="s">
        <v>283</v>
      </c>
      <c r="D23" s="1">
        <v>400</v>
      </c>
      <c r="E23" t="s">
        <v>38</v>
      </c>
      <c r="F23" s="2">
        <v>45294</v>
      </c>
      <c r="G23" t="s">
        <v>39</v>
      </c>
      <c r="H23" t="s">
        <v>1415</v>
      </c>
      <c r="I23" t="s">
        <v>41</v>
      </c>
      <c r="J23" t="s">
        <v>42</v>
      </c>
      <c r="K23" t="s">
        <v>109</v>
      </c>
      <c r="L23" t="s">
        <v>44</v>
      </c>
      <c r="M23" t="s">
        <v>173</v>
      </c>
      <c r="N23" t="s">
        <v>467</v>
      </c>
      <c r="O23" t="s">
        <v>468</v>
      </c>
      <c r="P23" t="s">
        <v>48</v>
      </c>
      <c r="Q23" t="s">
        <v>80</v>
      </c>
      <c r="R23" t="s">
        <v>81</v>
      </c>
      <c r="S23" t="s">
        <v>51</v>
      </c>
      <c r="T23" t="s">
        <v>288</v>
      </c>
      <c r="U23" s="3">
        <v>45789</v>
      </c>
      <c r="V23" t="s">
        <v>53</v>
      </c>
      <c r="W23" s="2">
        <v>45294</v>
      </c>
      <c r="X23" s="2">
        <v>45362</v>
      </c>
      <c r="Y23">
        <v>2</v>
      </c>
      <c r="Z23" t="s">
        <v>54</v>
      </c>
      <c r="AA23" t="s">
        <v>116</v>
      </c>
      <c r="AB23" t="s">
        <v>44</v>
      </c>
      <c r="AC23" t="s">
        <v>44</v>
      </c>
      <c r="AD23" t="s">
        <v>56</v>
      </c>
      <c r="AE23" t="s">
        <v>75</v>
      </c>
      <c r="AF23" t="s">
        <v>56</v>
      </c>
      <c r="AG23" t="s">
        <v>75</v>
      </c>
      <c r="AH23" t="s">
        <v>44</v>
      </c>
      <c r="AI23" t="s">
        <v>44</v>
      </c>
    </row>
    <row r="24" spans="1:35" x14ac:dyDescent="0.2">
      <c r="A24" t="s">
        <v>1416</v>
      </c>
      <c r="B24" t="s">
        <v>36</v>
      </c>
      <c r="C24" t="s">
        <v>37</v>
      </c>
      <c r="D24" s="1">
        <v>864.31</v>
      </c>
      <c r="E24" t="s">
        <v>38</v>
      </c>
      <c r="F24" s="2">
        <v>45301</v>
      </c>
      <c r="G24" t="s">
        <v>39</v>
      </c>
      <c r="H24" t="s">
        <v>1417</v>
      </c>
      <c r="I24" t="s">
        <v>41</v>
      </c>
      <c r="J24" t="s">
        <v>42</v>
      </c>
      <c r="K24" t="s">
        <v>66</v>
      </c>
      <c r="L24" t="s">
        <v>43</v>
      </c>
      <c r="M24" t="s">
        <v>45</v>
      </c>
      <c r="N24" t="s">
        <v>996</v>
      </c>
      <c r="O24" t="s">
        <v>997</v>
      </c>
      <c r="P24" t="s">
        <v>48</v>
      </c>
      <c r="Q24" t="s">
        <v>508</v>
      </c>
      <c r="R24" t="s">
        <v>509</v>
      </c>
      <c r="S24" t="s">
        <v>51</v>
      </c>
      <c r="T24" t="s">
        <v>52</v>
      </c>
      <c r="U24" s="3">
        <v>45789</v>
      </c>
      <c r="V24" t="s">
        <v>53</v>
      </c>
      <c r="W24" s="2">
        <v>45301</v>
      </c>
      <c r="X24" s="2">
        <v>45314</v>
      </c>
      <c r="Y24">
        <v>0</v>
      </c>
      <c r="Z24" t="s">
        <v>54</v>
      </c>
      <c r="AA24" t="s">
        <v>73</v>
      </c>
      <c r="AB24" t="s">
        <v>90</v>
      </c>
      <c r="AC24" t="s">
        <v>55</v>
      </c>
      <c r="AD24" t="s">
        <v>56</v>
      </c>
      <c r="AE24" t="s">
        <v>82</v>
      </c>
      <c r="AF24" t="s">
        <v>56</v>
      </c>
      <c r="AG24" t="s">
        <v>82</v>
      </c>
      <c r="AH24" t="s">
        <v>44</v>
      </c>
      <c r="AI24" t="s">
        <v>44</v>
      </c>
    </row>
    <row r="25" spans="1:35" x14ac:dyDescent="0.2">
      <c r="A25" t="s">
        <v>1418</v>
      </c>
      <c r="B25" t="s">
        <v>36</v>
      </c>
      <c r="C25" t="s">
        <v>202</v>
      </c>
      <c r="D25" s="1">
        <v>1782</v>
      </c>
      <c r="E25" t="s">
        <v>38</v>
      </c>
      <c r="F25" s="2">
        <v>45296</v>
      </c>
      <c r="G25" t="s">
        <v>39</v>
      </c>
      <c r="H25" t="s">
        <v>1419</v>
      </c>
      <c r="I25" t="s">
        <v>41</v>
      </c>
      <c r="J25" t="s">
        <v>42</v>
      </c>
      <c r="K25" t="s">
        <v>120</v>
      </c>
      <c r="L25" t="s">
        <v>44</v>
      </c>
      <c r="M25" t="s">
        <v>204</v>
      </c>
      <c r="N25" t="s">
        <v>97</v>
      </c>
      <c r="O25" t="s">
        <v>98</v>
      </c>
      <c r="P25" t="s">
        <v>48</v>
      </c>
      <c r="Q25" t="s">
        <v>80</v>
      </c>
      <c r="R25" t="s">
        <v>81</v>
      </c>
      <c r="S25" t="s">
        <v>51</v>
      </c>
      <c r="T25" t="s">
        <v>209</v>
      </c>
      <c r="U25" s="3">
        <v>45789</v>
      </c>
      <c r="V25" t="s">
        <v>53</v>
      </c>
      <c r="W25" s="2">
        <v>45296</v>
      </c>
      <c r="X25" s="2">
        <v>45345</v>
      </c>
      <c r="Y25">
        <v>2</v>
      </c>
      <c r="Z25" t="s">
        <v>54</v>
      </c>
      <c r="AA25" t="s">
        <v>126</v>
      </c>
      <c r="AB25" t="s">
        <v>44</v>
      </c>
      <c r="AC25" t="s">
        <v>44</v>
      </c>
      <c r="AD25" t="s">
        <v>56</v>
      </c>
      <c r="AE25" t="s">
        <v>211</v>
      </c>
      <c r="AF25" t="s">
        <v>56</v>
      </c>
      <c r="AG25" t="s">
        <v>211</v>
      </c>
      <c r="AH25" t="s">
        <v>44</v>
      </c>
      <c r="AI25" t="s">
        <v>44</v>
      </c>
    </row>
    <row r="26" spans="1:35" x14ac:dyDescent="0.2">
      <c r="A26" t="s">
        <v>1420</v>
      </c>
      <c r="B26" t="s">
        <v>36</v>
      </c>
      <c r="C26" t="s">
        <v>37</v>
      </c>
      <c r="D26" s="1">
        <v>989.91</v>
      </c>
      <c r="E26" t="s">
        <v>38</v>
      </c>
      <c r="F26" s="2">
        <v>45296</v>
      </c>
      <c r="G26" t="s">
        <v>39</v>
      </c>
      <c r="H26" t="s">
        <v>1421</v>
      </c>
      <c r="I26" t="s">
        <v>41</v>
      </c>
      <c r="J26" t="s">
        <v>42</v>
      </c>
      <c r="K26" t="s">
        <v>43</v>
      </c>
      <c r="L26" t="s">
        <v>109</v>
      </c>
      <c r="M26" t="s">
        <v>1023</v>
      </c>
      <c r="N26" t="s">
        <v>677</v>
      </c>
      <c r="O26" t="s">
        <v>678</v>
      </c>
      <c r="P26" t="s">
        <v>48</v>
      </c>
      <c r="Q26" t="s">
        <v>124</v>
      </c>
      <c r="R26" t="s">
        <v>125</v>
      </c>
      <c r="S26" t="s">
        <v>51</v>
      </c>
      <c r="T26" t="s">
        <v>52</v>
      </c>
      <c r="U26" s="3">
        <v>45789</v>
      </c>
      <c r="V26" t="s">
        <v>53</v>
      </c>
      <c r="W26" s="2">
        <v>45296</v>
      </c>
      <c r="X26" s="2">
        <v>45334</v>
      </c>
      <c r="Y26">
        <v>1</v>
      </c>
      <c r="Z26" t="s">
        <v>54</v>
      </c>
      <c r="AA26" t="s">
        <v>55</v>
      </c>
      <c r="AB26" t="s">
        <v>90</v>
      </c>
      <c r="AC26" t="s">
        <v>116</v>
      </c>
      <c r="AD26" t="s">
        <v>56</v>
      </c>
      <c r="AE26" t="s">
        <v>57</v>
      </c>
      <c r="AF26" t="s">
        <v>56</v>
      </c>
      <c r="AG26" t="s">
        <v>57</v>
      </c>
      <c r="AH26" t="s">
        <v>56</v>
      </c>
      <c r="AI26" t="s">
        <v>92</v>
      </c>
    </row>
    <row r="27" spans="1:35" x14ac:dyDescent="0.2">
      <c r="A27" t="s">
        <v>1422</v>
      </c>
      <c r="B27" t="s">
        <v>36</v>
      </c>
      <c r="C27" t="s">
        <v>37</v>
      </c>
      <c r="D27" s="1">
        <v>1063.94</v>
      </c>
      <c r="E27" t="s">
        <v>38</v>
      </c>
      <c r="F27" s="2">
        <v>45296</v>
      </c>
      <c r="G27" t="s">
        <v>39</v>
      </c>
      <c r="H27" t="s">
        <v>1423</v>
      </c>
      <c r="I27" t="s">
        <v>41</v>
      </c>
      <c r="J27" t="s">
        <v>42</v>
      </c>
      <c r="K27" t="s">
        <v>120</v>
      </c>
      <c r="L27" t="s">
        <v>66</v>
      </c>
      <c r="M27" t="s">
        <v>45</v>
      </c>
      <c r="N27" t="s">
        <v>880</v>
      </c>
      <c r="O27" t="s">
        <v>881</v>
      </c>
      <c r="P27" t="s">
        <v>48</v>
      </c>
      <c r="Q27" t="s">
        <v>180</v>
      </c>
      <c r="R27" t="s">
        <v>181</v>
      </c>
      <c r="S27" t="s">
        <v>51</v>
      </c>
      <c r="T27" t="s">
        <v>52</v>
      </c>
      <c r="U27" s="3">
        <v>45789</v>
      </c>
      <c r="V27" t="s">
        <v>53</v>
      </c>
      <c r="W27" s="2">
        <v>45296</v>
      </c>
      <c r="X27" s="2">
        <v>45330</v>
      </c>
      <c r="Y27">
        <v>1</v>
      </c>
      <c r="Z27" t="s">
        <v>54</v>
      </c>
      <c r="AA27" t="s">
        <v>126</v>
      </c>
      <c r="AB27" t="s">
        <v>90</v>
      </c>
      <c r="AC27" t="s">
        <v>91</v>
      </c>
      <c r="AD27" t="s">
        <v>56</v>
      </c>
      <c r="AE27" t="s">
        <v>57</v>
      </c>
      <c r="AF27" t="s">
        <v>56</v>
      </c>
      <c r="AG27" t="s">
        <v>57</v>
      </c>
      <c r="AH27" t="s">
        <v>44</v>
      </c>
      <c r="AI27" t="s">
        <v>44</v>
      </c>
    </row>
    <row r="28" spans="1:35" x14ac:dyDescent="0.2">
      <c r="A28" t="s">
        <v>1424</v>
      </c>
      <c r="B28" t="s">
        <v>36</v>
      </c>
      <c r="C28" t="s">
        <v>37</v>
      </c>
      <c r="D28" s="1">
        <v>1000</v>
      </c>
      <c r="E28" t="s">
        <v>38</v>
      </c>
      <c r="F28" s="2">
        <v>45296</v>
      </c>
      <c r="G28" t="s">
        <v>39</v>
      </c>
      <c r="H28" t="s">
        <v>1425</v>
      </c>
      <c r="I28" t="s">
        <v>41</v>
      </c>
      <c r="J28" t="s">
        <v>42</v>
      </c>
      <c r="K28" t="s">
        <v>66</v>
      </c>
      <c r="L28" t="s">
        <v>44</v>
      </c>
      <c r="M28" t="s">
        <v>306</v>
      </c>
      <c r="N28" t="s">
        <v>1426</v>
      </c>
      <c r="O28" t="s">
        <v>1427</v>
      </c>
      <c r="P28" t="s">
        <v>48</v>
      </c>
      <c r="Q28" t="s">
        <v>88</v>
      </c>
      <c r="R28" t="s">
        <v>89</v>
      </c>
      <c r="S28" t="s">
        <v>72</v>
      </c>
      <c r="T28" t="s">
        <v>52</v>
      </c>
      <c r="U28" s="3">
        <v>45789</v>
      </c>
      <c r="V28" t="s">
        <v>53</v>
      </c>
      <c r="W28" s="2">
        <v>45296</v>
      </c>
      <c r="X28" s="2">
        <v>45362</v>
      </c>
      <c r="Y28">
        <v>1</v>
      </c>
      <c r="Z28" t="s">
        <v>54</v>
      </c>
      <c r="AA28" t="s">
        <v>73</v>
      </c>
      <c r="AB28" t="s">
        <v>44</v>
      </c>
      <c r="AC28" t="s">
        <v>44</v>
      </c>
      <c r="AD28" t="s">
        <v>56</v>
      </c>
      <c r="AE28" t="s">
        <v>75</v>
      </c>
      <c r="AF28" t="s">
        <v>56</v>
      </c>
      <c r="AG28" t="s">
        <v>75</v>
      </c>
      <c r="AH28" t="s">
        <v>56</v>
      </c>
      <c r="AI28" t="s">
        <v>74</v>
      </c>
    </row>
    <row r="29" spans="1:35" x14ac:dyDescent="0.2">
      <c r="A29" t="s">
        <v>1428</v>
      </c>
      <c r="B29" t="s">
        <v>36</v>
      </c>
      <c r="C29" t="s">
        <v>283</v>
      </c>
      <c r="D29" s="1">
        <v>500</v>
      </c>
      <c r="E29" t="s">
        <v>38</v>
      </c>
      <c r="F29" s="2">
        <v>45296</v>
      </c>
      <c r="G29" t="s">
        <v>39</v>
      </c>
      <c r="H29" t="s">
        <v>1429</v>
      </c>
      <c r="I29" t="s">
        <v>41</v>
      </c>
      <c r="J29" t="s">
        <v>42</v>
      </c>
      <c r="K29" t="s">
        <v>109</v>
      </c>
      <c r="L29" t="s">
        <v>44</v>
      </c>
      <c r="M29" t="s">
        <v>390</v>
      </c>
      <c r="N29" t="s">
        <v>111</v>
      </c>
      <c r="O29" t="s">
        <v>112</v>
      </c>
      <c r="P29" t="s">
        <v>48</v>
      </c>
      <c r="Q29" t="s">
        <v>113</v>
      </c>
      <c r="R29" t="s">
        <v>114</v>
      </c>
      <c r="S29" t="s">
        <v>51</v>
      </c>
      <c r="T29" t="s">
        <v>288</v>
      </c>
      <c r="U29" s="3">
        <v>45789</v>
      </c>
      <c r="V29" t="s">
        <v>53</v>
      </c>
      <c r="W29" s="2">
        <v>45296</v>
      </c>
      <c r="X29" s="2">
        <v>45345</v>
      </c>
      <c r="Y29">
        <v>2</v>
      </c>
      <c r="Z29" t="s">
        <v>54</v>
      </c>
      <c r="AA29" t="s">
        <v>116</v>
      </c>
      <c r="AB29" t="s">
        <v>44</v>
      </c>
      <c r="AC29" t="s">
        <v>44</v>
      </c>
      <c r="AD29" t="s">
        <v>56</v>
      </c>
      <c r="AE29" t="s">
        <v>75</v>
      </c>
      <c r="AF29" t="s">
        <v>56</v>
      </c>
      <c r="AG29" t="s">
        <v>75</v>
      </c>
      <c r="AH29" t="s">
        <v>44</v>
      </c>
      <c r="AI29" t="s">
        <v>44</v>
      </c>
    </row>
    <row r="30" spans="1:35" x14ac:dyDescent="0.2">
      <c r="A30" t="s">
        <v>1430</v>
      </c>
      <c r="B30" t="s">
        <v>36</v>
      </c>
      <c r="C30" t="s">
        <v>37</v>
      </c>
      <c r="D30" s="1">
        <v>981.16</v>
      </c>
      <c r="E30" t="s">
        <v>38</v>
      </c>
      <c r="F30" s="2">
        <v>45299</v>
      </c>
      <c r="G30" t="s">
        <v>39</v>
      </c>
      <c r="H30" t="s">
        <v>1431</v>
      </c>
      <c r="I30" t="s">
        <v>41</v>
      </c>
      <c r="J30" t="s">
        <v>42</v>
      </c>
      <c r="K30" t="s">
        <v>66</v>
      </c>
      <c r="L30" t="s">
        <v>44</v>
      </c>
      <c r="M30" t="s">
        <v>1432</v>
      </c>
      <c r="N30" t="s">
        <v>577</v>
      </c>
      <c r="O30" t="s">
        <v>578</v>
      </c>
      <c r="P30" t="s">
        <v>48</v>
      </c>
      <c r="Q30" t="s">
        <v>415</v>
      </c>
      <c r="R30" t="s">
        <v>416</v>
      </c>
      <c r="S30" t="s">
        <v>51</v>
      </c>
      <c r="T30" t="s">
        <v>52</v>
      </c>
      <c r="U30" s="3">
        <v>45789</v>
      </c>
      <c r="V30" t="s">
        <v>53</v>
      </c>
      <c r="W30" s="2">
        <v>45299</v>
      </c>
      <c r="X30" s="2">
        <v>45362</v>
      </c>
      <c r="Y30">
        <v>2</v>
      </c>
      <c r="Z30" t="s">
        <v>54</v>
      </c>
      <c r="AA30" t="s">
        <v>73</v>
      </c>
      <c r="AB30" t="s">
        <v>44</v>
      </c>
      <c r="AC30" t="s">
        <v>44</v>
      </c>
      <c r="AD30" t="s">
        <v>56</v>
      </c>
      <c r="AE30" t="s">
        <v>74</v>
      </c>
      <c r="AF30" t="s">
        <v>56</v>
      </c>
      <c r="AG30" t="s">
        <v>74</v>
      </c>
      <c r="AH30" t="s">
        <v>56</v>
      </c>
      <c r="AI30" t="s">
        <v>75</v>
      </c>
    </row>
    <row r="31" spans="1:35" x14ac:dyDescent="0.2">
      <c r="A31" t="s">
        <v>1433</v>
      </c>
      <c r="B31" t="s">
        <v>36</v>
      </c>
      <c r="C31" t="s">
        <v>37</v>
      </c>
      <c r="D31" s="1">
        <v>1003.7</v>
      </c>
      <c r="E31" t="s">
        <v>38</v>
      </c>
      <c r="F31" s="2">
        <v>45299</v>
      </c>
      <c r="G31" t="s">
        <v>39</v>
      </c>
      <c r="H31" t="s">
        <v>1434</v>
      </c>
      <c r="I31" t="s">
        <v>41</v>
      </c>
      <c r="J31" t="s">
        <v>42</v>
      </c>
      <c r="K31" t="s">
        <v>120</v>
      </c>
      <c r="L31" t="s">
        <v>44</v>
      </c>
      <c r="M31" t="s">
        <v>1405</v>
      </c>
      <c r="N31" t="s">
        <v>1435</v>
      </c>
      <c r="O31" t="s">
        <v>1436</v>
      </c>
      <c r="P31" t="s">
        <v>48</v>
      </c>
      <c r="Q31" t="s">
        <v>70</v>
      </c>
      <c r="R31" t="s">
        <v>71</v>
      </c>
      <c r="S31" t="s">
        <v>72</v>
      </c>
      <c r="T31" t="s">
        <v>52</v>
      </c>
      <c r="U31" s="3">
        <v>45789</v>
      </c>
      <c r="V31" t="s">
        <v>53</v>
      </c>
      <c r="W31" s="2">
        <v>45299</v>
      </c>
      <c r="X31" s="2">
        <v>45345</v>
      </c>
      <c r="Y31">
        <v>2</v>
      </c>
      <c r="Z31" t="s">
        <v>54</v>
      </c>
      <c r="AA31" t="s">
        <v>126</v>
      </c>
      <c r="AB31" t="s">
        <v>44</v>
      </c>
      <c r="AC31" t="s">
        <v>44</v>
      </c>
      <c r="AD31" t="s">
        <v>56</v>
      </c>
      <c r="AE31" t="s">
        <v>57</v>
      </c>
      <c r="AF31" t="s">
        <v>56</v>
      </c>
      <c r="AG31" t="s">
        <v>57</v>
      </c>
      <c r="AH31" t="s">
        <v>44</v>
      </c>
      <c r="AI31" t="s">
        <v>44</v>
      </c>
    </row>
    <row r="32" spans="1:35" x14ac:dyDescent="0.2">
      <c r="A32" t="s">
        <v>1437</v>
      </c>
      <c r="B32" t="s">
        <v>36</v>
      </c>
      <c r="C32" t="s">
        <v>283</v>
      </c>
      <c r="D32" s="1">
        <v>500</v>
      </c>
      <c r="E32" t="s">
        <v>38</v>
      </c>
      <c r="F32" s="2">
        <v>45298</v>
      </c>
      <c r="G32" t="s">
        <v>39</v>
      </c>
      <c r="H32" t="s">
        <v>1438</v>
      </c>
      <c r="I32" t="s">
        <v>41</v>
      </c>
      <c r="J32" t="s">
        <v>42</v>
      </c>
      <c r="K32" t="s">
        <v>285</v>
      </c>
      <c r="L32" t="s">
        <v>44</v>
      </c>
      <c r="M32" t="s">
        <v>173</v>
      </c>
      <c r="N32" t="s">
        <v>1439</v>
      </c>
      <c r="O32" t="s">
        <v>1440</v>
      </c>
      <c r="P32" t="s">
        <v>48</v>
      </c>
      <c r="Q32" t="s">
        <v>716</v>
      </c>
      <c r="R32" t="s">
        <v>717</v>
      </c>
      <c r="S32" t="s">
        <v>155</v>
      </c>
      <c r="T32" t="s">
        <v>288</v>
      </c>
      <c r="U32" s="3">
        <v>45789</v>
      </c>
      <c r="V32" t="s">
        <v>53</v>
      </c>
      <c r="W32" s="2">
        <v>45298</v>
      </c>
      <c r="X32" s="2">
        <v>45330</v>
      </c>
      <c r="Y32">
        <v>1</v>
      </c>
      <c r="Z32" t="s">
        <v>54</v>
      </c>
      <c r="AA32" t="s">
        <v>289</v>
      </c>
      <c r="AB32" t="s">
        <v>44</v>
      </c>
      <c r="AC32" t="s">
        <v>44</v>
      </c>
      <c r="AD32" t="s">
        <v>56</v>
      </c>
      <c r="AE32" t="s">
        <v>75</v>
      </c>
      <c r="AF32" t="s">
        <v>56</v>
      </c>
      <c r="AG32" t="s">
        <v>75</v>
      </c>
      <c r="AH32" t="s">
        <v>44</v>
      </c>
      <c r="AI32" t="s">
        <v>44</v>
      </c>
    </row>
    <row r="33" spans="1:35" x14ac:dyDescent="0.2">
      <c r="A33" t="s">
        <v>1441</v>
      </c>
      <c r="B33" t="s">
        <v>36</v>
      </c>
      <c r="C33" t="s">
        <v>37</v>
      </c>
      <c r="D33" s="1">
        <v>990</v>
      </c>
      <c r="E33" t="s">
        <v>38</v>
      </c>
      <c r="F33" s="2">
        <v>45300</v>
      </c>
      <c r="G33" t="s">
        <v>39</v>
      </c>
      <c r="H33" t="s">
        <v>1442</v>
      </c>
      <c r="I33" t="s">
        <v>41</v>
      </c>
      <c r="J33" t="s">
        <v>42</v>
      </c>
      <c r="K33" t="s">
        <v>120</v>
      </c>
      <c r="L33" t="s">
        <v>44</v>
      </c>
      <c r="M33" t="s">
        <v>67</v>
      </c>
      <c r="N33" t="s">
        <v>1327</v>
      </c>
      <c r="O33" t="s">
        <v>1328</v>
      </c>
      <c r="P33" t="s">
        <v>48</v>
      </c>
      <c r="Q33" t="s">
        <v>191</v>
      </c>
      <c r="R33" t="s">
        <v>192</v>
      </c>
      <c r="S33" t="s">
        <v>51</v>
      </c>
      <c r="T33" t="s">
        <v>52</v>
      </c>
      <c r="U33" s="3">
        <v>45789</v>
      </c>
      <c r="V33" t="s">
        <v>53</v>
      </c>
      <c r="W33" s="2">
        <v>45300</v>
      </c>
      <c r="X33" s="2">
        <v>45399</v>
      </c>
      <c r="Y33">
        <v>4</v>
      </c>
      <c r="Z33" t="s">
        <v>54</v>
      </c>
      <c r="AA33" t="s">
        <v>126</v>
      </c>
      <c r="AB33" t="s">
        <v>44</v>
      </c>
      <c r="AC33" t="s">
        <v>44</v>
      </c>
      <c r="AD33" t="s">
        <v>56</v>
      </c>
      <c r="AE33" t="s">
        <v>74</v>
      </c>
      <c r="AF33" t="s">
        <v>56</v>
      </c>
      <c r="AG33" t="s">
        <v>74</v>
      </c>
      <c r="AH33" t="s">
        <v>44</v>
      </c>
      <c r="AI33" t="s">
        <v>44</v>
      </c>
    </row>
    <row r="34" spans="1:35" x14ac:dyDescent="0.2">
      <c r="A34" t="s">
        <v>1443</v>
      </c>
      <c r="B34" t="s">
        <v>36</v>
      </c>
      <c r="C34" t="s">
        <v>37</v>
      </c>
      <c r="D34" s="1">
        <v>840</v>
      </c>
      <c r="E34" t="s">
        <v>38</v>
      </c>
      <c r="F34" s="2">
        <v>45300</v>
      </c>
      <c r="G34" t="s">
        <v>39</v>
      </c>
      <c r="H34" t="s">
        <v>1444</v>
      </c>
      <c r="I34" t="s">
        <v>41</v>
      </c>
      <c r="J34" t="s">
        <v>42</v>
      </c>
      <c r="K34" t="s">
        <v>66</v>
      </c>
      <c r="L34" t="s">
        <v>44</v>
      </c>
      <c r="M34" t="s">
        <v>196</v>
      </c>
      <c r="N34" t="s">
        <v>1445</v>
      </c>
      <c r="O34" t="s">
        <v>1446</v>
      </c>
      <c r="P34" t="s">
        <v>48</v>
      </c>
      <c r="Q34" t="s">
        <v>1447</v>
      </c>
      <c r="R34" t="s">
        <v>1448</v>
      </c>
      <c r="S34" t="s">
        <v>72</v>
      </c>
      <c r="T34" t="s">
        <v>52</v>
      </c>
      <c r="U34" s="3">
        <v>45789</v>
      </c>
      <c r="V34" t="s">
        <v>53</v>
      </c>
      <c r="W34" s="2">
        <v>45300</v>
      </c>
      <c r="X34" s="2">
        <v>45362</v>
      </c>
      <c r="Y34">
        <v>1</v>
      </c>
      <c r="Z34" t="s">
        <v>54</v>
      </c>
      <c r="AA34" t="s">
        <v>73</v>
      </c>
      <c r="AB34" t="s">
        <v>44</v>
      </c>
      <c r="AC34" t="s">
        <v>44</v>
      </c>
      <c r="AD34" t="s">
        <v>56</v>
      </c>
      <c r="AE34" t="s">
        <v>75</v>
      </c>
      <c r="AF34" t="s">
        <v>56</v>
      </c>
      <c r="AG34" t="s">
        <v>75</v>
      </c>
      <c r="AH34" t="s">
        <v>44</v>
      </c>
      <c r="AI34" t="s">
        <v>44</v>
      </c>
    </row>
    <row r="35" spans="1:35" x14ac:dyDescent="0.2">
      <c r="A35" t="s">
        <v>1449</v>
      </c>
      <c r="B35" t="s">
        <v>36</v>
      </c>
      <c r="C35" t="s">
        <v>37</v>
      </c>
      <c r="D35" s="1">
        <v>903.98</v>
      </c>
      <c r="E35" t="s">
        <v>38</v>
      </c>
      <c r="F35" s="2">
        <v>45299</v>
      </c>
      <c r="G35" t="s">
        <v>39</v>
      </c>
      <c r="H35" t="s">
        <v>1450</v>
      </c>
      <c r="I35" t="s">
        <v>41</v>
      </c>
      <c r="J35" t="s">
        <v>42</v>
      </c>
      <c r="K35" t="s">
        <v>129</v>
      </c>
      <c r="L35" t="s">
        <v>44</v>
      </c>
      <c r="M35" t="s">
        <v>271</v>
      </c>
      <c r="N35" t="s">
        <v>642</v>
      </c>
      <c r="O35" t="s">
        <v>643</v>
      </c>
      <c r="P35" t="s">
        <v>48</v>
      </c>
      <c r="Q35" t="s">
        <v>644</v>
      </c>
      <c r="R35" t="s">
        <v>645</v>
      </c>
      <c r="S35" t="s">
        <v>72</v>
      </c>
      <c r="T35" t="s">
        <v>52</v>
      </c>
      <c r="U35" s="3">
        <v>45789</v>
      </c>
      <c r="V35" t="s">
        <v>53</v>
      </c>
      <c r="W35" s="2">
        <v>45299</v>
      </c>
      <c r="X35" s="2">
        <v>45476</v>
      </c>
      <c r="Y35">
        <v>6</v>
      </c>
      <c r="Z35" t="s">
        <v>54</v>
      </c>
      <c r="AA35" t="s">
        <v>228</v>
      </c>
      <c r="AB35" t="s">
        <v>44</v>
      </c>
      <c r="AC35" t="s">
        <v>44</v>
      </c>
      <c r="AD35" t="s">
        <v>56</v>
      </c>
      <c r="AE35" t="s">
        <v>57</v>
      </c>
      <c r="AF35" t="s">
        <v>56</v>
      </c>
      <c r="AG35" t="s">
        <v>57</v>
      </c>
      <c r="AH35" t="s">
        <v>56</v>
      </c>
      <c r="AI35" t="s">
        <v>164</v>
      </c>
    </row>
    <row r="36" spans="1:35" x14ac:dyDescent="0.2">
      <c r="A36" t="s">
        <v>1451</v>
      </c>
      <c r="B36" t="s">
        <v>36</v>
      </c>
      <c r="C36" t="s">
        <v>37</v>
      </c>
      <c r="D36" s="1">
        <v>973.95</v>
      </c>
      <c r="E36" t="s">
        <v>38</v>
      </c>
      <c r="F36" s="2">
        <v>45300</v>
      </c>
      <c r="G36" t="s">
        <v>39</v>
      </c>
      <c r="H36" t="s">
        <v>1452</v>
      </c>
      <c r="I36" t="s">
        <v>41</v>
      </c>
      <c r="J36" t="s">
        <v>42</v>
      </c>
      <c r="K36" t="s">
        <v>120</v>
      </c>
      <c r="L36" t="s">
        <v>44</v>
      </c>
      <c r="M36" t="s">
        <v>45</v>
      </c>
      <c r="N36" t="s">
        <v>1303</v>
      </c>
      <c r="O36" t="s">
        <v>1304</v>
      </c>
      <c r="P36" t="s">
        <v>48</v>
      </c>
      <c r="Q36" t="s">
        <v>842</v>
      </c>
      <c r="R36" t="s">
        <v>843</v>
      </c>
      <c r="S36" t="s">
        <v>51</v>
      </c>
      <c r="T36" t="s">
        <v>52</v>
      </c>
      <c r="U36" s="3">
        <v>45789</v>
      </c>
      <c r="V36" t="s">
        <v>53</v>
      </c>
      <c r="W36" s="2">
        <v>45300</v>
      </c>
      <c r="X36" s="2">
        <v>45334</v>
      </c>
      <c r="Y36">
        <v>1</v>
      </c>
      <c r="Z36" t="s">
        <v>54</v>
      </c>
      <c r="AA36" t="s">
        <v>126</v>
      </c>
      <c r="AB36" t="s">
        <v>44</v>
      </c>
      <c r="AC36" t="s">
        <v>44</v>
      </c>
      <c r="AD36" t="s">
        <v>56</v>
      </c>
      <c r="AE36" t="s">
        <v>57</v>
      </c>
      <c r="AF36" t="s">
        <v>56</v>
      </c>
      <c r="AG36" t="s">
        <v>57</v>
      </c>
      <c r="AH36" t="s">
        <v>44</v>
      </c>
      <c r="AI36" t="s">
        <v>44</v>
      </c>
    </row>
    <row r="37" spans="1:35" x14ac:dyDescent="0.2">
      <c r="A37" t="s">
        <v>1453</v>
      </c>
      <c r="B37" t="s">
        <v>36</v>
      </c>
      <c r="C37" t="s">
        <v>37</v>
      </c>
      <c r="D37" s="1">
        <v>1283.3900000000001</v>
      </c>
      <c r="E37" t="s">
        <v>38</v>
      </c>
      <c r="F37" s="2">
        <v>45301</v>
      </c>
      <c r="G37" t="s">
        <v>39</v>
      </c>
      <c r="H37" t="s">
        <v>1454</v>
      </c>
      <c r="I37" t="s">
        <v>41</v>
      </c>
      <c r="J37" t="s">
        <v>42</v>
      </c>
      <c r="K37" t="s">
        <v>120</v>
      </c>
      <c r="L37" t="s">
        <v>44</v>
      </c>
      <c r="M37" t="s">
        <v>419</v>
      </c>
      <c r="N37" t="s">
        <v>1455</v>
      </c>
      <c r="O37" t="s">
        <v>1456</v>
      </c>
      <c r="P37" t="s">
        <v>48</v>
      </c>
      <c r="Q37" t="s">
        <v>1457</v>
      </c>
      <c r="R37" t="s">
        <v>1458</v>
      </c>
      <c r="S37" t="s">
        <v>72</v>
      </c>
      <c r="T37" t="s">
        <v>52</v>
      </c>
      <c r="U37" s="3">
        <v>45789</v>
      </c>
      <c r="V37" t="s">
        <v>53</v>
      </c>
      <c r="W37" s="2">
        <v>45301</v>
      </c>
      <c r="X37" s="2">
        <v>45345</v>
      </c>
      <c r="Y37">
        <v>1</v>
      </c>
      <c r="Z37" t="s">
        <v>54</v>
      </c>
      <c r="AA37" t="s">
        <v>126</v>
      </c>
      <c r="AB37" t="s">
        <v>44</v>
      </c>
      <c r="AC37" t="s">
        <v>44</v>
      </c>
      <c r="AD37" t="s">
        <v>56</v>
      </c>
      <c r="AE37" t="s">
        <v>57</v>
      </c>
      <c r="AF37" t="s">
        <v>56</v>
      </c>
      <c r="AG37" t="s">
        <v>57</v>
      </c>
      <c r="AH37" t="s">
        <v>44</v>
      </c>
      <c r="AI37" t="s">
        <v>44</v>
      </c>
    </row>
    <row r="38" spans="1:35" x14ac:dyDescent="0.2">
      <c r="A38" t="s">
        <v>1459</v>
      </c>
      <c r="B38" t="s">
        <v>36</v>
      </c>
      <c r="C38" t="s">
        <v>37</v>
      </c>
      <c r="D38" s="1">
        <v>1000</v>
      </c>
      <c r="E38" t="s">
        <v>38</v>
      </c>
      <c r="F38" s="2">
        <v>45300</v>
      </c>
      <c r="G38" t="s">
        <v>39</v>
      </c>
      <c r="H38" t="s">
        <v>1460</v>
      </c>
      <c r="I38" t="s">
        <v>41</v>
      </c>
      <c r="J38" t="s">
        <v>42</v>
      </c>
      <c r="K38" t="s">
        <v>129</v>
      </c>
      <c r="L38" t="s">
        <v>44</v>
      </c>
      <c r="M38" t="s">
        <v>271</v>
      </c>
      <c r="N38" t="s">
        <v>1461</v>
      </c>
      <c r="O38" t="s">
        <v>1462</v>
      </c>
      <c r="P38" t="s">
        <v>48</v>
      </c>
      <c r="Q38" t="s">
        <v>1463</v>
      </c>
      <c r="R38" t="s">
        <v>1464</v>
      </c>
      <c r="S38" t="s">
        <v>155</v>
      </c>
      <c r="T38" t="s">
        <v>52</v>
      </c>
      <c r="U38" s="3">
        <v>45789</v>
      </c>
      <c r="V38" t="s">
        <v>53</v>
      </c>
      <c r="W38" s="2">
        <v>45300</v>
      </c>
      <c r="X38" s="2">
        <v>45399</v>
      </c>
      <c r="Y38">
        <v>3</v>
      </c>
      <c r="Z38" t="s">
        <v>54</v>
      </c>
      <c r="AA38" t="s">
        <v>228</v>
      </c>
      <c r="AB38" t="s">
        <v>44</v>
      </c>
      <c r="AC38" t="s">
        <v>44</v>
      </c>
      <c r="AD38" t="s">
        <v>56</v>
      </c>
      <c r="AE38" t="s">
        <v>82</v>
      </c>
      <c r="AF38" t="s">
        <v>56</v>
      </c>
      <c r="AG38" t="s">
        <v>82</v>
      </c>
      <c r="AH38" t="s">
        <v>56</v>
      </c>
      <c r="AI38" t="s">
        <v>164</v>
      </c>
    </row>
    <row r="39" spans="1:35" x14ac:dyDescent="0.2">
      <c r="A39" t="s">
        <v>1465</v>
      </c>
      <c r="B39" t="s">
        <v>36</v>
      </c>
      <c r="C39" t="s">
        <v>283</v>
      </c>
      <c r="D39" s="1">
        <v>500</v>
      </c>
      <c r="E39" t="s">
        <v>38</v>
      </c>
      <c r="F39" s="2">
        <v>45301</v>
      </c>
      <c r="G39" t="s">
        <v>39</v>
      </c>
      <c r="H39" t="s">
        <v>1466</v>
      </c>
      <c r="I39" t="s">
        <v>41</v>
      </c>
      <c r="J39" t="s">
        <v>42</v>
      </c>
      <c r="K39" t="s">
        <v>109</v>
      </c>
      <c r="L39" t="s">
        <v>44</v>
      </c>
      <c r="M39" t="s">
        <v>173</v>
      </c>
      <c r="N39" t="s">
        <v>111</v>
      </c>
      <c r="O39" t="s">
        <v>112</v>
      </c>
      <c r="P39" t="s">
        <v>48</v>
      </c>
      <c r="Q39" t="s">
        <v>113</v>
      </c>
      <c r="R39" t="s">
        <v>114</v>
      </c>
      <c r="S39" t="s">
        <v>51</v>
      </c>
      <c r="T39" t="s">
        <v>288</v>
      </c>
      <c r="U39" s="3">
        <v>45789</v>
      </c>
      <c r="V39" t="s">
        <v>53</v>
      </c>
      <c r="W39" s="2">
        <v>45301</v>
      </c>
      <c r="X39" s="2">
        <v>45420</v>
      </c>
      <c r="Y39">
        <v>4</v>
      </c>
      <c r="Z39" t="s">
        <v>54</v>
      </c>
      <c r="AA39" t="s">
        <v>116</v>
      </c>
      <c r="AB39" t="s">
        <v>44</v>
      </c>
      <c r="AC39" t="s">
        <v>44</v>
      </c>
      <c r="AD39" t="s">
        <v>56</v>
      </c>
      <c r="AE39" t="s">
        <v>75</v>
      </c>
      <c r="AF39" t="s">
        <v>56</v>
      </c>
      <c r="AG39" t="s">
        <v>75</v>
      </c>
      <c r="AH39" t="s">
        <v>44</v>
      </c>
      <c r="AI39" t="s">
        <v>44</v>
      </c>
    </row>
    <row r="40" spans="1:35" x14ac:dyDescent="0.2">
      <c r="A40" t="s">
        <v>1467</v>
      </c>
      <c r="B40" t="s">
        <v>36</v>
      </c>
      <c r="C40" t="s">
        <v>37</v>
      </c>
      <c r="D40" s="1">
        <v>1001.97</v>
      </c>
      <c r="E40" t="s">
        <v>38</v>
      </c>
      <c r="F40" s="2">
        <v>45303</v>
      </c>
      <c r="G40" t="s">
        <v>39</v>
      </c>
      <c r="H40" t="s">
        <v>1468</v>
      </c>
      <c r="I40" t="s">
        <v>41</v>
      </c>
      <c r="J40" t="s">
        <v>42</v>
      </c>
      <c r="K40" t="s">
        <v>120</v>
      </c>
      <c r="L40" t="s">
        <v>44</v>
      </c>
      <c r="M40" t="s">
        <v>101</v>
      </c>
      <c r="N40" t="s">
        <v>1469</v>
      </c>
      <c r="O40" t="s">
        <v>1470</v>
      </c>
      <c r="P40" t="s">
        <v>48</v>
      </c>
      <c r="Q40" t="s">
        <v>267</v>
      </c>
      <c r="R40" t="s">
        <v>268</v>
      </c>
      <c r="S40" t="s">
        <v>51</v>
      </c>
      <c r="T40" t="s">
        <v>52</v>
      </c>
      <c r="U40" s="3">
        <v>45789</v>
      </c>
      <c r="V40" t="s">
        <v>53</v>
      </c>
      <c r="W40" s="2">
        <v>45303</v>
      </c>
      <c r="X40" s="2">
        <v>45334</v>
      </c>
      <c r="Y40">
        <v>1</v>
      </c>
      <c r="Z40" t="s">
        <v>54</v>
      </c>
      <c r="AA40" t="s">
        <v>126</v>
      </c>
      <c r="AB40" t="s">
        <v>44</v>
      </c>
      <c r="AC40" t="s">
        <v>44</v>
      </c>
      <c r="AD40" t="s">
        <v>56</v>
      </c>
      <c r="AE40" t="s">
        <v>57</v>
      </c>
      <c r="AF40" t="s">
        <v>56</v>
      </c>
      <c r="AG40" t="s">
        <v>57</v>
      </c>
      <c r="AH40" t="s">
        <v>44</v>
      </c>
      <c r="AI40" t="s">
        <v>44</v>
      </c>
    </row>
    <row r="41" spans="1:35" x14ac:dyDescent="0.2">
      <c r="A41" t="s">
        <v>1471</v>
      </c>
      <c r="B41" t="s">
        <v>36</v>
      </c>
      <c r="C41" t="s">
        <v>37</v>
      </c>
      <c r="D41" s="1">
        <v>311.3</v>
      </c>
      <c r="E41" t="s">
        <v>38</v>
      </c>
      <c r="F41" s="2">
        <v>45306</v>
      </c>
      <c r="G41" t="s">
        <v>39</v>
      </c>
      <c r="H41" t="s">
        <v>1472</v>
      </c>
      <c r="I41" t="s">
        <v>41</v>
      </c>
      <c r="J41" t="s">
        <v>42</v>
      </c>
      <c r="K41" t="s">
        <v>43</v>
      </c>
      <c r="L41" t="s">
        <v>44</v>
      </c>
      <c r="M41" t="s">
        <v>45</v>
      </c>
      <c r="N41" t="s">
        <v>1473</v>
      </c>
      <c r="O41" t="s">
        <v>1474</v>
      </c>
      <c r="P41" t="s">
        <v>48</v>
      </c>
      <c r="Q41" t="s">
        <v>140</v>
      </c>
      <c r="R41" t="s">
        <v>141</v>
      </c>
      <c r="S41" t="s">
        <v>72</v>
      </c>
      <c r="T41" t="s">
        <v>52</v>
      </c>
      <c r="U41" s="3">
        <v>45789</v>
      </c>
      <c r="V41" t="s">
        <v>53</v>
      </c>
      <c r="W41" s="2">
        <v>45306</v>
      </c>
      <c r="X41" s="2">
        <v>45330</v>
      </c>
      <c r="Y41">
        <v>1</v>
      </c>
      <c r="Z41" t="s">
        <v>54</v>
      </c>
      <c r="AA41" t="s">
        <v>55</v>
      </c>
      <c r="AB41" t="s">
        <v>44</v>
      </c>
      <c r="AC41" t="s">
        <v>44</v>
      </c>
      <c r="AD41" t="s">
        <v>56</v>
      </c>
      <c r="AE41" t="s">
        <v>57</v>
      </c>
      <c r="AF41" t="s">
        <v>56</v>
      </c>
      <c r="AG41" t="s">
        <v>57</v>
      </c>
      <c r="AH41" t="s">
        <v>44</v>
      </c>
      <c r="AI41" t="s">
        <v>44</v>
      </c>
    </row>
    <row r="42" spans="1:35" x14ac:dyDescent="0.2">
      <c r="A42" t="s">
        <v>1475</v>
      </c>
      <c r="B42" t="s">
        <v>36</v>
      </c>
      <c r="C42" t="s">
        <v>37</v>
      </c>
      <c r="D42" s="1">
        <v>600</v>
      </c>
      <c r="E42" t="s">
        <v>38</v>
      </c>
      <c r="F42" s="2">
        <v>45306</v>
      </c>
      <c r="G42" t="s">
        <v>39</v>
      </c>
      <c r="H42" t="s">
        <v>1476</v>
      </c>
      <c r="I42" t="s">
        <v>41</v>
      </c>
      <c r="J42" t="s">
        <v>42</v>
      </c>
      <c r="K42" t="s">
        <v>120</v>
      </c>
      <c r="L42" t="s">
        <v>66</v>
      </c>
      <c r="M42" t="s">
        <v>121</v>
      </c>
      <c r="N42" t="s">
        <v>1477</v>
      </c>
      <c r="O42" t="s">
        <v>1478</v>
      </c>
      <c r="P42" t="s">
        <v>48</v>
      </c>
      <c r="Q42" t="s">
        <v>490</v>
      </c>
      <c r="R42" t="s">
        <v>491</v>
      </c>
      <c r="S42" t="s">
        <v>72</v>
      </c>
      <c r="T42" t="s">
        <v>52</v>
      </c>
      <c r="U42" s="3">
        <v>45789</v>
      </c>
      <c r="V42" t="s">
        <v>53</v>
      </c>
      <c r="W42" s="2">
        <v>45306</v>
      </c>
      <c r="X42" s="2">
        <v>45399</v>
      </c>
      <c r="Y42">
        <v>3</v>
      </c>
      <c r="Z42" t="s">
        <v>54</v>
      </c>
      <c r="AA42" t="s">
        <v>126</v>
      </c>
      <c r="AB42" t="s">
        <v>90</v>
      </c>
      <c r="AC42" t="s">
        <v>73</v>
      </c>
      <c r="AD42" t="s">
        <v>56</v>
      </c>
      <c r="AE42" t="s">
        <v>75</v>
      </c>
      <c r="AF42" t="s">
        <v>56</v>
      </c>
      <c r="AG42" t="s">
        <v>75</v>
      </c>
      <c r="AH42" t="s">
        <v>44</v>
      </c>
      <c r="AI42" t="s">
        <v>44</v>
      </c>
    </row>
    <row r="43" spans="1:35" x14ac:dyDescent="0.2">
      <c r="A43" t="s">
        <v>1479</v>
      </c>
      <c r="B43" t="s">
        <v>36</v>
      </c>
      <c r="C43" t="s">
        <v>283</v>
      </c>
      <c r="D43" s="1">
        <v>311.26</v>
      </c>
      <c r="E43" t="s">
        <v>38</v>
      </c>
      <c r="F43" s="2">
        <v>45306</v>
      </c>
      <c r="G43" t="s">
        <v>39</v>
      </c>
      <c r="H43" t="s">
        <v>1480</v>
      </c>
      <c r="I43" t="s">
        <v>41</v>
      </c>
      <c r="J43" t="s">
        <v>42</v>
      </c>
      <c r="K43" t="s">
        <v>285</v>
      </c>
      <c r="L43" t="s">
        <v>44</v>
      </c>
      <c r="M43" t="s">
        <v>1481</v>
      </c>
      <c r="N43" t="s">
        <v>1482</v>
      </c>
      <c r="O43" t="s">
        <v>1483</v>
      </c>
      <c r="P43" t="s">
        <v>48</v>
      </c>
      <c r="Q43" t="s">
        <v>313</v>
      </c>
      <c r="R43" t="s">
        <v>314</v>
      </c>
      <c r="S43" t="s">
        <v>51</v>
      </c>
      <c r="T43" t="s">
        <v>288</v>
      </c>
      <c r="U43" s="3">
        <v>45789</v>
      </c>
      <c r="V43" t="s">
        <v>53</v>
      </c>
      <c r="W43" s="2">
        <v>45306</v>
      </c>
      <c r="X43" s="2">
        <v>45408</v>
      </c>
      <c r="Y43">
        <v>3</v>
      </c>
      <c r="Z43" t="s">
        <v>54</v>
      </c>
      <c r="AA43" t="s">
        <v>289</v>
      </c>
      <c r="AB43" t="s">
        <v>44</v>
      </c>
      <c r="AC43" t="s">
        <v>44</v>
      </c>
      <c r="AD43" t="s">
        <v>56</v>
      </c>
      <c r="AE43" t="s">
        <v>403</v>
      </c>
      <c r="AF43" t="s">
        <v>56</v>
      </c>
      <c r="AG43" t="s">
        <v>403</v>
      </c>
      <c r="AH43" t="s">
        <v>56</v>
      </c>
      <c r="AI43" t="s">
        <v>75</v>
      </c>
    </row>
    <row r="44" spans="1:35" x14ac:dyDescent="0.2">
      <c r="A44" t="s">
        <v>1484</v>
      </c>
      <c r="B44" t="s">
        <v>36</v>
      </c>
      <c r="C44" t="s">
        <v>37</v>
      </c>
      <c r="D44" s="1">
        <v>775.3</v>
      </c>
      <c r="E44" t="s">
        <v>38</v>
      </c>
      <c r="F44" s="2">
        <v>45309</v>
      </c>
      <c r="G44" t="s">
        <v>39</v>
      </c>
      <c r="H44" t="s">
        <v>1485</v>
      </c>
      <c r="I44" t="s">
        <v>41</v>
      </c>
      <c r="J44" t="s">
        <v>42</v>
      </c>
      <c r="K44" t="s">
        <v>66</v>
      </c>
      <c r="L44" t="s">
        <v>44</v>
      </c>
      <c r="M44" t="s">
        <v>318</v>
      </c>
      <c r="N44" t="s">
        <v>1486</v>
      </c>
      <c r="O44" t="s">
        <v>1487</v>
      </c>
      <c r="P44" t="s">
        <v>48</v>
      </c>
      <c r="Q44" t="s">
        <v>70</v>
      </c>
      <c r="R44" t="s">
        <v>71</v>
      </c>
      <c r="S44" t="s">
        <v>72</v>
      </c>
      <c r="T44" t="s">
        <v>52</v>
      </c>
      <c r="U44" s="3">
        <v>45789</v>
      </c>
      <c r="V44" t="s">
        <v>53</v>
      </c>
      <c r="W44" s="2">
        <v>45309</v>
      </c>
      <c r="X44" s="2">
        <v>45334</v>
      </c>
      <c r="Y44">
        <v>1</v>
      </c>
      <c r="Z44" t="s">
        <v>54</v>
      </c>
      <c r="AA44" t="s">
        <v>73</v>
      </c>
      <c r="AB44" t="s">
        <v>44</v>
      </c>
      <c r="AC44" t="s">
        <v>44</v>
      </c>
      <c r="AD44" t="s">
        <v>56</v>
      </c>
      <c r="AE44" t="s">
        <v>57</v>
      </c>
      <c r="AF44" t="s">
        <v>56</v>
      </c>
      <c r="AG44" t="s">
        <v>57</v>
      </c>
      <c r="AH44" t="s">
        <v>56</v>
      </c>
      <c r="AI44" t="s">
        <v>92</v>
      </c>
    </row>
    <row r="45" spans="1:35" x14ac:dyDescent="0.2">
      <c r="A45" t="s">
        <v>1488</v>
      </c>
      <c r="B45" t="s">
        <v>36</v>
      </c>
      <c r="C45" t="s">
        <v>37</v>
      </c>
      <c r="D45" s="1">
        <v>786.45</v>
      </c>
      <c r="E45" t="s">
        <v>38</v>
      </c>
      <c r="F45" s="2">
        <v>45320</v>
      </c>
      <c r="G45" t="s">
        <v>39</v>
      </c>
      <c r="H45" t="s">
        <v>1489</v>
      </c>
      <c r="I45" t="s">
        <v>41</v>
      </c>
      <c r="J45" t="s">
        <v>42</v>
      </c>
      <c r="K45" t="s">
        <v>129</v>
      </c>
      <c r="L45" t="s">
        <v>44</v>
      </c>
      <c r="M45" t="s">
        <v>1166</v>
      </c>
      <c r="N45" t="s">
        <v>1490</v>
      </c>
      <c r="O45" t="s">
        <v>1491</v>
      </c>
      <c r="P45" t="s">
        <v>48</v>
      </c>
      <c r="Q45" t="s">
        <v>1492</v>
      </c>
      <c r="R45" t="s">
        <v>1493</v>
      </c>
      <c r="S45" t="s">
        <v>72</v>
      </c>
      <c r="T45" t="s">
        <v>52</v>
      </c>
      <c r="U45" s="3">
        <v>45789</v>
      </c>
      <c r="V45" t="s">
        <v>53</v>
      </c>
      <c r="W45" s="2">
        <v>45320</v>
      </c>
      <c r="X45" s="2">
        <v>45399</v>
      </c>
      <c r="Y45">
        <v>3</v>
      </c>
      <c r="Z45" t="s">
        <v>54</v>
      </c>
      <c r="AA45" t="s">
        <v>132</v>
      </c>
      <c r="AB45" t="s">
        <v>44</v>
      </c>
      <c r="AC45" t="s">
        <v>44</v>
      </c>
      <c r="AD45" t="s">
        <v>56</v>
      </c>
      <c r="AE45" t="s">
        <v>75</v>
      </c>
      <c r="AF45" t="s">
        <v>56</v>
      </c>
      <c r="AG45" t="s">
        <v>75</v>
      </c>
      <c r="AH45" t="s">
        <v>56</v>
      </c>
      <c r="AI45" t="s">
        <v>93</v>
      </c>
    </row>
    <row r="46" spans="1:35" x14ac:dyDescent="0.2">
      <c r="A46" t="s">
        <v>1494</v>
      </c>
      <c r="B46" t="s">
        <v>36</v>
      </c>
      <c r="C46" t="s">
        <v>37</v>
      </c>
      <c r="D46" s="1">
        <v>1000</v>
      </c>
      <c r="E46" t="s">
        <v>38</v>
      </c>
      <c r="F46" s="2">
        <v>45310</v>
      </c>
      <c r="G46" t="s">
        <v>39</v>
      </c>
      <c r="H46" t="s">
        <v>1495</v>
      </c>
      <c r="I46" t="s">
        <v>41</v>
      </c>
      <c r="J46" t="s">
        <v>42</v>
      </c>
      <c r="K46" t="s">
        <v>120</v>
      </c>
      <c r="L46" t="s">
        <v>44</v>
      </c>
      <c r="M46" t="s">
        <v>67</v>
      </c>
      <c r="N46" t="s">
        <v>1496</v>
      </c>
      <c r="O46" t="s">
        <v>1497</v>
      </c>
      <c r="P46" t="s">
        <v>48</v>
      </c>
      <c r="Q46" t="s">
        <v>104</v>
      </c>
      <c r="R46" t="s">
        <v>105</v>
      </c>
      <c r="S46" t="s">
        <v>51</v>
      </c>
      <c r="T46" t="s">
        <v>52</v>
      </c>
      <c r="U46" s="3">
        <v>45789</v>
      </c>
      <c r="V46" t="s">
        <v>53</v>
      </c>
      <c r="W46" s="2">
        <v>45310</v>
      </c>
      <c r="X46" s="2">
        <v>45399</v>
      </c>
      <c r="Y46">
        <v>3</v>
      </c>
      <c r="Z46" t="s">
        <v>54</v>
      </c>
      <c r="AA46" t="s">
        <v>126</v>
      </c>
      <c r="AB46" t="s">
        <v>44</v>
      </c>
      <c r="AC46" t="s">
        <v>44</v>
      </c>
      <c r="AD46" t="s">
        <v>56</v>
      </c>
      <c r="AE46" t="s">
        <v>74</v>
      </c>
      <c r="AF46" t="s">
        <v>56</v>
      </c>
      <c r="AG46" t="s">
        <v>74</v>
      </c>
      <c r="AH46" t="s">
        <v>44</v>
      </c>
      <c r="AI46" t="s">
        <v>44</v>
      </c>
    </row>
    <row r="47" spans="1:35" x14ac:dyDescent="0.2">
      <c r="A47" t="s">
        <v>1498</v>
      </c>
      <c r="B47" t="s">
        <v>36</v>
      </c>
      <c r="C47" t="s">
        <v>37</v>
      </c>
      <c r="D47" s="1">
        <v>974.04</v>
      </c>
      <c r="E47" t="s">
        <v>38</v>
      </c>
      <c r="F47" s="2">
        <v>45310</v>
      </c>
      <c r="G47" t="s">
        <v>39</v>
      </c>
      <c r="H47" t="s">
        <v>1499</v>
      </c>
      <c r="I47" t="s">
        <v>41</v>
      </c>
      <c r="J47" t="s">
        <v>42</v>
      </c>
      <c r="K47" t="s">
        <v>120</v>
      </c>
      <c r="L47" t="s">
        <v>44</v>
      </c>
      <c r="M47" t="s">
        <v>552</v>
      </c>
      <c r="N47" t="s">
        <v>1500</v>
      </c>
      <c r="O47" t="s">
        <v>1501</v>
      </c>
      <c r="P47" t="s">
        <v>48</v>
      </c>
      <c r="Q47" t="s">
        <v>1502</v>
      </c>
      <c r="R47" t="s">
        <v>1503</v>
      </c>
      <c r="S47" t="s">
        <v>72</v>
      </c>
      <c r="T47" t="s">
        <v>52</v>
      </c>
      <c r="U47" s="3">
        <v>45789</v>
      </c>
      <c r="V47" t="s">
        <v>53</v>
      </c>
      <c r="W47" s="2">
        <v>45310</v>
      </c>
      <c r="X47" s="2">
        <v>45362</v>
      </c>
      <c r="Y47">
        <v>2</v>
      </c>
      <c r="Z47" t="s">
        <v>54</v>
      </c>
      <c r="AA47" t="s">
        <v>126</v>
      </c>
      <c r="AB47" t="s">
        <v>44</v>
      </c>
      <c r="AC47" t="s">
        <v>44</v>
      </c>
      <c r="AD47" t="s">
        <v>56</v>
      </c>
      <c r="AE47" t="s">
        <v>57</v>
      </c>
      <c r="AF47" t="s">
        <v>56</v>
      </c>
      <c r="AG47" t="s">
        <v>57</v>
      </c>
      <c r="AH47" t="s">
        <v>44</v>
      </c>
      <c r="AI47" t="s">
        <v>44</v>
      </c>
    </row>
    <row r="48" spans="1:35" x14ac:dyDescent="0.2">
      <c r="A48" t="s">
        <v>1504</v>
      </c>
      <c r="B48" t="s">
        <v>36</v>
      </c>
      <c r="C48" t="s">
        <v>202</v>
      </c>
      <c r="D48" s="1">
        <v>1200</v>
      </c>
      <c r="E48" t="s">
        <v>38</v>
      </c>
      <c r="F48" s="2">
        <v>45327</v>
      </c>
      <c r="G48" t="s">
        <v>39</v>
      </c>
      <c r="H48" t="s">
        <v>1505</v>
      </c>
      <c r="I48" t="s">
        <v>41</v>
      </c>
      <c r="J48" t="s">
        <v>42</v>
      </c>
      <c r="K48" t="s">
        <v>120</v>
      </c>
      <c r="L48" t="s">
        <v>44</v>
      </c>
      <c r="M48" t="s">
        <v>204</v>
      </c>
      <c r="N48" t="s">
        <v>472</v>
      </c>
      <c r="O48" t="s">
        <v>473</v>
      </c>
      <c r="P48" t="s">
        <v>48</v>
      </c>
      <c r="Q48" t="s">
        <v>313</v>
      </c>
      <c r="R48" t="s">
        <v>314</v>
      </c>
      <c r="S48" t="s">
        <v>51</v>
      </c>
      <c r="T48" t="s">
        <v>209</v>
      </c>
      <c r="U48" s="3">
        <v>45789</v>
      </c>
      <c r="V48" t="s">
        <v>53</v>
      </c>
      <c r="W48" s="2">
        <v>45327</v>
      </c>
      <c r="X48" s="2">
        <v>45385</v>
      </c>
      <c r="Y48">
        <v>2</v>
      </c>
      <c r="Z48" t="s">
        <v>54</v>
      </c>
      <c r="AA48" t="s">
        <v>126</v>
      </c>
      <c r="AB48" t="s">
        <v>44</v>
      </c>
      <c r="AC48" t="s">
        <v>44</v>
      </c>
      <c r="AD48" t="s">
        <v>56</v>
      </c>
      <c r="AE48" t="s">
        <v>211</v>
      </c>
      <c r="AF48" t="s">
        <v>56</v>
      </c>
      <c r="AG48" t="s">
        <v>211</v>
      </c>
      <c r="AH48" t="s">
        <v>44</v>
      </c>
      <c r="AI48" t="s">
        <v>44</v>
      </c>
    </row>
    <row r="49" spans="1:35" x14ac:dyDescent="0.2">
      <c r="A49" t="s">
        <v>1506</v>
      </c>
      <c r="B49" t="s">
        <v>36</v>
      </c>
      <c r="C49" t="s">
        <v>202</v>
      </c>
      <c r="D49" s="1">
        <v>2497.1999999999998</v>
      </c>
      <c r="E49" t="s">
        <v>38</v>
      </c>
      <c r="F49" s="2">
        <v>45316</v>
      </c>
      <c r="G49" t="s">
        <v>39</v>
      </c>
      <c r="H49" t="s">
        <v>1507</v>
      </c>
      <c r="I49" t="s">
        <v>41</v>
      </c>
      <c r="J49" t="s">
        <v>42</v>
      </c>
      <c r="K49" t="s">
        <v>66</v>
      </c>
      <c r="L49" t="s">
        <v>44</v>
      </c>
      <c r="M49" t="s">
        <v>204</v>
      </c>
      <c r="N49" t="s">
        <v>1327</v>
      </c>
      <c r="O49" t="s">
        <v>1328</v>
      </c>
      <c r="P49" t="s">
        <v>48</v>
      </c>
      <c r="Q49" t="s">
        <v>191</v>
      </c>
      <c r="R49" t="s">
        <v>192</v>
      </c>
      <c r="S49" t="s">
        <v>51</v>
      </c>
      <c r="T49" t="s">
        <v>209</v>
      </c>
      <c r="U49" s="3">
        <v>45789</v>
      </c>
      <c r="V49" t="s">
        <v>53</v>
      </c>
      <c r="W49" s="2">
        <v>45316</v>
      </c>
      <c r="X49" s="2">
        <v>45345</v>
      </c>
      <c r="Y49">
        <v>1</v>
      </c>
      <c r="Z49" t="s">
        <v>54</v>
      </c>
      <c r="AA49" t="s">
        <v>91</v>
      </c>
      <c r="AB49" t="s">
        <v>44</v>
      </c>
      <c r="AC49" t="s">
        <v>44</v>
      </c>
      <c r="AD49" t="s">
        <v>56</v>
      </c>
      <c r="AE49" t="s">
        <v>211</v>
      </c>
      <c r="AF49" t="s">
        <v>56</v>
      </c>
      <c r="AG49" t="s">
        <v>211</v>
      </c>
      <c r="AH49" t="s">
        <v>44</v>
      </c>
      <c r="AI49" t="s">
        <v>44</v>
      </c>
    </row>
    <row r="50" spans="1:35" x14ac:dyDescent="0.2">
      <c r="A50" t="s">
        <v>1508</v>
      </c>
      <c r="B50" t="s">
        <v>36</v>
      </c>
      <c r="C50" t="s">
        <v>37</v>
      </c>
      <c r="D50" s="1">
        <v>1001.87</v>
      </c>
      <c r="E50" t="s">
        <v>38</v>
      </c>
      <c r="F50" s="2">
        <v>45315</v>
      </c>
      <c r="G50" t="s">
        <v>39</v>
      </c>
      <c r="H50" t="s">
        <v>1509</v>
      </c>
      <c r="I50" t="s">
        <v>41</v>
      </c>
      <c r="J50" t="s">
        <v>42</v>
      </c>
      <c r="K50" t="s">
        <v>109</v>
      </c>
      <c r="L50" t="s">
        <v>44</v>
      </c>
      <c r="M50" t="s">
        <v>1510</v>
      </c>
      <c r="N50" t="s">
        <v>111</v>
      </c>
      <c r="O50" t="s">
        <v>112</v>
      </c>
      <c r="P50" t="s">
        <v>48</v>
      </c>
      <c r="Q50" t="s">
        <v>113</v>
      </c>
      <c r="R50" t="s">
        <v>114</v>
      </c>
      <c r="S50" t="s">
        <v>51</v>
      </c>
      <c r="T50" t="s">
        <v>52</v>
      </c>
      <c r="U50" s="3">
        <v>45789</v>
      </c>
      <c r="V50" t="s">
        <v>53</v>
      </c>
      <c r="W50" s="2">
        <v>45315</v>
      </c>
      <c r="X50" s="2">
        <v>45430</v>
      </c>
      <c r="Y50">
        <v>4</v>
      </c>
      <c r="Z50" t="s">
        <v>54</v>
      </c>
      <c r="AA50" t="s">
        <v>116</v>
      </c>
      <c r="AB50" t="s">
        <v>44</v>
      </c>
      <c r="AC50" t="s">
        <v>44</v>
      </c>
      <c r="AD50" t="s">
        <v>56</v>
      </c>
      <c r="AE50" t="s">
        <v>75</v>
      </c>
      <c r="AF50" t="s">
        <v>56</v>
      </c>
      <c r="AG50" t="s">
        <v>75</v>
      </c>
      <c r="AH50" t="s">
        <v>56</v>
      </c>
      <c r="AI50" t="s">
        <v>93</v>
      </c>
    </row>
    <row r="51" spans="1:35" x14ac:dyDescent="0.2">
      <c r="A51" t="s">
        <v>1511</v>
      </c>
      <c r="B51" t="s">
        <v>36</v>
      </c>
      <c r="C51" t="s">
        <v>37</v>
      </c>
      <c r="D51" s="1">
        <v>984</v>
      </c>
      <c r="E51" t="s">
        <v>38</v>
      </c>
      <c r="F51" s="2">
        <v>45315</v>
      </c>
      <c r="G51" t="s">
        <v>39</v>
      </c>
      <c r="H51" t="s">
        <v>1512</v>
      </c>
      <c r="I51" t="s">
        <v>41</v>
      </c>
      <c r="J51" t="s">
        <v>42</v>
      </c>
      <c r="K51" t="s">
        <v>120</v>
      </c>
      <c r="L51" t="s">
        <v>44</v>
      </c>
      <c r="M51" t="s">
        <v>67</v>
      </c>
      <c r="N51" t="s">
        <v>401</v>
      </c>
      <c r="O51" t="s">
        <v>402</v>
      </c>
      <c r="P51" t="s">
        <v>48</v>
      </c>
      <c r="Q51" t="s">
        <v>161</v>
      </c>
      <c r="R51" t="s">
        <v>162</v>
      </c>
      <c r="S51" t="s">
        <v>155</v>
      </c>
      <c r="T51" t="s">
        <v>52</v>
      </c>
      <c r="U51" s="3">
        <v>45789</v>
      </c>
      <c r="V51" t="s">
        <v>53</v>
      </c>
      <c r="W51" s="2">
        <v>45315</v>
      </c>
      <c r="X51" s="2">
        <v>45443</v>
      </c>
      <c r="Y51">
        <v>4</v>
      </c>
      <c r="Z51" t="s">
        <v>54</v>
      </c>
      <c r="AA51" t="s">
        <v>126</v>
      </c>
      <c r="AB51" t="s">
        <v>44</v>
      </c>
      <c r="AC51" t="s">
        <v>44</v>
      </c>
      <c r="AD51" t="s">
        <v>56</v>
      </c>
      <c r="AE51" t="s">
        <v>74</v>
      </c>
      <c r="AF51" t="s">
        <v>56</v>
      </c>
      <c r="AG51" t="s">
        <v>74</v>
      </c>
      <c r="AH51" t="s">
        <v>44</v>
      </c>
      <c r="AI51" t="s">
        <v>44</v>
      </c>
    </row>
    <row r="52" spans="1:35" x14ac:dyDescent="0.2">
      <c r="A52" t="s">
        <v>1513</v>
      </c>
      <c r="B52" t="s">
        <v>36</v>
      </c>
      <c r="C52" t="s">
        <v>37</v>
      </c>
      <c r="D52" s="1">
        <v>1020.96</v>
      </c>
      <c r="E52" t="s">
        <v>38</v>
      </c>
      <c r="F52" s="2">
        <v>45315</v>
      </c>
      <c r="G52" t="s">
        <v>39</v>
      </c>
      <c r="H52" t="s">
        <v>1514</v>
      </c>
      <c r="I52" t="s">
        <v>41</v>
      </c>
      <c r="J52" t="s">
        <v>42</v>
      </c>
      <c r="K52" t="s">
        <v>66</v>
      </c>
      <c r="L52" t="s">
        <v>44</v>
      </c>
      <c r="M52" t="s">
        <v>346</v>
      </c>
      <c r="N52" t="s">
        <v>566</v>
      </c>
      <c r="O52" t="s">
        <v>567</v>
      </c>
      <c r="P52" t="s">
        <v>48</v>
      </c>
      <c r="Q52" t="s">
        <v>49</v>
      </c>
      <c r="R52" t="s">
        <v>50</v>
      </c>
      <c r="S52" t="s">
        <v>51</v>
      </c>
      <c r="T52" t="s">
        <v>52</v>
      </c>
      <c r="U52" s="3">
        <v>45789</v>
      </c>
      <c r="V52" t="s">
        <v>53</v>
      </c>
      <c r="W52" s="2">
        <v>45315</v>
      </c>
      <c r="X52" s="2">
        <v>45420</v>
      </c>
      <c r="Y52">
        <v>4</v>
      </c>
      <c r="Z52" t="s">
        <v>54</v>
      </c>
      <c r="AA52" t="s">
        <v>73</v>
      </c>
      <c r="AB52" t="s">
        <v>44</v>
      </c>
      <c r="AC52" t="s">
        <v>44</v>
      </c>
      <c r="AD52" t="s">
        <v>56</v>
      </c>
      <c r="AE52" t="s">
        <v>57</v>
      </c>
      <c r="AF52" t="s">
        <v>56</v>
      </c>
      <c r="AG52" t="s">
        <v>57</v>
      </c>
      <c r="AH52" t="s">
        <v>56</v>
      </c>
      <c r="AI52" t="s">
        <v>74</v>
      </c>
    </row>
    <row r="53" spans="1:35" x14ac:dyDescent="0.2">
      <c r="A53" t="s">
        <v>1515</v>
      </c>
      <c r="B53" t="s">
        <v>36</v>
      </c>
      <c r="C53" t="s">
        <v>37</v>
      </c>
      <c r="D53" s="1">
        <v>801.97</v>
      </c>
      <c r="E53" t="s">
        <v>38</v>
      </c>
      <c r="F53" s="2">
        <v>45321</v>
      </c>
      <c r="G53" t="s">
        <v>39</v>
      </c>
      <c r="H53" t="s">
        <v>1516</v>
      </c>
      <c r="I53" t="s">
        <v>41</v>
      </c>
      <c r="J53" t="s">
        <v>42</v>
      </c>
      <c r="K53" t="s">
        <v>120</v>
      </c>
      <c r="L53" t="s">
        <v>43</v>
      </c>
      <c r="M53" t="s">
        <v>45</v>
      </c>
      <c r="N53" t="s">
        <v>1327</v>
      </c>
      <c r="O53" t="s">
        <v>1328</v>
      </c>
      <c r="P53" t="s">
        <v>48</v>
      </c>
      <c r="Q53" t="s">
        <v>191</v>
      </c>
      <c r="R53" t="s">
        <v>192</v>
      </c>
      <c r="S53" t="s">
        <v>51</v>
      </c>
      <c r="T53" t="s">
        <v>52</v>
      </c>
      <c r="U53" s="3">
        <v>45789</v>
      </c>
      <c r="V53" t="s">
        <v>53</v>
      </c>
      <c r="W53" s="2">
        <v>45321</v>
      </c>
      <c r="X53" s="2">
        <v>45345</v>
      </c>
      <c r="Y53">
        <v>1</v>
      </c>
      <c r="Z53" t="s">
        <v>54</v>
      </c>
      <c r="AA53" t="s">
        <v>126</v>
      </c>
      <c r="AB53" t="s">
        <v>90</v>
      </c>
      <c r="AC53" t="s">
        <v>55</v>
      </c>
      <c r="AD53" t="s">
        <v>56</v>
      </c>
      <c r="AE53" t="s">
        <v>57</v>
      </c>
      <c r="AF53" t="s">
        <v>56</v>
      </c>
      <c r="AG53" t="s">
        <v>57</v>
      </c>
      <c r="AH53" t="s">
        <v>44</v>
      </c>
      <c r="AI53" t="s">
        <v>44</v>
      </c>
    </row>
    <row r="54" spans="1:35" x14ac:dyDescent="0.2">
      <c r="A54" t="s">
        <v>1517</v>
      </c>
      <c r="B54" t="s">
        <v>36</v>
      </c>
      <c r="C54" t="s">
        <v>37</v>
      </c>
      <c r="D54" s="1">
        <v>958.13</v>
      </c>
      <c r="E54" t="s">
        <v>38</v>
      </c>
      <c r="F54" s="2">
        <v>45315</v>
      </c>
      <c r="G54" t="s">
        <v>39</v>
      </c>
      <c r="H54" t="s">
        <v>1518</v>
      </c>
      <c r="I54" t="s">
        <v>41</v>
      </c>
      <c r="J54" t="s">
        <v>42</v>
      </c>
      <c r="K54" t="s">
        <v>43</v>
      </c>
      <c r="L54" t="s">
        <v>44</v>
      </c>
      <c r="M54" t="s">
        <v>1405</v>
      </c>
      <c r="N54" t="s">
        <v>300</v>
      </c>
      <c r="O54" t="s">
        <v>301</v>
      </c>
      <c r="P54" t="s">
        <v>48</v>
      </c>
      <c r="Q54" t="s">
        <v>302</v>
      </c>
      <c r="R54" t="s">
        <v>303</v>
      </c>
      <c r="S54" t="s">
        <v>72</v>
      </c>
      <c r="T54" t="s">
        <v>52</v>
      </c>
      <c r="U54" s="3">
        <v>45789</v>
      </c>
      <c r="V54" t="s">
        <v>53</v>
      </c>
      <c r="W54" s="2">
        <v>45315</v>
      </c>
      <c r="X54" s="2">
        <v>45362</v>
      </c>
      <c r="Y54">
        <v>2</v>
      </c>
      <c r="Z54" t="s">
        <v>54</v>
      </c>
      <c r="AA54" t="s">
        <v>55</v>
      </c>
      <c r="AB54" t="s">
        <v>44</v>
      </c>
      <c r="AC54" t="s">
        <v>44</v>
      </c>
      <c r="AD54" t="s">
        <v>56</v>
      </c>
      <c r="AE54" t="s">
        <v>57</v>
      </c>
      <c r="AF54" t="s">
        <v>56</v>
      </c>
      <c r="AG54" t="s">
        <v>57</v>
      </c>
      <c r="AH54" t="s">
        <v>44</v>
      </c>
      <c r="AI54" t="s">
        <v>44</v>
      </c>
    </row>
    <row r="55" spans="1:35" x14ac:dyDescent="0.2">
      <c r="A55" t="s">
        <v>1519</v>
      </c>
      <c r="B55" t="s">
        <v>36</v>
      </c>
      <c r="C55" t="s">
        <v>37</v>
      </c>
      <c r="D55" s="1">
        <v>850</v>
      </c>
      <c r="E55" t="s">
        <v>38</v>
      </c>
      <c r="F55" s="2">
        <v>45316</v>
      </c>
      <c r="G55" t="s">
        <v>39</v>
      </c>
      <c r="H55" t="s">
        <v>1520</v>
      </c>
      <c r="I55" t="s">
        <v>41</v>
      </c>
      <c r="J55" t="s">
        <v>42</v>
      </c>
      <c r="K55" t="s">
        <v>66</v>
      </c>
      <c r="L55" t="s">
        <v>44</v>
      </c>
      <c r="M55" t="s">
        <v>410</v>
      </c>
      <c r="N55" t="s">
        <v>436</v>
      </c>
      <c r="O55" t="s">
        <v>437</v>
      </c>
      <c r="P55" t="s">
        <v>48</v>
      </c>
      <c r="Q55" t="s">
        <v>169</v>
      </c>
      <c r="R55" t="s">
        <v>170</v>
      </c>
      <c r="S55" t="s">
        <v>72</v>
      </c>
      <c r="T55" t="s">
        <v>52</v>
      </c>
      <c r="U55" s="3">
        <v>45789</v>
      </c>
      <c r="V55" t="s">
        <v>53</v>
      </c>
      <c r="W55" s="2">
        <v>45316</v>
      </c>
      <c r="X55" s="2">
        <v>45362</v>
      </c>
      <c r="Y55">
        <v>2</v>
      </c>
      <c r="Z55" t="s">
        <v>54</v>
      </c>
      <c r="AA55" t="s">
        <v>73</v>
      </c>
      <c r="AB55" t="s">
        <v>44</v>
      </c>
      <c r="AC55" t="s">
        <v>44</v>
      </c>
      <c r="AD55" t="s">
        <v>56</v>
      </c>
      <c r="AE55" t="s">
        <v>135</v>
      </c>
      <c r="AF55" t="s">
        <v>56</v>
      </c>
      <c r="AG55" t="s">
        <v>135</v>
      </c>
      <c r="AH55" t="s">
        <v>44</v>
      </c>
      <c r="AI55" t="s">
        <v>44</v>
      </c>
    </row>
    <row r="56" spans="1:35" x14ac:dyDescent="0.2">
      <c r="A56" t="s">
        <v>1521</v>
      </c>
      <c r="B56" t="s">
        <v>36</v>
      </c>
      <c r="C56" t="s">
        <v>37</v>
      </c>
      <c r="D56" s="1">
        <v>857.89</v>
      </c>
      <c r="E56" t="s">
        <v>38</v>
      </c>
      <c r="F56" s="2">
        <v>45320</v>
      </c>
      <c r="G56" t="s">
        <v>39</v>
      </c>
      <c r="H56" t="s">
        <v>1522</v>
      </c>
      <c r="I56" t="s">
        <v>41</v>
      </c>
      <c r="J56" t="s">
        <v>42</v>
      </c>
      <c r="K56" t="s">
        <v>120</v>
      </c>
      <c r="L56" t="s">
        <v>44</v>
      </c>
      <c r="M56" t="s">
        <v>1405</v>
      </c>
      <c r="N56" t="s">
        <v>436</v>
      </c>
      <c r="O56" t="s">
        <v>437</v>
      </c>
      <c r="P56" t="s">
        <v>48</v>
      </c>
      <c r="Q56" t="s">
        <v>169</v>
      </c>
      <c r="R56" t="s">
        <v>170</v>
      </c>
      <c r="S56" t="s">
        <v>72</v>
      </c>
      <c r="T56" t="s">
        <v>52</v>
      </c>
      <c r="U56" s="3">
        <v>45789</v>
      </c>
      <c r="V56" t="s">
        <v>53</v>
      </c>
      <c r="W56" s="2">
        <v>45320</v>
      </c>
      <c r="X56" s="2">
        <v>45345</v>
      </c>
      <c r="Y56">
        <v>1</v>
      </c>
      <c r="Z56" t="s">
        <v>54</v>
      </c>
      <c r="AA56" t="s">
        <v>126</v>
      </c>
      <c r="AB56" t="s">
        <v>44</v>
      </c>
      <c r="AC56" t="s">
        <v>44</v>
      </c>
      <c r="AD56" t="s">
        <v>56</v>
      </c>
      <c r="AE56" t="s">
        <v>57</v>
      </c>
      <c r="AF56" t="s">
        <v>56</v>
      </c>
      <c r="AG56" t="s">
        <v>57</v>
      </c>
      <c r="AH56" t="s">
        <v>44</v>
      </c>
      <c r="AI56" t="s">
        <v>44</v>
      </c>
    </row>
    <row r="57" spans="1:35" x14ac:dyDescent="0.2">
      <c r="A57" t="s">
        <v>1523</v>
      </c>
      <c r="B57" t="s">
        <v>36</v>
      </c>
      <c r="C57" t="s">
        <v>37</v>
      </c>
      <c r="D57" s="1">
        <v>992.32</v>
      </c>
      <c r="E57" t="s">
        <v>38</v>
      </c>
      <c r="F57" s="2">
        <v>45322</v>
      </c>
      <c r="G57" t="s">
        <v>39</v>
      </c>
      <c r="H57" t="s">
        <v>1524</v>
      </c>
      <c r="I57" t="s">
        <v>41</v>
      </c>
      <c r="J57" t="s">
        <v>42</v>
      </c>
      <c r="K57" t="s">
        <v>120</v>
      </c>
      <c r="L57" t="s">
        <v>44</v>
      </c>
      <c r="M57" t="s">
        <v>1023</v>
      </c>
      <c r="N57" t="s">
        <v>311</v>
      </c>
      <c r="O57" t="s">
        <v>312</v>
      </c>
      <c r="P57" t="s">
        <v>48</v>
      </c>
      <c r="Q57" t="s">
        <v>313</v>
      </c>
      <c r="R57" t="s">
        <v>314</v>
      </c>
      <c r="S57" t="s">
        <v>51</v>
      </c>
      <c r="T57" t="s">
        <v>52</v>
      </c>
      <c r="U57" s="3">
        <v>45789</v>
      </c>
      <c r="V57" t="s">
        <v>53</v>
      </c>
      <c r="W57" s="2">
        <v>45322</v>
      </c>
      <c r="X57" s="2">
        <v>45375</v>
      </c>
      <c r="Y57">
        <v>2</v>
      </c>
      <c r="Z57" t="s">
        <v>54</v>
      </c>
      <c r="AA57" t="s">
        <v>126</v>
      </c>
      <c r="AB57" t="s">
        <v>44</v>
      </c>
      <c r="AC57" t="s">
        <v>44</v>
      </c>
      <c r="AD57" t="s">
        <v>56</v>
      </c>
      <c r="AE57" t="s">
        <v>82</v>
      </c>
      <c r="AF57" t="s">
        <v>56</v>
      </c>
      <c r="AG57" t="s">
        <v>82</v>
      </c>
      <c r="AH57" t="s">
        <v>56</v>
      </c>
      <c r="AI57" t="s">
        <v>92</v>
      </c>
    </row>
    <row r="58" spans="1:35" x14ac:dyDescent="0.2">
      <c r="A58" t="s">
        <v>1525</v>
      </c>
      <c r="B58" t="s">
        <v>36</v>
      </c>
      <c r="C58" t="s">
        <v>37</v>
      </c>
      <c r="D58" s="1">
        <v>984.85</v>
      </c>
      <c r="E58" t="s">
        <v>38</v>
      </c>
      <c r="F58" s="2">
        <v>45322</v>
      </c>
      <c r="G58" t="s">
        <v>39</v>
      </c>
      <c r="H58" t="s">
        <v>1526</v>
      </c>
      <c r="I58" t="s">
        <v>41</v>
      </c>
      <c r="J58" t="s">
        <v>42</v>
      </c>
      <c r="K58" t="s">
        <v>120</v>
      </c>
      <c r="L58" t="s">
        <v>44</v>
      </c>
      <c r="M58" t="s">
        <v>45</v>
      </c>
      <c r="N58" t="s">
        <v>494</v>
      </c>
      <c r="O58" t="s">
        <v>495</v>
      </c>
      <c r="P58" t="s">
        <v>48</v>
      </c>
      <c r="Q58" t="s">
        <v>233</v>
      </c>
      <c r="R58" t="s">
        <v>234</v>
      </c>
      <c r="S58" t="s">
        <v>51</v>
      </c>
      <c r="T58" t="s">
        <v>52</v>
      </c>
      <c r="U58" s="3">
        <v>45789</v>
      </c>
      <c r="V58" t="s">
        <v>53</v>
      </c>
      <c r="W58" s="2">
        <v>45322</v>
      </c>
      <c r="X58" s="2">
        <v>45385</v>
      </c>
      <c r="Y58">
        <v>3</v>
      </c>
      <c r="Z58" t="s">
        <v>54</v>
      </c>
      <c r="AA58" t="s">
        <v>126</v>
      </c>
      <c r="AB58" t="s">
        <v>44</v>
      </c>
      <c r="AC58" t="s">
        <v>44</v>
      </c>
      <c r="AD58" t="s">
        <v>56</v>
      </c>
      <c r="AE58" t="s">
        <v>82</v>
      </c>
      <c r="AF58" t="s">
        <v>56</v>
      </c>
      <c r="AG58" t="s">
        <v>82</v>
      </c>
      <c r="AH58" t="s">
        <v>44</v>
      </c>
      <c r="AI58" t="s">
        <v>44</v>
      </c>
    </row>
    <row r="59" spans="1:35" x14ac:dyDescent="0.2">
      <c r="A59" t="s">
        <v>1527</v>
      </c>
      <c r="B59" t="s">
        <v>36</v>
      </c>
      <c r="C59" t="s">
        <v>1244</v>
      </c>
      <c r="D59" s="1">
        <v>1000</v>
      </c>
      <c r="E59" t="s">
        <v>38</v>
      </c>
      <c r="F59" s="2">
        <v>45322</v>
      </c>
      <c r="G59" t="s">
        <v>39</v>
      </c>
      <c r="H59" t="s">
        <v>1528</v>
      </c>
      <c r="I59" t="s">
        <v>41</v>
      </c>
      <c r="J59" t="s">
        <v>42</v>
      </c>
      <c r="K59" t="s">
        <v>129</v>
      </c>
      <c r="L59" t="s">
        <v>44</v>
      </c>
      <c r="M59" t="s">
        <v>196</v>
      </c>
      <c r="N59" t="s">
        <v>1529</v>
      </c>
      <c r="O59" t="s">
        <v>1530</v>
      </c>
      <c r="P59" t="s">
        <v>48</v>
      </c>
      <c r="Q59" t="s">
        <v>1531</v>
      </c>
      <c r="R59" t="s">
        <v>1532</v>
      </c>
      <c r="S59" t="s">
        <v>72</v>
      </c>
      <c r="T59" t="s">
        <v>1246</v>
      </c>
      <c r="U59" s="3">
        <v>45789</v>
      </c>
      <c r="V59" t="s">
        <v>53</v>
      </c>
      <c r="W59" s="2">
        <v>45322</v>
      </c>
      <c r="X59" s="2">
        <v>45430</v>
      </c>
      <c r="Y59">
        <v>4</v>
      </c>
      <c r="Z59" t="s">
        <v>54</v>
      </c>
      <c r="AA59" t="s">
        <v>132</v>
      </c>
      <c r="AB59" t="s">
        <v>44</v>
      </c>
      <c r="AC59" t="s">
        <v>44</v>
      </c>
      <c r="AD59" t="s">
        <v>56</v>
      </c>
      <c r="AE59" t="s">
        <v>75</v>
      </c>
      <c r="AF59" t="s">
        <v>56</v>
      </c>
      <c r="AG59" t="s">
        <v>75</v>
      </c>
      <c r="AH59" t="s">
        <v>44</v>
      </c>
      <c r="AI59" t="s">
        <v>44</v>
      </c>
    </row>
    <row r="60" spans="1:35" x14ac:dyDescent="0.2">
      <c r="A60" t="s">
        <v>1533</v>
      </c>
      <c r="B60" t="s">
        <v>36</v>
      </c>
      <c r="C60" t="s">
        <v>37</v>
      </c>
      <c r="D60" s="1">
        <v>700</v>
      </c>
      <c r="E60" t="s">
        <v>38</v>
      </c>
      <c r="F60" s="2">
        <v>45322</v>
      </c>
      <c r="G60" t="s">
        <v>39</v>
      </c>
      <c r="H60" t="s">
        <v>1534</v>
      </c>
      <c r="I60" t="s">
        <v>41</v>
      </c>
      <c r="J60" t="s">
        <v>42</v>
      </c>
      <c r="K60" t="s">
        <v>66</v>
      </c>
      <c r="L60" t="s">
        <v>44</v>
      </c>
      <c r="M60" t="s">
        <v>196</v>
      </c>
      <c r="N60" t="s">
        <v>1535</v>
      </c>
      <c r="O60" t="s">
        <v>1536</v>
      </c>
      <c r="P60" t="s">
        <v>48</v>
      </c>
      <c r="Q60" t="s">
        <v>104</v>
      </c>
      <c r="R60" t="s">
        <v>105</v>
      </c>
      <c r="S60" t="s">
        <v>51</v>
      </c>
      <c r="T60" t="s">
        <v>52</v>
      </c>
      <c r="U60" s="3">
        <v>45789</v>
      </c>
      <c r="V60" t="s">
        <v>53</v>
      </c>
      <c r="W60" s="2">
        <v>45322</v>
      </c>
      <c r="X60" s="2">
        <v>45408</v>
      </c>
      <c r="Y60">
        <v>3</v>
      </c>
      <c r="Z60" t="s">
        <v>54</v>
      </c>
      <c r="AA60" t="s">
        <v>73</v>
      </c>
      <c r="AB60" t="s">
        <v>44</v>
      </c>
      <c r="AC60" t="s">
        <v>44</v>
      </c>
      <c r="AD60" t="s">
        <v>56</v>
      </c>
      <c r="AE60" t="s">
        <v>75</v>
      </c>
      <c r="AF60" t="s">
        <v>56</v>
      </c>
      <c r="AG60" t="s">
        <v>75</v>
      </c>
      <c r="AH60" t="s">
        <v>44</v>
      </c>
      <c r="AI60" t="s">
        <v>44</v>
      </c>
    </row>
    <row r="61" spans="1:35" x14ac:dyDescent="0.2">
      <c r="A61" t="s">
        <v>1537</v>
      </c>
      <c r="B61" t="s">
        <v>36</v>
      </c>
      <c r="C61" t="s">
        <v>37</v>
      </c>
      <c r="D61" s="1">
        <v>854.97</v>
      </c>
      <c r="E61" t="s">
        <v>38</v>
      </c>
      <c r="F61" s="2">
        <v>45327</v>
      </c>
      <c r="G61" t="s">
        <v>39</v>
      </c>
      <c r="H61" t="s">
        <v>1538</v>
      </c>
      <c r="I61" t="s">
        <v>41</v>
      </c>
      <c r="J61" t="s">
        <v>42</v>
      </c>
      <c r="K61" t="s">
        <v>43</v>
      </c>
      <c r="L61" t="s">
        <v>44</v>
      </c>
      <c r="M61" t="s">
        <v>45</v>
      </c>
      <c r="N61" t="s">
        <v>1539</v>
      </c>
      <c r="O61" t="s">
        <v>1540</v>
      </c>
      <c r="P61" t="s">
        <v>48</v>
      </c>
      <c r="Q61" t="s">
        <v>153</v>
      </c>
      <c r="R61" t="s">
        <v>154</v>
      </c>
      <c r="S61" t="s">
        <v>155</v>
      </c>
      <c r="T61" t="s">
        <v>52</v>
      </c>
      <c r="U61" s="3">
        <v>45789</v>
      </c>
      <c r="V61" t="s">
        <v>53</v>
      </c>
      <c r="W61" s="2">
        <v>45327</v>
      </c>
      <c r="X61" s="2">
        <v>45345</v>
      </c>
      <c r="Y61">
        <v>1</v>
      </c>
      <c r="Z61" t="s">
        <v>54</v>
      </c>
      <c r="AA61" t="s">
        <v>55</v>
      </c>
      <c r="AB61" t="s">
        <v>44</v>
      </c>
      <c r="AC61" t="s">
        <v>44</v>
      </c>
      <c r="AD61" t="s">
        <v>56</v>
      </c>
      <c r="AE61" t="s">
        <v>57</v>
      </c>
      <c r="AF61" t="s">
        <v>56</v>
      </c>
      <c r="AG61" t="s">
        <v>57</v>
      </c>
      <c r="AH61" t="s">
        <v>44</v>
      </c>
      <c r="AI61" t="s">
        <v>44</v>
      </c>
    </row>
    <row r="62" spans="1:35" x14ac:dyDescent="0.2">
      <c r="A62" t="s">
        <v>1541</v>
      </c>
      <c r="B62" t="s">
        <v>36</v>
      </c>
      <c r="C62" t="s">
        <v>37</v>
      </c>
      <c r="D62" s="1">
        <v>970</v>
      </c>
      <c r="E62" t="s">
        <v>38</v>
      </c>
      <c r="F62" s="2">
        <v>45331</v>
      </c>
      <c r="G62" t="s">
        <v>39</v>
      </c>
      <c r="H62" t="s">
        <v>1542</v>
      </c>
      <c r="I62" t="s">
        <v>41</v>
      </c>
      <c r="J62" t="s">
        <v>42</v>
      </c>
      <c r="K62" t="s">
        <v>129</v>
      </c>
      <c r="L62" t="s">
        <v>44</v>
      </c>
      <c r="M62" t="s">
        <v>158</v>
      </c>
      <c r="N62" t="s">
        <v>1543</v>
      </c>
      <c r="O62" t="s">
        <v>1544</v>
      </c>
      <c r="P62" t="s">
        <v>48</v>
      </c>
      <c r="Q62" t="s">
        <v>1545</v>
      </c>
      <c r="R62" t="s">
        <v>1546</v>
      </c>
      <c r="S62" t="s">
        <v>155</v>
      </c>
      <c r="T62" t="s">
        <v>52</v>
      </c>
      <c r="U62" s="3">
        <v>45789</v>
      </c>
      <c r="V62" t="s">
        <v>53</v>
      </c>
      <c r="W62" s="2">
        <v>45331</v>
      </c>
      <c r="X62" s="2">
        <v>45436</v>
      </c>
      <c r="Y62">
        <v>4</v>
      </c>
      <c r="Z62" t="s">
        <v>54</v>
      </c>
      <c r="AA62" t="s">
        <v>132</v>
      </c>
      <c r="AB62" t="s">
        <v>44</v>
      </c>
      <c r="AC62" t="s">
        <v>44</v>
      </c>
      <c r="AD62" t="s">
        <v>56</v>
      </c>
      <c r="AE62" t="s">
        <v>74</v>
      </c>
      <c r="AF62" t="s">
        <v>56</v>
      </c>
      <c r="AG62" t="s">
        <v>74</v>
      </c>
      <c r="AH62" t="s">
        <v>56</v>
      </c>
      <c r="AI62" t="s">
        <v>164</v>
      </c>
    </row>
    <row r="63" spans="1:35" x14ac:dyDescent="0.2">
      <c r="A63" t="s">
        <v>1547</v>
      </c>
      <c r="B63" t="s">
        <v>36</v>
      </c>
      <c r="C63" t="s">
        <v>37</v>
      </c>
      <c r="D63" s="1">
        <v>965.71</v>
      </c>
      <c r="E63" t="s">
        <v>38</v>
      </c>
      <c r="F63" s="2">
        <v>45331</v>
      </c>
      <c r="G63" t="s">
        <v>39</v>
      </c>
      <c r="H63" t="s">
        <v>1548</v>
      </c>
      <c r="I63" t="s">
        <v>41</v>
      </c>
      <c r="J63" t="s">
        <v>42</v>
      </c>
      <c r="K63" t="s">
        <v>66</v>
      </c>
      <c r="L63" t="s">
        <v>44</v>
      </c>
      <c r="M63" t="s">
        <v>346</v>
      </c>
      <c r="N63" t="s">
        <v>1539</v>
      </c>
      <c r="O63" t="s">
        <v>1540</v>
      </c>
      <c r="P63" t="s">
        <v>48</v>
      </c>
      <c r="Q63" t="s">
        <v>153</v>
      </c>
      <c r="R63" t="s">
        <v>154</v>
      </c>
      <c r="S63" t="s">
        <v>155</v>
      </c>
      <c r="T63" t="s">
        <v>52</v>
      </c>
      <c r="U63" s="3">
        <v>45789</v>
      </c>
      <c r="V63" t="s">
        <v>53</v>
      </c>
      <c r="W63" s="2">
        <v>45331</v>
      </c>
      <c r="X63" s="2">
        <v>45399</v>
      </c>
      <c r="Y63">
        <v>3</v>
      </c>
      <c r="Z63" t="s">
        <v>54</v>
      </c>
      <c r="AA63" t="s">
        <v>73</v>
      </c>
      <c r="AB63" t="s">
        <v>44</v>
      </c>
      <c r="AC63" t="s">
        <v>44</v>
      </c>
      <c r="AD63" t="s">
        <v>56</v>
      </c>
      <c r="AE63" t="s">
        <v>82</v>
      </c>
      <c r="AF63" t="s">
        <v>56</v>
      </c>
      <c r="AG63" t="s">
        <v>82</v>
      </c>
      <c r="AH63" t="s">
        <v>56</v>
      </c>
      <c r="AI63" t="s">
        <v>74</v>
      </c>
    </row>
    <row r="64" spans="1:35" x14ac:dyDescent="0.2">
      <c r="A64" t="s">
        <v>1549</v>
      </c>
      <c r="B64" t="s">
        <v>36</v>
      </c>
      <c r="C64" t="s">
        <v>37</v>
      </c>
      <c r="D64" s="1">
        <v>1104.3</v>
      </c>
      <c r="E64" t="s">
        <v>38</v>
      </c>
      <c r="F64" s="2">
        <v>45322</v>
      </c>
      <c r="G64" t="s">
        <v>39</v>
      </c>
      <c r="H64" t="s">
        <v>1550</v>
      </c>
      <c r="I64" t="s">
        <v>41</v>
      </c>
      <c r="J64" t="s">
        <v>42</v>
      </c>
      <c r="K64" t="s">
        <v>129</v>
      </c>
      <c r="L64" t="s">
        <v>44</v>
      </c>
      <c r="M64" t="s">
        <v>1551</v>
      </c>
      <c r="N64" t="s">
        <v>1552</v>
      </c>
      <c r="O64" t="s">
        <v>1553</v>
      </c>
      <c r="P64" t="s">
        <v>48</v>
      </c>
      <c r="Q64" t="s">
        <v>180</v>
      </c>
      <c r="R64" t="s">
        <v>181</v>
      </c>
      <c r="S64" t="s">
        <v>51</v>
      </c>
      <c r="T64" t="s">
        <v>52</v>
      </c>
      <c r="U64" s="3">
        <v>45789</v>
      </c>
      <c r="V64" t="s">
        <v>53</v>
      </c>
      <c r="W64" s="2">
        <v>45322</v>
      </c>
      <c r="X64" s="2">
        <v>45399</v>
      </c>
      <c r="Y64">
        <v>2</v>
      </c>
      <c r="Z64" t="s">
        <v>54</v>
      </c>
      <c r="AA64" t="s">
        <v>228</v>
      </c>
      <c r="AB64" t="s">
        <v>44</v>
      </c>
      <c r="AC64" t="s">
        <v>44</v>
      </c>
      <c r="AD64" t="s">
        <v>56</v>
      </c>
      <c r="AE64" t="s">
        <v>57</v>
      </c>
      <c r="AF64" t="s">
        <v>56</v>
      </c>
      <c r="AG64" t="s">
        <v>57</v>
      </c>
      <c r="AH64" t="s">
        <v>56</v>
      </c>
      <c r="AI64" t="s">
        <v>93</v>
      </c>
    </row>
    <row r="65" spans="1:35" x14ac:dyDescent="0.2">
      <c r="A65" t="s">
        <v>1554</v>
      </c>
      <c r="B65" t="s">
        <v>36</v>
      </c>
      <c r="C65" t="s">
        <v>316</v>
      </c>
      <c r="D65" s="1">
        <v>1308.3699999999999</v>
      </c>
      <c r="E65" t="s">
        <v>38</v>
      </c>
      <c r="F65" s="2">
        <v>45327</v>
      </c>
      <c r="G65" t="s">
        <v>39</v>
      </c>
      <c r="H65" t="s">
        <v>1555</v>
      </c>
      <c r="I65" t="s">
        <v>41</v>
      </c>
      <c r="J65" t="s">
        <v>42</v>
      </c>
      <c r="K65" t="s">
        <v>285</v>
      </c>
      <c r="L65" t="s">
        <v>44</v>
      </c>
      <c r="M65" t="s">
        <v>1556</v>
      </c>
      <c r="N65" t="s">
        <v>1382</v>
      </c>
      <c r="O65" t="s">
        <v>1383</v>
      </c>
      <c r="P65" t="s">
        <v>48</v>
      </c>
      <c r="Q65" t="s">
        <v>104</v>
      </c>
      <c r="R65" t="s">
        <v>105</v>
      </c>
      <c r="S65" t="s">
        <v>51</v>
      </c>
      <c r="T65" t="s">
        <v>323</v>
      </c>
      <c r="U65" s="3">
        <v>45789</v>
      </c>
      <c r="V65" t="s">
        <v>53</v>
      </c>
      <c r="W65" s="2">
        <v>45327</v>
      </c>
      <c r="X65" s="2">
        <v>45362</v>
      </c>
      <c r="Y65">
        <v>2</v>
      </c>
      <c r="Z65" t="s">
        <v>54</v>
      </c>
      <c r="AA65" t="s">
        <v>289</v>
      </c>
      <c r="AB65" t="s">
        <v>44</v>
      </c>
      <c r="AC65" t="s">
        <v>44</v>
      </c>
      <c r="AD65" t="s">
        <v>56</v>
      </c>
      <c r="AE65" t="s">
        <v>82</v>
      </c>
      <c r="AF65" t="s">
        <v>56</v>
      </c>
      <c r="AG65" t="s">
        <v>82</v>
      </c>
      <c r="AH65" t="s">
        <v>56</v>
      </c>
      <c r="AI65" t="s">
        <v>57</v>
      </c>
    </row>
    <row r="66" spans="1:35" x14ac:dyDescent="0.2">
      <c r="A66" t="s">
        <v>1557</v>
      </c>
      <c r="B66" t="s">
        <v>36</v>
      </c>
      <c r="C66" t="s">
        <v>37</v>
      </c>
      <c r="D66" s="1">
        <v>959.96</v>
      </c>
      <c r="E66" t="s">
        <v>38</v>
      </c>
      <c r="F66" s="2">
        <v>45322</v>
      </c>
      <c r="G66" t="s">
        <v>39</v>
      </c>
      <c r="H66" t="s">
        <v>1558</v>
      </c>
      <c r="I66" t="s">
        <v>41</v>
      </c>
      <c r="J66" t="s">
        <v>42</v>
      </c>
      <c r="K66" t="s">
        <v>43</v>
      </c>
      <c r="L66" t="s">
        <v>44</v>
      </c>
      <c r="M66" t="s">
        <v>1405</v>
      </c>
      <c r="N66" t="s">
        <v>1559</v>
      </c>
      <c r="O66" t="s">
        <v>1560</v>
      </c>
      <c r="P66" t="s">
        <v>48</v>
      </c>
      <c r="Q66" t="s">
        <v>490</v>
      </c>
      <c r="R66" t="s">
        <v>491</v>
      </c>
      <c r="S66" t="s">
        <v>72</v>
      </c>
      <c r="T66" t="s">
        <v>52</v>
      </c>
      <c r="U66" s="3">
        <v>45789</v>
      </c>
      <c r="V66" t="s">
        <v>53</v>
      </c>
      <c r="W66" s="2">
        <v>45322</v>
      </c>
      <c r="X66" s="2">
        <v>45362</v>
      </c>
      <c r="Y66">
        <v>2</v>
      </c>
      <c r="Z66" t="s">
        <v>54</v>
      </c>
      <c r="AA66" t="s">
        <v>55</v>
      </c>
      <c r="AB66" t="s">
        <v>44</v>
      </c>
      <c r="AC66" t="s">
        <v>44</v>
      </c>
      <c r="AD66" t="s">
        <v>56</v>
      </c>
      <c r="AE66" t="s">
        <v>57</v>
      </c>
      <c r="AF66" t="s">
        <v>56</v>
      </c>
      <c r="AG66" t="s">
        <v>57</v>
      </c>
      <c r="AH66" t="s">
        <v>44</v>
      </c>
      <c r="AI66" t="s">
        <v>44</v>
      </c>
    </row>
    <row r="67" spans="1:35" x14ac:dyDescent="0.2">
      <c r="A67" t="s">
        <v>1561</v>
      </c>
      <c r="B67" t="s">
        <v>36</v>
      </c>
      <c r="C67" t="s">
        <v>37</v>
      </c>
      <c r="D67" s="1">
        <v>591.87</v>
      </c>
      <c r="E67" t="s">
        <v>38</v>
      </c>
      <c r="F67" s="2">
        <v>45331</v>
      </c>
      <c r="G67" t="s">
        <v>39</v>
      </c>
      <c r="H67" t="s">
        <v>1562</v>
      </c>
      <c r="I67" t="s">
        <v>41</v>
      </c>
      <c r="J67" t="s">
        <v>42</v>
      </c>
      <c r="K67" t="s">
        <v>120</v>
      </c>
      <c r="L67" t="s">
        <v>44</v>
      </c>
      <c r="M67" t="s">
        <v>45</v>
      </c>
      <c r="N67" t="s">
        <v>528</v>
      </c>
      <c r="O67" t="s">
        <v>529</v>
      </c>
      <c r="P67" t="s">
        <v>48</v>
      </c>
      <c r="Q67" t="s">
        <v>530</v>
      </c>
      <c r="R67" t="s">
        <v>531</v>
      </c>
      <c r="S67" t="s">
        <v>72</v>
      </c>
      <c r="T67" t="s">
        <v>52</v>
      </c>
      <c r="U67" s="3">
        <v>45789</v>
      </c>
      <c r="V67" t="s">
        <v>53</v>
      </c>
      <c r="W67" s="2">
        <v>45331</v>
      </c>
      <c r="X67" s="2">
        <v>45345</v>
      </c>
      <c r="Y67">
        <v>1</v>
      </c>
      <c r="Z67" t="s">
        <v>54</v>
      </c>
      <c r="AA67" t="s">
        <v>126</v>
      </c>
      <c r="AB67" t="s">
        <v>44</v>
      </c>
      <c r="AC67" t="s">
        <v>44</v>
      </c>
      <c r="AD67" t="s">
        <v>56</v>
      </c>
      <c r="AE67" t="s">
        <v>82</v>
      </c>
      <c r="AF67" t="s">
        <v>56</v>
      </c>
      <c r="AG67" t="s">
        <v>82</v>
      </c>
      <c r="AH67" t="s">
        <v>44</v>
      </c>
      <c r="AI67" t="s">
        <v>44</v>
      </c>
    </row>
    <row r="68" spans="1:35" x14ac:dyDescent="0.2">
      <c r="A68" t="s">
        <v>1563</v>
      </c>
      <c r="B68" t="s">
        <v>36</v>
      </c>
      <c r="C68" t="s">
        <v>37</v>
      </c>
      <c r="D68" s="1">
        <v>930</v>
      </c>
      <c r="E68" t="s">
        <v>38</v>
      </c>
      <c r="F68" s="2">
        <v>45323</v>
      </c>
      <c r="G68" t="s">
        <v>39</v>
      </c>
      <c r="H68" t="s">
        <v>1564</v>
      </c>
      <c r="I68" t="s">
        <v>41</v>
      </c>
      <c r="J68" t="s">
        <v>42</v>
      </c>
      <c r="K68" t="s">
        <v>109</v>
      </c>
      <c r="L68" t="s">
        <v>44</v>
      </c>
      <c r="M68" t="s">
        <v>1565</v>
      </c>
      <c r="N68" t="s">
        <v>756</v>
      </c>
      <c r="O68" t="s">
        <v>757</v>
      </c>
      <c r="P68" t="s">
        <v>48</v>
      </c>
      <c r="Q68" t="s">
        <v>169</v>
      </c>
      <c r="R68" t="s">
        <v>170</v>
      </c>
      <c r="S68" t="s">
        <v>72</v>
      </c>
      <c r="T68" t="s">
        <v>52</v>
      </c>
      <c r="U68" s="3">
        <v>45789</v>
      </c>
      <c r="V68" t="s">
        <v>53</v>
      </c>
      <c r="W68" s="2">
        <v>45323</v>
      </c>
      <c r="X68" s="2">
        <v>45420</v>
      </c>
      <c r="Y68">
        <v>2</v>
      </c>
      <c r="Z68" t="s">
        <v>54</v>
      </c>
      <c r="AA68" t="s">
        <v>116</v>
      </c>
      <c r="AB68" t="s">
        <v>44</v>
      </c>
      <c r="AC68" t="s">
        <v>44</v>
      </c>
      <c r="AD68" t="s">
        <v>56</v>
      </c>
      <c r="AE68" t="s">
        <v>75</v>
      </c>
      <c r="AF68" t="s">
        <v>56</v>
      </c>
      <c r="AG68" t="s">
        <v>75</v>
      </c>
      <c r="AH68" t="s">
        <v>56</v>
      </c>
      <c r="AI68" t="s">
        <v>74</v>
      </c>
    </row>
    <row r="69" spans="1:35" x14ac:dyDescent="0.2">
      <c r="A69" t="s">
        <v>1566</v>
      </c>
      <c r="B69" t="s">
        <v>36</v>
      </c>
      <c r="C69" t="s">
        <v>37</v>
      </c>
      <c r="D69" s="1">
        <v>855.07</v>
      </c>
      <c r="E69" t="s">
        <v>38</v>
      </c>
      <c r="F69" s="2">
        <v>45327</v>
      </c>
      <c r="G69" t="s">
        <v>39</v>
      </c>
      <c r="H69" t="s">
        <v>1567</v>
      </c>
      <c r="I69" t="s">
        <v>41</v>
      </c>
      <c r="J69" t="s">
        <v>42</v>
      </c>
      <c r="K69" t="s">
        <v>129</v>
      </c>
      <c r="L69" t="s">
        <v>44</v>
      </c>
      <c r="M69" t="s">
        <v>419</v>
      </c>
      <c r="N69" t="s">
        <v>781</v>
      </c>
      <c r="O69" t="s">
        <v>782</v>
      </c>
      <c r="P69" t="s">
        <v>48</v>
      </c>
      <c r="Q69" t="s">
        <v>783</v>
      </c>
      <c r="R69" t="s">
        <v>784</v>
      </c>
      <c r="S69" t="s">
        <v>72</v>
      </c>
      <c r="T69" t="s">
        <v>52</v>
      </c>
      <c r="U69" s="3">
        <v>45789</v>
      </c>
      <c r="V69" t="s">
        <v>53</v>
      </c>
      <c r="W69" s="2">
        <v>45327</v>
      </c>
      <c r="X69" s="2">
        <v>45399</v>
      </c>
      <c r="Y69">
        <v>2</v>
      </c>
      <c r="Z69" t="s">
        <v>54</v>
      </c>
      <c r="AA69" t="s">
        <v>163</v>
      </c>
      <c r="AB69" t="s">
        <v>44</v>
      </c>
      <c r="AC69" t="s">
        <v>44</v>
      </c>
      <c r="AD69" t="s">
        <v>56</v>
      </c>
      <c r="AE69" t="s">
        <v>82</v>
      </c>
      <c r="AF69" t="s">
        <v>56</v>
      </c>
      <c r="AG69" t="s">
        <v>82</v>
      </c>
      <c r="AH69" t="s">
        <v>44</v>
      </c>
      <c r="AI69" t="s">
        <v>44</v>
      </c>
    </row>
    <row r="70" spans="1:35" x14ac:dyDescent="0.2">
      <c r="A70" t="s">
        <v>1568</v>
      </c>
      <c r="B70" t="s">
        <v>36</v>
      </c>
      <c r="C70" t="s">
        <v>37</v>
      </c>
      <c r="D70" s="1">
        <v>1292.98</v>
      </c>
      <c r="E70" t="s">
        <v>38</v>
      </c>
      <c r="F70" s="2">
        <v>45327</v>
      </c>
      <c r="G70" t="s">
        <v>39</v>
      </c>
      <c r="H70" t="s">
        <v>1569</v>
      </c>
      <c r="I70" t="s">
        <v>41</v>
      </c>
      <c r="J70" t="s">
        <v>42</v>
      </c>
      <c r="K70" t="s">
        <v>66</v>
      </c>
      <c r="L70" t="s">
        <v>44</v>
      </c>
      <c r="M70" t="s">
        <v>318</v>
      </c>
      <c r="N70" t="s">
        <v>996</v>
      </c>
      <c r="O70" t="s">
        <v>997</v>
      </c>
      <c r="P70" t="s">
        <v>48</v>
      </c>
      <c r="Q70" t="s">
        <v>508</v>
      </c>
      <c r="R70" t="s">
        <v>509</v>
      </c>
      <c r="S70" t="s">
        <v>51</v>
      </c>
      <c r="T70" t="s">
        <v>52</v>
      </c>
      <c r="U70" s="3">
        <v>45789</v>
      </c>
      <c r="V70" t="s">
        <v>53</v>
      </c>
      <c r="W70" s="2">
        <v>45327</v>
      </c>
      <c r="X70" s="2">
        <v>45420</v>
      </c>
      <c r="Y70">
        <v>3</v>
      </c>
      <c r="Z70" t="s">
        <v>54</v>
      </c>
      <c r="AA70" t="s">
        <v>73</v>
      </c>
      <c r="AB70" t="s">
        <v>44</v>
      </c>
      <c r="AC70" t="s">
        <v>44</v>
      </c>
      <c r="AD70" t="s">
        <v>56</v>
      </c>
      <c r="AE70" t="s">
        <v>57</v>
      </c>
      <c r="AF70" t="s">
        <v>56</v>
      </c>
      <c r="AG70" t="s">
        <v>57</v>
      </c>
      <c r="AH70" t="s">
        <v>56</v>
      </c>
      <c r="AI70" t="s">
        <v>92</v>
      </c>
    </row>
    <row r="71" spans="1:35" x14ac:dyDescent="0.2">
      <c r="A71" t="s">
        <v>1570</v>
      </c>
      <c r="B71" t="s">
        <v>36</v>
      </c>
      <c r="C71" t="s">
        <v>37</v>
      </c>
      <c r="D71" s="1">
        <v>922.47</v>
      </c>
      <c r="E71" t="s">
        <v>38</v>
      </c>
      <c r="F71" s="2">
        <v>45334</v>
      </c>
      <c r="G71" t="s">
        <v>39</v>
      </c>
      <c r="H71" t="s">
        <v>1571</v>
      </c>
      <c r="I71" t="s">
        <v>41</v>
      </c>
      <c r="J71" t="s">
        <v>42</v>
      </c>
      <c r="K71" t="s">
        <v>66</v>
      </c>
      <c r="L71" t="s">
        <v>44</v>
      </c>
      <c r="M71" t="s">
        <v>1405</v>
      </c>
      <c r="N71" t="s">
        <v>1572</v>
      </c>
      <c r="O71" t="s">
        <v>1573</v>
      </c>
      <c r="P71" t="s">
        <v>48</v>
      </c>
      <c r="Q71" t="s">
        <v>180</v>
      </c>
      <c r="R71" t="s">
        <v>181</v>
      </c>
      <c r="S71" t="s">
        <v>51</v>
      </c>
      <c r="T71" t="s">
        <v>52</v>
      </c>
      <c r="U71" s="3">
        <v>45789</v>
      </c>
      <c r="V71" t="s">
        <v>53</v>
      </c>
      <c r="W71" s="2">
        <v>45334</v>
      </c>
      <c r="X71" s="2">
        <v>45362</v>
      </c>
      <c r="Y71">
        <v>1</v>
      </c>
      <c r="Z71" t="s">
        <v>54</v>
      </c>
      <c r="AA71" t="s">
        <v>73</v>
      </c>
      <c r="AB71" t="s">
        <v>44</v>
      </c>
      <c r="AC71" t="s">
        <v>44</v>
      </c>
      <c r="AD71" t="s">
        <v>56</v>
      </c>
      <c r="AE71" t="s">
        <v>57</v>
      </c>
      <c r="AF71" t="s">
        <v>56</v>
      </c>
      <c r="AG71" t="s">
        <v>57</v>
      </c>
      <c r="AH71" t="s">
        <v>44</v>
      </c>
      <c r="AI71" t="s">
        <v>44</v>
      </c>
    </row>
    <row r="72" spans="1:35" x14ac:dyDescent="0.2">
      <c r="A72" t="s">
        <v>1574</v>
      </c>
      <c r="B72" t="s">
        <v>36</v>
      </c>
      <c r="C72" t="s">
        <v>37</v>
      </c>
      <c r="D72" s="1">
        <v>717.48</v>
      </c>
      <c r="E72" t="s">
        <v>38</v>
      </c>
      <c r="F72" s="2">
        <v>45327</v>
      </c>
      <c r="G72" t="s">
        <v>39</v>
      </c>
      <c r="H72" t="s">
        <v>1575</v>
      </c>
      <c r="I72" t="s">
        <v>41</v>
      </c>
      <c r="J72" t="s">
        <v>42</v>
      </c>
      <c r="K72" t="s">
        <v>120</v>
      </c>
      <c r="L72" t="s">
        <v>44</v>
      </c>
      <c r="M72" t="s">
        <v>45</v>
      </c>
      <c r="N72" t="s">
        <v>1576</v>
      </c>
      <c r="O72" t="s">
        <v>1577</v>
      </c>
      <c r="P72" t="s">
        <v>48</v>
      </c>
      <c r="Q72" t="s">
        <v>191</v>
      </c>
      <c r="R72" t="s">
        <v>192</v>
      </c>
      <c r="S72" t="s">
        <v>51</v>
      </c>
      <c r="T72" t="s">
        <v>52</v>
      </c>
      <c r="U72" s="3">
        <v>45789</v>
      </c>
      <c r="V72" t="s">
        <v>53</v>
      </c>
      <c r="W72" s="2">
        <v>45327</v>
      </c>
      <c r="X72" s="2">
        <v>45362</v>
      </c>
      <c r="Y72">
        <v>1</v>
      </c>
      <c r="Z72" t="s">
        <v>54</v>
      </c>
      <c r="AA72" t="s">
        <v>126</v>
      </c>
      <c r="AB72" t="s">
        <v>44</v>
      </c>
      <c r="AC72" t="s">
        <v>44</v>
      </c>
      <c r="AD72" t="s">
        <v>56</v>
      </c>
      <c r="AE72" t="s">
        <v>82</v>
      </c>
      <c r="AF72" t="s">
        <v>56</v>
      </c>
      <c r="AG72" t="s">
        <v>82</v>
      </c>
      <c r="AH72" t="s">
        <v>44</v>
      </c>
      <c r="AI72" t="s">
        <v>44</v>
      </c>
    </row>
    <row r="73" spans="1:35" x14ac:dyDescent="0.2">
      <c r="A73" t="s">
        <v>1578</v>
      </c>
      <c r="B73" t="s">
        <v>36</v>
      </c>
      <c r="C73" t="s">
        <v>283</v>
      </c>
      <c r="D73" s="1">
        <v>500</v>
      </c>
      <c r="E73" t="s">
        <v>38</v>
      </c>
      <c r="F73" s="2">
        <v>45327</v>
      </c>
      <c r="G73" t="s">
        <v>39</v>
      </c>
      <c r="H73" t="s">
        <v>1579</v>
      </c>
      <c r="I73" t="s">
        <v>41</v>
      </c>
      <c r="J73" t="s">
        <v>42</v>
      </c>
      <c r="K73" t="s">
        <v>109</v>
      </c>
      <c r="L73" t="s">
        <v>44</v>
      </c>
      <c r="M73" t="s">
        <v>173</v>
      </c>
      <c r="N73" t="s">
        <v>111</v>
      </c>
      <c r="O73" t="s">
        <v>112</v>
      </c>
      <c r="P73" t="s">
        <v>48</v>
      </c>
      <c r="Q73" t="s">
        <v>113</v>
      </c>
      <c r="R73" t="s">
        <v>114</v>
      </c>
      <c r="S73" t="s">
        <v>51</v>
      </c>
      <c r="T73" t="s">
        <v>288</v>
      </c>
      <c r="U73" s="3">
        <v>45789</v>
      </c>
      <c r="V73" t="s">
        <v>53</v>
      </c>
      <c r="W73" s="2">
        <v>45327</v>
      </c>
      <c r="X73" s="2">
        <v>45399</v>
      </c>
      <c r="Y73">
        <v>2</v>
      </c>
      <c r="Z73" t="s">
        <v>54</v>
      </c>
      <c r="AA73" t="s">
        <v>116</v>
      </c>
      <c r="AB73" t="s">
        <v>44</v>
      </c>
      <c r="AC73" t="s">
        <v>44</v>
      </c>
      <c r="AD73" t="s">
        <v>56</v>
      </c>
      <c r="AE73" t="s">
        <v>75</v>
      </c>
      <c r="AF73" t="s">
        <v>56</v>
      </c>
      <c r="AG73" t="s">
        <v>75</v>
      </c>
      <c r="AH73" t="s">
        <v>44</v>
      </c>
      <c r="AI73" t="s">
        <v>44</v>
      </c>
    </row>
    <row r="74" spans="1:35" x14ac:dyDescent="0.2">
      <c r="A74" t="s">
        <v>1580</v>
      </c>
      <c r="B74" t="s">
        <v>36</v>
      </c>
      <c r="C74" t="s">
        <v>37</v>
      </c>
      <c r="D74" s="1">
        <v>412.22</v>
      </c>
      <c r="E74" t="s">
        <v>38</v>
      </c>
      <c r="F74" s="2">
        <v>45328</v>
      </c>
      <c r="G74" t="s">
        <v>39</v>
      </c>
      <c r="H74" t="s">
        <v>1581</v>
      </c>
      <c r="I74" t="s">
        <v>41</v>
      </c>
      <c r="J74" t="s">
        <v>42</v>
      </c>
      <c r="K74" t="s">
        <v>43</v>
      </c>
      <c r="L74" t="s">
        <v>44</v>
      </c>
      <c r="M74" t="s">
        <v>45</v>
      </c>
      <c r="N74" t="s">
        <v>1582</v>
      </c>
      <c r="O74" t="s">
        <v>1583</v>
      </c>
      <c r="P74" t="s">
        <v>48</v>
      </c>
      <c r="Q74" t="s">
        <v>191</v>
      </c>
      <c r="R74" t="s">
        <v>192</v>
      </c>
      <c r="S74" t="s">
        <v>51</v>
      </c>
      <c r="T74" t="s">
        <v>52</v>
      </c>
      <c r="U74" s="3">
        <v>45789</v>
      </c>
      <c r="V74" t="s">
        <v>53</v>
      </c>
      <c r="W74" s="2">
        <v>45328</v>
      </c>
      <c r="X74" s="2">
        <v>45362</v>
      </c>
      <c r="Y74">
        <v>1</v>
      </c>
      <c r="Z74" t="s">
        <v>54</v>
      </c>
      <c r="AA74" t="s">
        <v>55</v>
      </c>
      <c r="AB74" t="s">
        <v>44</v>
      </c>
      <c r="AC74" t="s">
        <v>44</v>
      </c>
      <c r="AD74" t="s">
        <v>56</v>
      </c>
      <c r="AE74" t="s">
        <v>57</v>
      </c>
      <c r="AF74" t="s">
        <v>56</v>
      </c>
      <c r="AG74" t="s">
        <v>57</v>
      </c>
      <c r="AH74" t="s">
        <v>44</v>
      </c>
      <c r="AI74" t="s">
        <v>44</v>
      </c>
    </row>
    <row r="75" spans="1:35" x14ac:dyDescent="0.2">
      <c r="A75" t="s">
        <v>1584</v>
      </c>
      <c r="B75" t="s">
        <v>36</v>
      </c>
      <c r="C75" t="s">
        <v>37</v>
      </c>
      <c r="D75" s="1">
        <v>968.01</v>
      </c>
      <c r="E75" t="s">
        <v>38</v>
      </c>
      <c r="F75" s="2">
        <v>45334</v>
      </c>
      <c r="G75" t="s">
        <v>39</v>
      </c>
      <c r="H75" t="s">
        <v>1585</v>
      </c>
      <c r="I75" t="s">
        <v>41</v>
      </c>
      <c r="J75" t="s">
        <v>42</v>
      </c>
      <c r="K75" t="s">
        <v>120</v>
      </c>
      <c r="L75" t="s">
        <v>44</v>
      </c>
      <c r="M75" t="s">
        <v>1405</v>
      </c>
      <c r="N75" t="s">
        <v>1586</v>
      </c>
      <c r="O75" t="s">
        <v>1587</v>
      </c>
      <c r="P75" t="s">
        <v>48</v>
      </c>
      <c r="Q75" t="s">
        <v>1588</v>
      </c>
      <c r="R75" t="s">
        <v>1589</v>
      </c>
      <c r="S75" t="s">
        <v>155</v>
      </c>
      <c r="T75" t="s">
        <v>52</v>
      </c>
      <c r="U75" s="3">
        <v>45789</v>
      </c>
      <c r="V75" t="s">
        <v>53</v>
      </c>
      <c r="W75" s="2">
        <v>45334</v>
      </c>
      <c r="X75" s="2">
        <v>45362</v>
      </c>
      <c r="Y75">
        <v>1</v>
      </c>
      <c r="Z75" t="s">
        <v>54</v>
      </c>
      <c r="AA75" t="s">
        <v>126</v>
      </c>
      <c r="AB75" t="s">
        <v>44</v>
      </c>
      <c r="AC75" t="s">
        <v>44</v>
      </c>
      <c r="AD75" t="s">
        <v>56</v>
      </c>
      <c r="AE75" t="s">
        <v>57</v>
      </c>
      <c r="AF75" t="s">
        <v>56</v>
      </c>
      <c r="AG75" t="s">
        <v>57</v>
      </c>
      <c r="AH75" t="s">
        <v>44</v>
      </c>
      <c r="AI75" t="s">
        <v>44</v>
      </c>
    </row>
    <row r="76" spans="1:35" x14ac:dyDescent="0.2">
      <c r="A76" t="s">
        <v>1590</v>
      </c>
      <c r="B76" t="s">
        <v>36</v>
      </c>
      <c r="C76" t="s">
        <v>37</v>
      </c>
      <c r="D76" s="1">
        <v>889.91</v>
      </c>
      <c r="E76" t="s">
        <v>38</v>
      </c>
      <c r="F76" s="2">
        <v>45334</v>
      </c>
      <c r="G76" t="s">
        <v>39</v>
      </c>
      <c r="H76" t="s">
        <v>1591</v>
      </c>
      <c r="I76" t="s">
        <v>41</v>
      </c>
      <c r="J76" t="s">
        <v>42</v>
      </c>
      <c r="K76" t="s">
        <v>66</v>
      </c>
      <c r="L76" t="s">
        <v>43</v>
      </c>
      <c r="M76" t="s">
        <v>1592</v>
      </c>
      <c r="N76" t="s">
        <v>1593</v>
      </c>
      <c r="O76" t="s">
        <v>1594</v>
      </c>
      <c r="P76" t="s">
        <v>48</v>
      </c>
      <c r="Q76" t="s">
        <v>1595</v>
      </c>
      <c r="R76" t="s">
        <v>1596</v>
      </c>
      <c r="S76" t="s">
        <v>155</v>
      </c>
      <c r="T76" t="s">
        <v>52</v>
      </c>
      <c r="U76" s="3">
        <v>45789</v>
      </c>
      <c r="V76" t="s">
        <v>53</v>
      </c>
      <c r="W76" s="2">
        <v>45334</v>
      </c>
      <c r="X76" s="2">
        <v>45408</v>
      </c>
      <c r="Y76">
        <v>2</v>
      </c>
      <c r="Z76" t="s">
        <v>54</v>
      </c>
      <c r="AA76" t="s">
        <v>73</v>
      </c>
      <c r="AB76" t="s">
        <v>90</v>
      </c>
      <c r="AC76" t="s">
        <v>55</v>
      </c>
      <c r="AD76" t="s">
        <v>56</v>
      </c>
      <c r="AE76" t="s">
        <v>135</v>
      </c>
      <c r="AF76" t="s">
        <v>56</v>
      </c>
      <c r="AG76" t="s">
        <v>135</v>
      </c>
      <c r="AH76" t="s">
        <v>56</v>
      </c>
      <c r="AI76" t="s">
        <v>75</v>
      </c>
    </row>
    <row r="77" spans="1:35" x14ac:dyDescent="0.2">
      <c r="A77" t="s">
        <v>1597</v>
      </c>
      <c r="B77" t="s">
        <v>36</v>
      </c>
      <c r="C77" t="s">
        <v>37</v>
      </c>
      <c r="D77" s="1">
        <v>1818.27</v>
      </c>
      <c r="E77" t="s">
        <v>38</v>
      </c>
      <c r="F77" s="2">
        <v>45334</v>
      </c>
      <c r="G77" t="s">
        <v>39</v>
      </c>
      <c r="H77" t="s">
        <v>1598</v>
      </c>
      <c r="I77" t="s">
        <v>41</v>
      </c>
      <c r="J77" t="s">
        <v>42</v>
      </c>
      <c r="K77" t="s">
        <v>43</v>
      </c>
      <c r="L77" t="s">
        <v>44</v>
      </c>
      <c r="M77" t="s">
        <v>1023</v>
      </c>
      <c r="N77" t="s">
        <v>86</v>
      </c>
      <c r="O77" t="s">
        <v>87</v>
      </c>
      <c r="P77" t="s">
        <v>48</v>
      </c>
      <c r="Q77" t="s">
        <v>88</v>
      </c>
      <c r="R77" t="s">
        <v>89</v>
      </c>
      <c r="S77" t="s">
        <v>72</v>
      </c>
      <c r="T77" t="s">
        <v>52</v>
      </c>
      <c r="U77" s="3">
        <v>45789</v>
      </c>
      <c r="V77" t="s">
        <v>53</v>
      </c>
      <c r="W77" s="2">
        <v>45334</v>
      </c>
      <c r="X77" s="2">
        <v>45362</v>
      </c>
      <c r="Y77">
        <v>1</v>
      </c>
      <c r="Z77" t="s">
        <v>54</v>
      </c>
      <c r="AA77" t="s">
        <v>55</v>
      </c>
      <c r="AB77" t="s">
        <v>44</v>
      </c>
      <c r="AC77" t="s">
        <v>44</v>
      </c>
      <c r="AD77" t="s">
        <v>56</v>
      </c>
      <c r="AE77" t="s">
        <v>57</v>
      </c>
      <c r="AF77" t="s">
        <v>56</v>
      </c>
      <c r="AG77" t="s">
        <v>57</v>
      </c>
      <c r="AH77" t="s">
        <v>56</v>
      </c>
      <c r="AI77" t="s">
        <v>92</v>
      </c>
    </row>
    <row r="78" spans="1:35" x14ac:dyDescent="0.2">
      <c r="A78" t="s">
        <v>1599</v>
      </c>
      <c r="B78" t="s">
        <v>36</v>
      </c>
      <c r="C78" t="s">
        <v>37</v>
      </c>
      <c r="D78" s="1">
        <v>913.97</v>
      </c>
      <c r="E78" t="s">
        <v>38</v>
      </c>
      <c r="F78" s="2">
        <v>45334</v>
      </c>
      <c r="G78" t="s">
        <v>39</v>
      </c>
      <c r="H78" t="s">
        <v>1600</v>
      </c>
      <c r="I78" t="s">
        <v>41</v>
      </c>
      <c r="J78" t="s">
        <v>42</v>
      </c>
      <c r="K78" t="s">
        <v>43</v>
      </c>
      <c r="L78" t="s">
        <v>44</v>
      </c>
      <c r="M78" t="s">
        <v>45</v>
      </c>
      <c r="N78" t="s">
        <v>799</v>
      </c>
      <c r="O78" t="s">
        <v>800</v>
      </c>
      <c r="P78" t="s">
        <v>48</v>
      </c>
      <c r="Q78" t="s">
        <v>80</v>
      </c>
      <c r="R78" t="s">
        <v>81</v>
      </c>
      <c r="S78" t="s">
        <v>51</v>
      </c>
      <c r="T78" t="s">
        <v>52</v>
      </c>
      <c r="U78" s="3">
        <v>45789</v>
      </c>
      <c r="V78" t="s">
        <v>53</v>
      </c>
      <c r="W78" s="2">
        <v>45334</v>
      </c>
      <c r="X78" s="2">
        <v>45362</v>
      </c>
      <c r="Y78">
        <v>1</v>
      </c>
      <c r="Z78" t="s">
        <v>54</v>
      </c>
      <c r="AA78" t="s">
        <v>55</v>
      </c>
      <c r="AB78" t="s">
        <v>44</v>
      </c>
      <c r="AC78" t="s">
        <v>44</v>
      </c>
      <c r="AD78" t="s">
        <v>56</v>
      </c>
      <c r="AE78" t="s">
        <v>57</v>
      </c>
      <c r="AF78" t="s">
        <v>56</v>
      </c>
      <c r="AG78" t="s">
        <v>57</v>
      </c>
      <c r="AH78" t="s">
        <v>44</v>
      </c>
      <c r="AI78" t="s">
        <v>44</v>
      </c>
    </row>
    <row r="79" spans="1:35" x14ac:dyDescent="0.2">
      <c r="A79" t="s">
        <v>1601</v>
      </c>
      <c r="B79" t="s">
        <v>36</v>
      </c>
      <c r="C79" t="s">
        <v>37</v>
      </c>
      <c r="D79" s="1">
        <v>926.8</v>
      </c>
      <c r="E79" t="s">
        <v>38</v>
      </c>
      <c r="F79" s="2">
        <v>45336</v>
      </c>
      <c r="G79" t="s">
        <v>39</v>
      </c>
      <c r="H79" t="s">
        <v>1602</v>
      </c>
      <c r="I79" t="s">
        <v>41</v>
      </c>
      <c r="J79" t="s">
        <v>42</v>
      </c>
      <c r="K79" t="s">
        <v>66</v>
      </c>
      <c r="L79" t="s">
        <v>44</v>
      </c>
      <c r="M79" t="s">
        <v>1023</v>
      </c>
      <c r="N79" t="s">
        <v>1255</v>
      </c>
      <c r="O79" t="s">
        <v>1256</v>
      </c>
      <c r="P79" t="s">
        <v>48</v>
      </c>
      <c r="Q79" t="s">
        <v>248</v>
      </c>
      <c r="R79" t="s">
        <v>249</v>
      </c>
      <c r="S79" t="s">
        <v>155</v>
      </c>
      <c r="T79" t="s">
        <v>52</v>
      </c>
      <c r="U79" s="3">
        <v>45789</v>
      </c>
      <c r="V79" t="s">
        <v>53</v>
      </c>
      <c r="W79" s="2">
        <v>45336</v>
      </c>
      <c r="X79" s="2">
        <v>45385</v>
      </c>
      <c r="Y79">
        <v>2</v>
      </c>
      <c r="Z79" t="s">
        <v>54</v>
      </c>
      <c r="AA79" t="s">
        <v>73</v>
      </c>
      <c r="AB79" t="s">
        <v>44</v>
      </c>
      <c r="AC79" t="s">
        <v>44</v>
      </c>
      <c r="AD79" t="s">
        <v>56</v>
      </c>
      <c r="AE79" t="s">
        <v>82</v>
      </c>
      <c r="AF79" t="s">
        <v>56</v>
      </c>
      <c r="AG79" t="s">
        <v>82</v>
      </c>
      <c r="AH79" t="s">
        <v>56</v>
      </c>
      <c r="AI79" t="s">
        <v>92</v>
      </c>
    </row>
    <row r="80" spans="1:35" x14ac:dyDescent="0.2">
      <c r="A80" t="s">
        <v>1603</v>
      </c>
      <c r="B80" t="s">
        <v>36</v>
      </c>
      <c r="C80" t="s">
        <v>37</v>
      </c>
      <c r="D80" s="1">
        <v>1244</v>
      </c>
      <c r="E80" t="s">
        <v>38</v>
      </c>
      <c r="F80" s="2">
        <v>45334</v>
      </c>
      <c r="G80" t="s">
        <v>39</v>
      </c>
      <c r="H80" t="s">
        <v>1604</v>
      </c>
      <c r="I80" t="s">
        <v>41</v>
      </c>
      <c r="J80" t="s">
        <v>42</v>
      </c>
      <c r="K80" t="s">
        <v>66</v>
      </c>
      <c r="L80" t="s">
        <v>44</v>
      </c>
      <c r="M80" t="s">
        <v>789</v>
      </c>
      <c r="N80" t="s">
        <v>1059</v>
      </c>
      <c r="O80" t="s">
        <v>1060</v>
      </c>
      <c r="P80" t="s">
        <v>48</v>
      </c>
      <c r="Q80" t="s">
        <v>80</v>
      </c>
      <c r="R80" t="s">
        <v>81</v>
      </c>
      <c r="S80" t="s">
        <v>51</v>
      </c>
      <c r="T80" t="s">
        <v>52</v>
      </c>
      <c r="U80" s="3">
        <v>45789</v>
      </c>
      <c r="V80" t="s">
        <v>53</v>
      </c>
      <c r="W80" s="2">
        <v>45334</v>
      </c>
      <c r="X80" s="2">
        <v>45430</v>
      </c>
      <c r="Y80">
        <v>2</v>
      </c>
      <c r="Z80" t="s">
        <v>54</v>
      </c>
      <c r="AA80" t="s">
        <v>73</v>
      </c>
      <c r="AB80" t="s">
        <v>44</v>
      </c>
      <c r="AC80" t="s">
        <v>44</v>
      </c>
      <c r="AD80" t="s">
        <v>56</v>
      </c>
      <c r="AE80" t="s">
        <v>792</v>
      </c>
      <c r="AF80" t="s">
        <v>56</v>
      </c>
      <c r="AG80" t="s">
        <v>792</v>
      </c>
      <c r="AH80" t="s">
        <v>44</v>
      </c>
      <c r="AI80" t="s">
        <v>44</v>
      </c>
    </row>
    <row r="81" spans="1:35" x14ac:dyDescent="0.2">
      <c r="A81" t="s">
        <v>1605</v>
      </c>
      <c r="B81" t="s">
        <v>36</v>
      </c>
      <c r="C81" t="s">
        <v>37</v>
      </c>
      <c r="D81" s="1">
        <v>723.09</v>
      </c>
      <c r="E81" t="s">
        <v>38</v>
      </c>
      <c r="F81" s="2">
        <v>45334</v>
      </c>
      <c r="G81" t="s">
        <v>39</v>
      </c>
      <c r="H81" t="s">
        <v>1606</v>
      </c>
      <c r="I81" t="s">
        <v>41</v>
      </c>
      <c r="J81" t="s">
        <v>42</v>
      </c>
      <c r="K81" t="s">
        <v>120</v>
      </c>
      <c r="L81" t="s">
        <v>44</v>
      </c>
      <c r="M81" t="s">
        <v>1023</v>
      </c>
      <c r="N81" t="s">
        <v>1607</v>
      </c>
      <c r="O81" t="s">
        <v>1608</v>
      </c>
      <c r="P81" t="s">
        <v>48</v>
      </c>
      <c r="Q81" t="s">
        <v>415</v>
      </c>
      <c r="R81" t="s">
        <v>416</v>
      </c>
      <c r="S81" t="s">
        <v>51</v>
      </c>
      <c r="T81" t="s">
        <v>52</v>
      </c>
      <c r="U81" s="3">
        <v>45789</v>
      </c>
      <c r="V81" t="s">
        <v>53</v>
      </c>
      <c r="W81" s="2">
        <v>45334</v>
      </c>
      <c r="X81" s="2">
        <v>45362</v>
      </c>
      <c r="Y81">
        <v>1</v>
      </c>
      <c r="Z81" t="s">
        <v>54</v>
      </c>
      <c r="AA81" t="s">
        <v>126</v>
      </c>
      <c r="AB81" t="s">
        <v>44</v>
      </c>
      <c r="AC81" t="s">
        <v>44</v>
      </c>
      <c r="AD81" t="s">
        <v>56</v>
      </c>
      <c r="AE81" t="s">
        <v>57</v>
      </c>
      <c r="AF81" t="s">
        <v>56</v>
      </c>
      <c r="AG81" t="s">
        <v>57</v>
      </c>
      <c r="AH81" t="s">
        <v>56</v>
      </c>
      <c r="AI81" t="s">
        <v>92</v>
      </c>
    </row>
    <row r="82" spans="1:35" x14ac:dyDescent="0.2">
      <c r="A82" t="s">
        <v>1609</v>
      </c>
      <c r="B82" t="s">
        <v>36</v>
      </c>
      <c r="C82" t="s">
        <v>37</v>
      </c>
      <c r="D82" s="1">
        <v>942.96</v>
      </c>
      <c r="E82" t="s">
        <v>38</v>
      </c>
      <c r="F82" s="2">
        <v>45335</v>
      </c>
      <c r="G82" t="s">
        <v>39</v>
      </c>
      <c r="H82" t="s">
        <v>1610</v>
      </c>
      <c r="I82" t="s">
        <v>41</v>
      </c>
      <c r="J82" t="s">
        <v>42</v>
      </c>
      <c r="K82" t="s">
        <v>120</v>
      </c>
      <c r="L82" t="s">
        <v>44</v>
      </c>
      <c r="M82" t="s">
        <v>101</v>
      </c>
      <c r="N82" t="s">
        <v>1611</v>
      </c>
      <c r="O82" t="s">
        <v>1612</v>
      </c>
      <c r="P82" t="s">
        <v>48</v>
      </c>
      <c r="Q82" t="s">
        <v>696</v>
      </c>
      <c r="R82" t="s">
        <v>697</v>
      </c>
      <c r="S82" t="s">
        <v>72</v>
      </c>
      <c r="T82" t="s">
        <v>52</v>
      </c>
      <c r="U82" s="3">
        <v>45789</v>
      </c>
      <c r="V82" t="s">
        <v>53</v>
      </c>
      <c r="W82" s="2">
        <v>45335</v>
      </c>
      <c r="X82" s="2">
        <v>45399</v>
      </c>
      <c r="Y82">
        <v>2</v>
      </c>
      <c r="Z82" t="s">
        <v>54</v>
      </c>
      <c r="AA82" t="s">
        <v>126</v>
      </c>
      <c r="AB82" t="s">
        <v>44</v>
      </c>
      <c r="AC82" t="s">
        <v>44</v>
      </c>
      <c r="AD82" t="s">
        <v>56</v>
      </c>
      <c r="AE82" t="s">
        <v>57</v>
      </c>
      <c r="AF82" t="s">
        <v>56</v>
      </c>
      <c r="AG82" t="s">
        <v>57</v>
      </c>
      <c r="AH82" t="s">
        <v>44</v>
      </c>
      <c r="AI82" t="s">
        <v>44</v>
      </c>
    </row>
    <row r="83" spans="1:35" x14ac:dyDescent="0.2">
      <c r="A83" t="s">
        <v>1613</v>
      </c>
      <c r="B83" t="s">
        <v>36</v>
      </c>
      <c r="C83" t="s">
        <v>37</v>
      </c>
      <c r="D83" s="1">
        <v>863.99</v>
      </c>
      <c r="E83" t="s">
        <v>38</v>
      </c>
      <c r="F83" s="2">
        <v>45334</v>
      </c>
      <c r="G83" t="s">
        <v>39</v>
      </c>
      <c r="H83" t="s">
        <v>1614</v>
      </c>
      <c r="I83" t="s">
        <v>41</v>
      </c>
      <c r="J83" t="s">
        <v>42</v>
      </c>
      <c r="K83" t="s">
        <v>66</v>
      </c>
      <c r="L83" t="s">
        <v>44</v>
      </c>
      <c r="M83" t="s">
        <v>1405</v>
      </c>
      <c r="N83" t="s">
        <v>781</v>
      </c>
      <c r="O83" t="s">
        <v>782</v>
      </c>
      <c r="P83" t="s">
        <v>48</v>
      </c>
      <c r="Q83" t="s">
        <v>783</v>
      </c>
      <c r="R83" t="s">
        <v>784</v>
      </c>
      <c r="S83" t="s">
        <v>72</v>
      </c>
      <c r="T83" t="s">
        <v>52</v>
      </c>
      <c r="U83" s="3">
        <v>45789</v>
      </c>
      <c r="V83" t="s">
        <v>53</v>
      </c>
      <c r="W83" s="2">
        <v>45334</v>
      </c>
      <c r="X83" s="2">
        <v>45385</v>
      </c>
      <c r="Y83">
        <v>2</v>
      </c>
      <c r="Z83" t="s">
        <v>54</v>
      </c>
      <c r="AA83" t="s">
        <v>73</v>
      </c>
      <c r="AB83" t="s">
        <v>44</v>
      </c>
      <c r="AC83" t="s">
        <v>44</v>
      </c>
      <c r="AD83" t="s">
        <v>56</v>
      </c>
      <c r="AE83" t="s">
        <v>57</v>
      </c>
      <c r="AF83" t="s">
        <v>56</v>
      </c>
      <c r="AG83" t="s">
        <v>57</v>
      </c>
      <c r="AH83" t="s">
        <v>44</v>
      </c>
      <c r="AI83" t="s">
        <v>44</v>
      </c>
    </row>
    <row r="84" spans="1:35" x14ac:dyDescent="0.2">
      <c r="A84" t="s">
        <v>1615</v>
      </c>
      <c r="B84" t="s">
        <v>36</v>
      </c>
      <c r="C84" t="s">
        <v>37</v>
      </c>
      <c r="D84" s="1">
        <v>816.21</v>
      </c>
      <c r="E84" t="s">
        <v>38</v>
      </c>
      <c r="F84" s="2">
        <v>45335</v>
      </c>
      <c r="G84" t="s">
        <v>39</v>
      </c>
      <c r="H84" t="s">
        <v>1616</v>
      </c>
      <c r="I84" t="s">
        <v>41</v>
      </c>
      <c r="J84" t="s">
        <v>42</v>
      </c>
      <c r="K84" t="s">
        <v>120</v>
      </c>
      <c r="L84" t="s">
        <v>44</v>
      </c>
      <c r="M84" t="s">
        <v>1405</v>
      </c>
      <c r="N84" t="s">
        <v>1482</v>
      </c>
      <c r="O84" t="s">
        <v>1483</v>
      </c>
      <c r="P84" t="s">
        <v>48</v>
      </c>
      <c r="Q84" t="s">
        <v>313</v>
      </c>
      <c r="R84" t="s">
        <v>314</v>
      </c>
      <c r="S84" t="s">
        <v>51</v>
      </c>
      <c r="T84" t="s">
        <v>52</v>
      </c>
      <c r="U84" s="3">
        <v>45789</v>
      </c>
      <c r="V84" t="s">
        <v>53</v>
      </c>
      <c r="W84" s="2">
        <v>45335</v>
      </c>
      <c r="X84" s="2">
        <v>45362</v>
      </c>
      <c r="Y84">
        <v>2</v>
      </c>
      <c r="Z84" t="s">
        <v>54</v>
      </c>
      <c r="AA84" t="s">
        <v>126</v>
      </c>
      <c r="AB84" t="s">
        <v>44</v>
      </c>
      <c r="AC84" t="s">
        <v>44</v>
      </c>
      <c r="AD84" t="s">
        <v>56</v>
      </c>
      <c r="AE84" t="s">
        <v>57</v>
      </c>
      <c r="AF84" t="s">
        <v>56</v>
      </c>
      <c r="AG84" t="s">
        <v>57</v>
      </c>
      <c r="AH84" t="s">
        <v>44</v>
      </c>
      <c r="AI84" t="s">
        <v>44</v>
      </c>
    </row>
    <row r="85" spans="1:35" x14ac:dyDescent="0.2">
      <c r="A85" t="s">
        <v>1617</v>
      </c>
      <c r="B85" t="s">
        <v>36</v>
      </c>
      <c r="C85" t="s">
        <v>1244</v>
      </c>
      <c r="D85" s="1">
        <v>1000</v>
      </c>
      <c r="E85" t="s">
        <v>38</v>
      </c>
      <c r="F85" s="2">
        <v>45345</v>
      </c>
      <c r="G85" t="s">
        <v>39</v>
      </c>
      <c r="H85" t="s">
        <v>1618</v>
      </c>
      <c r="I85" t="s">
        <v>41</v>
      </c>
      <c r="J85" t="s">
        <v>42</v>
      </c>
      <c r="K85" t="s">
        <v>129</v>
      </c>
      <c r="L85" t="s">
        <v>44</v>
      </c>
      <c r="M85" t="s">
        <v>121</v>
      </c>
      <c r="N85" t="s">
        <v>1619</v>
      </c>
      <c r="O85" t="s">
        <v>1620</v>
      </c>
      <c r="P85" t="s">
        <v>48</v>
      </c>
      <c r="Q85" t="s">
        <v>842</v>
      </c>
      <c r="R85" t="s">
        <v>843</v>
      </c>
      <c r="S85" t="s">
        <v>51</v>
      </c>
      <c r="T85" t="s">
        <v>1246</v>
      </c>
      <c r="U85" s="3">
        <v>45789</v>
      </c>
      <c r="V85" t="s">
        <v>53</v>
      </c>
      <c r="W85" s="2">
        <v>45345</v>
      </c>
      <c r="X85" s="2">
        <v>45420</v>
      </c>
      <c r="Y85">
        <v>2</v>
      </c>
      <c r="Z85" t="s">
        <v>54</v>
      </c>
      <c r="AA85" t="s">
        <v>132</v>
      </c>
      <c r="AB85" t="s">
        <v>44</v>
      </c>
      <c r="AC85" t="s">
        <v>44</v>
      </c>
      <c r="AD85" t="s">
        <v>56</v>
      </c>
      <c r="AE85" t="s">
        <v>75</v>
      </c>
      <c r="AF85" t="s">
        <v>56</v>
      </c>
      <c r="AG85" t="s">
        <v>75</v>
      </c>
      <c r="AH85" t="s">
        <v>44</v>
      </c>
      <c r="AI85" t="s">
        <v>44</v>
      </c>
    </row>
    <row r="86" spans="1:35" x14ac:dyDescent="0.2">
      <c r="A86" t="s">
        <v>1621</v>
      </c>
      <c r="B86" t="s">
        <v>36</v>
      </c>
      <c r="C86" t="s">
        <v>37</v>
      </c>
      <c r="D86" s="1">
        <v>888.98</v>
      </c>
      <c r="E86" t="s">
        <v>38</v>
      </c>
      <c r="F86" s="2">
        <v>45342</v>
      </c>
      <c r="G86" t="s">
        <v>39</v>
      </c>
      <c r="H86" t="s">
        <v>1622</v>
      </c>
      <c r="I86" t="s">
        <v>41</v>
      </c>
      <c r="J86" t="s">
        <v>42</v>
      </c>
      <c r="K86" t="s">
        <v>66</v>
      </c>
      <c r="L86" t="s">
        <v>44</v>
      </c>
      <c r="M86" t="s">
        <v>373</v>
      </c>
      <c r="N86" t="s">
        <v>1623</v>
      </c>
      <c r="O86" t="s">
        <v>1624</v>
      </c>
      <c r="P86" t="s">
        <v>48</v>
      </c>
      <c r="Q86" t="s">
        <v>1199</v>
      </c>
      <c r="R86" t="s">
        <v>1200</v>
      </c>
      <c r="S86" t="s">
        <v>72</v>
      </c>
      <c r="T86" t="s">
        <v>52</v>
      </c>
      <c r="U86" s="3">
        <v>45789</v>
      </c>
      <c r="V86" t="s">
        <v>53</v>
      </c>
      <c r="W86" s="2">
        <v>45342</v>
      </c>
      <c r="X86" s="2">
        <v>45399</v>
      </c>
      <c r="Y86">
        <v>2</v>
      </c>
      <c r="Z86" t="s">
        <v>54</v>
      </c>
      <c r="AA86" t="s">
        <v>73</v>
      </c>
      <c r="AB86" t="s">
        <v>44</v>
      </c>
      <c r="AC86" t="s">
        <v>44</v>
      </c>
      <c r="AD86" t="s">
        <v>56</v>
      </c>
      <c r="AE86" t="s">
        <v>75</v>
      </c>
      <c r="AF86" t="s">
        <v>56</v>
      </c>
      <c r="AG86" t="s">
        <v>75</v>
      </c>
      <c r="AH86" t="s">
        <v>44</v>
      </c>
      <c r="AI86" t="s">
        <v>44</v>
      </c>
    </row>
    <row r="87" spans="1:35" x14ac:dyDescent="0.2">
      <c r="A87" t="s">
        <v>1625</v>
      </c>
      <c r="B87" t="s">
        <v>36</v>
      </c>
      <c r="C87" t="s">
        <v>37</v>
      </c>
      <c r="D87" s="1">
        <v>648.75</v>
      </c>
      <c r="E87" t="s">
        <v>38</v>
      </c>
      <c r="F87" s="2">
        <v>45342</v>
      </c>
      <c r="G87" t="s">
        <v>39</v>
      </c>
      <c r="H87" t="s">
        <v>1626</v>
      </c>
      <c r="I87" t="s">
        <v>41</v>
      </c>
      <c r="J87" t="s">
        <v>42</v>
      </c>
      <c r="K87" t="s">
        <v>120</v>
      </c>
      <c r="L87" t="s">
        <v>44</v>
      </c>
      <c r="M87" t="s">
        <v>552</v>
      </c>
      <c r="N87" t="s">
        <v>1032</v>
      </c>
      <c r="O87" t="s">
        <v>1033</v>
      </c>
      <c r="P87" t="s">
        <v>48</v>
      </c>
      <c r="Q87" t="s">
        <v>415</v>
      </c>
      <c r="R87" t="s">
        <v>416</v>
      </c>
      <c r="S87" t="s">
        <v>51</v>
      </c>
      <c r="T87" t="s">
        <v>52</v>
      </c>
      <c r="U87" s="3">
        <v>45789</v>
      </c>
      <c r="V87" t="s">
        <v>53</v>
      </c>
      <c r="W87" s="2">
        <v>45342</v>
      </c>
      <c r="X87" s="2">
        <v>45399</v>
      </c>
      <c r="Y87">
        <v>2</v>
      </c>
      <c r="Z87" t="s">
        <v>54</v>
      </c>
      <c r="AA87" t="s">
        <v>126</v>
      </c>
      <c r="AB87" t="s">
        <v>44</v>
      </c>
      <c r="AC87" t="s">
        <v>44</v>
      </c>
      <c r="AD87" t="s">
        <v>56</v>
      </c>
      <c r="AE87" t="s">
        <v>82</v>
      </c>
      <c r="AF87" t="s">
        <v>56</v>
      </c>
      <c r="AG87" t="s">
        <v>82</v>
      </c>
      <c r="AH87" t="s">
        <v>44</v>
      </c>
      <c r="AI87" t="s">
        <v>44</v>
      </c>
    </row>
    <row r="88" spans="1:35" x14ac:dyDescent="0.2">
      <c r="A88" t="s">
        <v>1627</v>
      </c>
      <c r="B88" t="s">
        <v>36</v>
      </c>
      <c r="C88" t="s">
        <v>37</v>
      </c>
      <c r="D88" s="1">
        <v>631.07000000000005</v>
      </c>
      <c r="E88" t="s">
        <v>38</v>
      </c>
      <c r="F88" s="2">
        <v>45342</v>
      </c>
      <c r="G88" t="s">
        <v>39</v>
      </c>
      <c r="H88" t="s">
        <v>1628</v>
      </c>
      <c r="I88" t="s">
        <v>41</v>
      </c>
      <c r="J88" t="s">
        <v>42</v>
      </c>
      <c r="K88" t="s">
        <v>120</v>
      </c>
      <c r="L88" t="s">
        <v>44</v>
      </c>
      <c r="M88" t="s">
        <v>1405</v>
      </c>
      <c r="N88" t="s">
        <v>1455</v>
      </c>
      <c r="O88" t="s">
        <v>1456</v>
      </c>
      <c r="P88" t="s">
        <v>48</v>
      </c>
      <c r="Q88" t="s">
        <v>1457</v>
      </c>
      <c r="R88" t="s">
        <v>1458</v>
      </c>
      <c r="S88" t="s">
        <v>72</v>
      </c>
      <c r="T88" t="s">
        <v>52</v>
      </c>
      <c r="U88" s="3">
        <v>45789</v>
      </c>
      <c r="V88" t="s">
        <v>53</v>
      </c>
      <c r="W88" s="2">
        <v>45342</v>
      </c>
      <c r="X88" s="2">
        <v>45362</v>
      </c>
      <c r="Y88">
        <v>1</v>
      </c>
      <c r="Z88" t="s">
        <v>54</v>
      </c>
      <c r="AA88" t="s">
        <v>126</v>
      </c>
      <c r="AB88" t="s">
        <v>44</v>
      </c>
      <c r="AC88" t="s">
        <v>44</v>
      </c>
      <c r="AD88" t="s">
        <v>56</v>
      </c>
      <c r="AE88" t="s">
        <v>57</v>
      </c>
      <c r="AF88" t="s">
        <v>56</v>
      </c>
      <c r="AG88" t="s">
        <v>57</v>
      </c>
      <c r="AH88" t="s">
        <v>44</v>
      </c>
      <c r="AI88" t="s">
        <v>44</v>
      </c>
    </row>
    <row r="89" spans="1:35" x14ac:dyDescent="0.2">
      <c r="A89" t="s">
        <v>1629</v>
      </c>
      <c r="B89" t="s">
        <v>36</v>
      </c>
      <c r="C89" t="s">
        <v>37</v>
      </c>
      <c r="D89" s="1">
        <v>610.29999999999995</v>
      </c>
      <c r="E89" t="s">
        <v>38</v>
      </c>
      <c r="F89" s="2">
        <v>45342</v>
      </c>
      <c r="G89" t="s">
        <v>39</v>
      </c>
      <c r="H89" t="s">
        <v>1630</v>
      </c>
      <c r="I89" t="s">
        <v>41</v>
      </c>
      <c r="J89" t="s">
        <v>42</v>
      </c>
      <c r="K89" t="s">
        <v>120</v>
      </c>
      <c r="L89" t="s">
        <v>44</v>
      </c>
      <c r="M89" t="s">
        <v>196</v>
      </c>
      <c r="N89" t="s">
        <v>880</v>
      </c>
      <c r="O89" t="s">
        <v>881</v>
      </c>
      <c r="P89" t="s">
        <v>48</v>
      </c>
      <c r="Q89" t="s">
        <v>180</v>
      </c>
      <c r="R89" t="s">
        <v>181</v>
      </c>
      <c r="S89" t="s">
        <v>51</v>
      </c>
      <c r="T89" t="s">
        <v>52</v>
      </c>
      <c r="U89" s="3">
        <v>45789</v>
      </c>
      <c r="V89" t="s">
        <v>53</v>
      </c>
      <c r="W89" s="2">
        <v>45342</v>
      </c>
      <c r="X89" s="2">
        <v>45441</v>
      </c>
      <c r="Y89">
        <v>3</v>
      </c>
      <c r="Z89" t="s">
        <v>54</v>
      </c>
      <c r="AA89" t="s">
        <v>126</v>
      </c>
      <c r="AB89" t="s">
        <v>44</v>
      </c>
      <c r="AC89" t="s">
        <v>44</v>
      </c>
      <c r="AD89" t="s">
        <v>56</v>
      </c>
      <c r="AE89" t="s">
        <v>75</v>
      </c>
      <c r="AF89" t="s">
        <v>56</v>
      </c>
      <c r="AG89" t="s">
        <v>75</v>
      </c>
      <c r="AH89" t="s">
        <v>44</v>
      </c>
      <c r="AI89" t="s">
        <v>44</v>
      </c>
    </row>
    <row r="90" spans="1:35" x14ac:dyDescent="0.2">
      <c r="A90" t="s">
        <v>1631</v>
      </c>
      <c r="B90" t="s">
        <v>36</v>
      </c>
      <c r="C90" t="s">
        <v>37</v>
      </c>
      <c r="D90" s="1">
        <v>765.33</v>
      </c>
      <c r="E90" t="s">
        <v>38</v>
      </c>
      <c r="F90" s="2">
        <v>45342</v>
      </c>
      <c r="G90" t="s">
        <v>39</v>
      </c>
      <c r="H90" t="s">
        <v>1632</v>
      </c>
      <c r="I90" t="s">
        <v>41</v>
      </c>
      <c r="J90" t="s">
        <v>42</v>
      </c>
      <c r="K90" t="s">
        <v>129</v>
      </c>
      <c r="L90" t="s">
        <v>44</v>
      </c>
      <c r="M90" t="s">
        <v>45</v>
      </c>
      <c r="N90" t="s">
        <v>694</v>
      </c>
      <c r="O90" t="s">
        <v>695</v>
      </c>
      <c r="P90" t="s">
        <v>48</v>
      </c>
      <c r="Q90" t="s">
        <v>696</v>
      </c>
      <c r="R90" t="s">
        <v>697</v>
      </c>
      <c r="S90" t="s">
        <v>72</v>
      </c>
      <c r="T90" t="s">
        <v>52</v>
      </c>
      <c r="U90" s="3">
        <v>45789</v>
      </c>
      <c r="V90" t="s">
        <v>53</v>
      </c>
      <c r="W90" s="2">
        <v>45342</v>
      </c>
      <c r="X90" s="2">
        <v>45362</v>
      </c>
      <c r="Y90">
        <v>1</v>
      </c>
      <c r="Z90" t="s">
        <v>54</v>
      </c>
      <c r="AA90" t="s">
        <v>163</v>
      </c>
      <c r="AB90" t="s">
        <v>44</v>
      </c>
      <c r="AC90" t="s">
        <v>44</v>
      </c>
      <c r="AD90" t="s">
        <v>56</v>
      </c>
      <c r="AE90" t="s">
        <v>82</v>
      </c>
      <c r="AF90" t="s">
        <v>56</v>
      </c>
      <c r="AG90" t="s">
        <v>82</v>
      </c>
      <c r="AH90" t="s">
        <v>44</v>
      </c>
      <c r="AI90" t="s">
        <v>44</v>
      </c>
    </row>
    <row r="91" spans="1:35" x14ac:dyDescent="0.2">
      <c r="A91" t="s">
        <v>1633</v>
      </c>
      <c r="B91" t="s">
        <v>36</v>
      </c>
      <c r="C91" t="s">
        <v>316</v>
      </c>
      <c r="D91" s="1">
        <v>605</v>
      </c>
      <c r="E91" t="s">
        <v>38</v>
      </c>
      <c r="F91" s="2">
        <v>45344</v>
      </c>
      <c r="G91" t="s">
        <v>39</v>
      </c>
      <c r="H91" t="s">
        <v>1634</v>
      </c>
      <c r="I91" t="s">
        <v>41</v>
      </c>
      <c r="J91" t="s">
        <v>42</v>
      </c>
      <c r="K91" t="s">
        <v>66</v>
      </c>
      <c r="L91" t="s">
        <v>44</v>
      </c>
      <c r="M91" t="s">
        <v>789</v>
      </c>
      <c r="N91" t="s">
        <v>1032</v>
      </c>
      <c r="O91" t="s">
        <v>1033</v>
      </c>
      <c r="P91" t="s">
        <v>48</v>
      </c>
      <c r="Q91" t="s">
        <v>415</v>
      </c>
      <c r="R91" t="s">
        <v>416</v>
      </c>
      <c r="S91" t="s">
        <v>51</v>
      </c>
      <c r="T91" t="s">
        <v>323</v>
      </c>
      <c r="U91" s="3">
        <v>45789</v>
      </c>
      <c r="V91" t="s">
        <v>53</v>
      </c>
      <c r="W91" s="2">
        <v>45344</v>
      </c>
      <c r="X91" s="2">
        <v>45399</v>
      </c>
      <c r="Y91">
        <v>2</v>
      </c>
      <c r="Z91" t="s">
        <v>54</v>
      </c>
      <c r="AA91" t="s">
        <v>73</v>
      </c>
      <c r="AB91" t="s">
        <v>44</v>
      </c>
      <c r="AC91" t="s">
        <v>44</v>
      </c>
      <c r="AD91" t="s">
        <v>56</v>
      </c>
      <c r="AE91" t="s">
        <v>792</v>
      </c>
      <c r="AF91" t="s">
        <v>56</v>
      </c>
      <c r="AG91" t="s">
        <v>792</v>
      </c>
      <c r="AH91" t="s">
        <v>44</v>
      </c>
      <c r="AI91" t="s">
        <v>44</v>
      </c>
    </row>
    <row r="92" spans="1:35" x14ac:dyDescent="0.2">
      <c r="A92" t="s">
        <v>1635</v>
      </c>
      <c r="B92" t="s">
        <v>36</v>
      </c>
      <c r="C92" t="s">
        <v>37</v>
      </c>
      <c r="D92" s="1">
        <v>840</v>
      </c>
      <c r="E92" t="s">
        <v>38</v>
      </c>
      <c r="F92" s="2">
        <v>45342</v>
      </c>
      <c r="G92" t="s">
        <v>39</v>
      </c>
      <c r="H92" t="s">
        <v>1636</v>
      </c>
      <c r="I92" t="s">
        <v>41</v>
      </c>
      <c r="J92" t="s">
        <v>42</v>
      </c>
      <c r="K92" t="s">
        <v>66</v>
      </c>
      <c r="L92" t="s">
        <v>44</v>
      </c>
      <c r="M92" t="s">
        <v>67</v>
      </c>
      <c r="N92" t="s">
        <v>658</v>
      </c>
      <c r="O92" t="s">
        <v>659</v>
      </c>
      <c r="P92" t="s">
        <v>48</v>
      </c>
      <c r="Q92" t="s">
        <v>660</v>
      </c>
      <c r="R92" t="s">
        <v>661</v>
      </c>
      <c r="S92" t="s">
        <v>72</v>
      </c>
      <c r="T92" t="s">
        <v>52</v>
      </c>
      <c r="U92" s="3">
        <v>45789</v>
      </c>
      <c r="V92" t="s">
        <v>53</v>
      </c>
      <c r="W92" s="2">
        <v>45342</v>
      </c>
      <c r="X92" s="2">
        <v>45399</v>
      </c>
      <c r="Y92">
        <v>2</v>
      </c>
      <c r="Z92" t="s">
        <v>54</v>
      </c>
      <c r="AA92" t="s">
        <v>73</v>
      </c>
      <c r="AB92" t="s">
        <v>44</v>
      </c>
      <c r="AC92" t="s">
        <v>44</v>
      </c>
      <c r="AD92" t="s">
        <v>56</v>
      </c>
      <c r="AE92" t="s">
        <v>74</v>
      </c>
      <c r="AF92" t="s">
        <v>56</v>
      </c>
      <c r="AG92" t="s">
        <v>74</v>
      </c>
      <c r="AH92" t="s">
        <v>44</v>
      </c>
      <c r="AI92" t="s">
        <v>44</v>
      </c>
    </row>
    <row r="93" spans="1:35" x14ac:dyDescent="0.2">
      <c r="A93" t="s">
        <v>1637</v>
      </c>
      <c r="B93" t="s">
        <v>36</v>
      </c>
      <c r="C93" t="s">
        <v>37</v>
      </c>
      <c r="D93" s="1">
        <v>1000</v>
      </c>
      <c r="E93" t="s">
        <v>38</v>
      </c>
      <c r="F93" s="2">
        <v>45356</v>
      </c>
      <c r="G93" t="s">
        <v>39</v>
      </c>
      <c r="H93" t="s">
        <v>1638</v>
      </c>
      <c r="I93" t="s">
        <v>41</v>
      </c>
      <c r="J93" t="s">
        <v>42</v>
      </c>
      <c r="K93" t="s">
        <v>120</v>
      </c>
      <c r="L93" t="s">
        <v>44</v>
      </c>
      <c r="M93" t="s">
        <v>1639</v>
      </c>
      <c r="N93" t="s">
        <v>1640</v>
      </c>
      <c r="O93" t="s">
        <v>1641</v>
      </c>
      <c r="P93" t="s">
        <v>48</v>
      </c>
      <c r="Q93" t="s">
        <v>1642</v>
      </c>
      <c r="R93" t="s">
        <v>1643</v>
      </c>
      <c r="S93" t="s">
        <v>51</v>
      </c>
      <c r="T93" t="s">
        <v>52</v>
      </c>
      <c r="U93" s="3">
        <v>45789</v>
      </c>
      <c r="V93" t="s">
        <v>53</v>
      </c>
      <c r="W93" s="2">
        <v>45356</v>
      </c>
      <c r="X93" s="2">
        <v>45399</v>
      </c>
      <c r="Y93">
        <v>1</v>
      </c>
      <c r="Z93" t="s">
        <v>54</v>
      </c>
      <c r="AA93" t="s">
        <v>126</v>
      </c>
      <c r="AB93" t="s">
        <v>44</v>
      </c>
      <c r="AC93" t="s">
        <v>44</v>
      </c>
      <c r="AD93" t="s">
        <v>56</v>
      </c>
      <c r="AE93" t="s">
        <v>92</v>
      </c>
      <c r="AF93" t="s">
        <v>56</v>
      </c>
      <c r="AG93" t="s">
        <v>92</v>
      </c>
      <c r="AH93" t="s">
        <v>44</v>
      </c>
      <c r="AI93" t="s">
        <v>44</v>
      </c>
    </row>
    <row r="94" spans="1:35" x14ac:dyDescent="0.2">
      <c r="A94" t="s">
        <v>1644</v>
      </c>
      <c r="B94" t="s">
        <v>36</v>
      </c>
      <c r="C94" t="s">
        <v>37</v>
      </c>
      <c r="D94" s="1">
        <v>629.99</v>
      </c>
      <c r="E94" t="s">
        <v>38</v>
      </c>
      <c r="F94" s="2">
        <v>45348</v>
      </c>
      <c r="G94" t="s">
        <v>39</v>
      </c>
      <c r="H94" t="s">
        <v>1645</v>
      </c>
      <c r="I94" t="s">
        <v>41</v>
      </c>
      <c r="J94" t="s">
        <v>42</v>
      </c>
      <c r="K94" t="s">
        <v>66</v>
      </c>
      <c r="L94" t="s">
        <v>44</v>
      </c>
      <c r="M94" t="s">
        <v>45</v>
      </c>
      <c r="N94" t="s">
        <v>1646</v>
      </c>
      <c r="O94" t="s">
        <v>1647</v>
      </c>
      <c r="P94" t="s">
        <v>48</v>
      </c>
      <c r="Q94" t="s">
        <v>1261</v>
      </c>
      <c r="R94" t="s">
        <v>1262</v>
      </c>
      <c r="S94" t="s">
        <v>72</v>
      </c>
      <c r="T94" t="s">
        <v>52</v>
      </c>
      <c r="U94" s="3">
        <v>45789</v>
      </c>
      <c r="V94" t="s">
        <v>53</v>
      </c>
      <c r="W94" s="2">
        <v>45348</v>
      </c>
      <c r="X94" s="2">
        <v>45399</v>
      </c>
      <c r="Y94">
        <v>2</v>
      </c>
      <c r="Z94" t="s">
        <v>54</v>
      </c>
      <c r="AA94" t="s">
        <v>73</v>
      </c>
      <c r="AB94" t="s">
        <v>44</v>
      </c>
      <c r="AC94" t="s">
        <v>44</v>
      </c>
      <c r="AD94" t="s">
        <v>56</v>
      </c>
      <c r="AE94" t="s">
        <v>57</v>
      </c>
      <c r="AF94" t="s">
        <v>56</v>
      </c>
      <c r="AG94" t="s">
        <v>57</v>
      </c>
      <c r="AH94" t="s">
        <v>44</v>
      </c>
      <c r="AI94" t="s">
        <v>44</v>
      </c>
    </row>
    <row r="95" spans="1:35" x14ac:dyDescent="0.2">
      <c r="A95" t="s">
        <v>1648</v>
      </c>
      <c r="B95" t="s">
        <v>36</v>
      </c>
      <c r="C95" t="s">
        <v>37</v>
      </c>
      <c r="D95" s="1">
        <v>500</v>
      </c>
      <c r="E95" t="s">
        <v>38</v>
      </c>
      <c r="F95" s="2">
        <v>45357</v>
      </c>
      <c r="G95" t="s">
        <v>39</v>
      </c>
      <c r="H95" t="s">
        <v>1649</v>
      </c>
      <c r="I95" t="s">
        <v>41</v>
      </c>
      <c r="J95" t="s">
        <v>42</v>
      </c>
      <c r="K95" t="s">
        <v>120</v>
      </c>
      <c r="L95" t="s">
        <v>129</v>
      </c>
      <c r="M95" t="s">
        <v>121</v>
      </c>
      <c r="N95" t="s">
        <v>378</v>
      </c>
      <c r="O95" t="s">
        <v>379</v>
      </c>
      <c r="P95" t="s">
        <v>48</v>
      </c>
      <c r="Q95" t="s">
        <v>191</v>
      </c>
      <c r="R95" t="s">
        <v>192</v>
      </c>
      <c r="S95" t="s">
        <v>51</v>
      </c>
      <c r="T95" t="s">
        <v>52</v>
      </c>
      <c r="U95" s="3">
        <v>45789</v>
      </c>
      <c r="V95" t="s">
        <v>53</v>
      </c>
      <c r="W95" s="2">
        <v>45357</v>
      </c>
      <c r="X95" s="2">
        <v>45430</v>
      </c>
      <c r="Y95">
        <v>2</v>
      </c>
      <c r="Z95" t="s">
        <v>54</v>
      </c>
      <c r="AA95" t="s">
        <v>126</v>
      </c>
      <c r="AB95" t="s">
        <v>90</v>
      </c>
      <c r="AC95" t="s">
        <v>228</v>
      </c>
      <c r="AD95" t="s">
        <v>56</v>
      </c>
      <c r="AE95" t="s">
        <v>75</v>
      </c>
      <c r="AF95" t="s">
        <v>56</v>
      </c>
      <c r="AG95" t="s">
        <v>75</v>
      </c>
      <c r="AH95" t="s">
        <v>44</v>
      </c>
      <c r="AI95" t="s">
        <v>44</v>
      </c>
    </row>
    <row r="96" spans="1:35" x14ac:dyDescent="0.2">
      <c r="A96" t="s">
        <v>1650</v>
      </c>
      <c r="B96" t="s">
        <v>36</v>
      </c>
      <c r="C96" t="s">
        <v>37</v>
      </c>
      <c r="D96" s="1">
        <v>678.11</v>
      </c>
      <c r="E96" t="s">
        <v>38</v>
      </c>
      <c r="F96" s="2">
        <v>45348</v>
      </c>
      <c r="G96" t="s">
        <v>39</v>
      </c>
      <c r="H96" t="s">
        <v>1651</v>
      </c>
      <c r="I96" t="s">
        <v>41</v>
      </c>
      <c r="J96" t="s">
        <v>42</v>
      </c>
      <c r="K96" t="s">
        <v>66</v>
      </c>
      <c r="L96" t="s">
        <v>44</v>
      </c>
      <c r="M96" t="s">
        <v>1405</v>
      </c>
      <c r="N96" t="s">
        <v>1652</v>
      </c>
      <c r="O96" t="s">
        <v>1653</v>
      </c>
      <c r="P96" t="s">
        <v>48</v>
      </c>
      <c r="Q96" t="s">
        <v>1642</v>
      </c>
      <c r="R96" t="s">
        <v>1643</v>
      </c>
      <c r="S96" t="s">
        <v>51</v>
      </c>
      <c r="T96" t="s">
        <v>52</v>
      </c>
      <c r="U96" s="3">
        <v>45789</v>
      </c>
      <c r="V96" t="s">
        <v>53</v>
      </c>
      <c r="W96" s="2">
        <v>45348</v>
      </c>
      <c r="X96" s="2">
        <v>45385</v>
      </c>
      <c r="Y96">
        <v>1</v>
      </c>
      <c r="Z96" t="s">
        <v>54</v>
      </c>
      <c r="AA96" t="s">
        <v>73</v>
      </c>
      <c r="AB96" t="s">
        <v>44</v>
      </c>
      <c r="AC96" t="s">
        <v>44</v>
      </c>
      <c r="AD96" t="s">
        <v>56</v>
      </c>
      <c r="AE96" t="s">
        <v>82</v>
      </c>
      <c r="AF96" t="s">
        <v>56</v>
      </c>
      <c r="AG96" t="s">
        <v>82</v>
      </c>
      <c r="AH96" t="s">
        <v>44</v>
      </c>
      <c r="AI96" t="s">
        <v>44</v>
      </c>
    </row>
    <row r="97" spans="1:35" x14ac:dyDescent="0.2">
      <c r="A97" t="s">
        <v>1654</v>
      </c>
      <c r="B97" t="s">
        <v>36</v>
      </c>
      <c r="C97" t="s">
        <v>37</v>
      </c>
      <c r="D97" s="1">
        <v>646.20000000000005</v>
      </c>
      <c r="E97" t="s">
        <v>38</v>
      </c>
      <c r="F97" s="2">
        <v>45348</v>
      </c>
      <c r="G97" t="s">
        <v>39</v>
      </c>
      <c r="H97" t="s">
        <v>1655</v>
      </c>
      <c r="I97" t="s">
        <v>41</v>
      </c>
      <c r="J97" t="s">
        <v>42</v>
      </c>
      <c r="K97" t="s">
        <v>66</v>
      </c>
      <c r="L97" t="s">
        <v>44</v>
      </c>
      <c r="M97" t="s">
        <v>45</v>
      </c>
      <c r="N97" t="s">
        <v>634</v>
      </c>
      <c r="O97" t="s">
        <v>635</v>
      </c>
      <c r="P97" t="s">
        <v>48</v>
      </c>
      <c r="Q97" t="s">
        <v>255</v>
      </c>
      <c r="R97" t="s">
        <v>256</v>
      </c>
      <c r="S97" t="s">
        <v>51</v>
      </c>
      <c r="T97" t="s">
        <v>52</v>
      </c>
      <c r="U97" s="3">
        <v>45789</v>
      </c>
      <c r="V97" t="s">
        <v>53</v>
      </c>
      <c r="W97" s="2">
        <v>45348</v>
      </c>
      <c r="X97" s="2">
        <v>45385</v>
      </c>
      <c r="Y97">
        <v>1</v>
      </c>
      <c r="Z97" t="s">
        <v>54</v>
      </c>
      <c r="AA97" t="s">
        <v>73</v>
      </c>
      <c r="AB97" t="s">
        <v>44</v>
      </c>
      <c r="AC97" t="s">
        <v>44</v>
      </c>
      <c r="AD97" t="s">
        <v>56</v>
      </c>
      <c r="AE97" t="s">
        <v>82</v>
      </c>
      <c r="AF97" t="s">
        <v>56</v>
      </c>
      <c r="AG97" t="s">
        <v>82</v>
      </c>
      <c r="AH97" t="s">
        <v>44</v>
      </c>
      <c r="AI97" t="s">
        <v>44</v>
      </c>
    </row>
    <row r="98" spans="1:35" x14ac:dyDescent="0.2">
      <c r="A98" t="s">
        <v>1656</v>
      </c>
      <c r="B98" t="s">
        <v>36</v>
      </c>
      <c r="C98" t="s">
        <v>37</v>
      </c>
      <c r="D98" s="1">
        <v>903.98</v>
      </c>
      <c r="E98" t="s">
        <v>38</v>
      </c>
      <c r="F98" s="2">
        <v>45348</v>
      </c>
      <c r="G98" t="s">
        <v>39</v>
      </c>
      <c r="H98" t="s">
        <v>1657</v>
      </c>
      <c r="I98" t="s">
        <v>41</v>
      </c>
      <c r="J98" t="s">
        <v>42</v>
      </c>
      <c r="K98" t="s">
        <v>129</v>
      </c>
      <c r="L98" t="s">
        <v>44</v>
      </c>
      <c r="M98" t="s">
        <v>419</v>
      </c>
      <c r="N98" t="s">
        <v>894</v>
      </c>
      <c r="O98" t="s">
        <v>895</v>
      </c>
      <c r="P98" t="s">
        <v>48</v>
      </c>
      <c r="Q98" t="s">
        <v>302</v>
      </c>
      <c r="R98" t="s">
        <v>303</v>
      </c>
      <c r="S98" t="s">
        <v>72</v>
      </c>
      <c r="T98" t="s">
        <v>52</v>
      </c>
      <c r="U98" s="3">
        <v>45789</v>
      </c>
      <c r="V98" t="s">
        <v>53</v>
      </c>
      <c r="W98" s="2">
        <v>45348</v>
      </c>
      <c r="X98" s="2">
        <v>45399</v>
      </c>
      <c r="Y98">
        <v>2</v>
      </c>
      <c r="Z98" t="s">
        <v>54</v>
      </c>
      <c r="AA98" t="s">
        <v>163</v>
      </c>
      <c r="AB98" t="s">
        <v>44</v>
      </c>
      <c r="AC98" t="s">
        <v>44</v>
      </c>
      <c r="AD98" t="s">
        <v>56</v>
      </c>
      <c r="AE98" t="s">
        <v>57</v>
      </c>
      <c r="AF98" t="s">
        <v>56</v>
      </c>
      <c r="AG98" t="s">
        <v>57</v>
      </c>
      <c r="AH98" t="s">
        <v>44</v>
      </c>
      <c r="AI98" t="s">
        <v>44</v>
      </c>
    </row>
    <row r="99" spans="1:35" x14ac:dyDescent="0.2">
      <c r="A99" t="s">
        <v>1658</v>
      </c>
      <c r="B99" t="s">
        <v>36</v>
      </c>
      <c r="C99" t="s">
        <v>37</v>
      </c>
      <c r="D99" s="1">
        <v>407</v>
      </c>
      <c r="E99" t="s">
        <v>38</v>
      </c>
      <c r="F99" s="2">
        <v>45348</v>
      </c>
      <c r="G99" t="s">
        <v>39</v>
      </c>
      <c r="H99" t="s">
        <v>1659</v>
      </c>
      <c r="I99" t="s">
        <v>41</v>
      </c>
      <c r="J99" t="s">
        <v>42</v>
      </c>
      <c r="K99" t="s">
        <v>120</v>
      </c>
      <c r="L99" t="s">
        <v>44</v>
      </c>
      <c r="M99" t="s">
        <v>45</v>
      </c>
      <c r="N99" t="s">
        <v>1280</v>
      </c>
      <c r="O99" t="s">
        <v>1281</v>
      </c>
      <c r="P99" t="s">
        <v>48</v>
      </c>
      <c r="Q99" t="s">
        <v>153</v>
      </c>
      <c r="R99" t="s">
        <v>154</v>
      </c>
      <c r="S99" t="s">
        <v>155</v>
      </c>
      <c r="T99" t="s">
        <v>52</v>
      </c>
      <c r="U99" s="3">
        <v>45789</v>
      </c>
      <c r="V99" t="s">
        <v>53</v>
      </c>
      <c r="W99" s="2">
        <v>45348</v>
      </c>
      <c r="X99" s="2">
        <v>45385</v>
      </c>
      <c r="Y99">
        <v>1</v>
      </c>
      <c r="Z99" t="s">
        <v>54</v>
      </c>
      <c r="AA99" t="s">
        <v>126</v>
      </c>
      <c r="AB99" t="s">
        <v>44</v>
      </c>
      <c r="AC99" t="s">
        <v>44</v>
      </c>
      <c r="AD99" t="s">
        <v>56</v>
      </c>
      <c r="AE99" t="s">
        <v>82</v>
      </c>
      <c r="AF99" t="s">
        <v>56</v>
      </c>
      <c r="AG99" t="s">
        <v>82</v>
      </c>
      <c r="AH99" t="s">
        <v>44</v>
      </c>
      <c r="AI99" t="s">
        <v>44</v>
      </c>
    </row>
    <row r="100" spans="1:35" x14ac:dyDescent="0.2">
      <c r="A100" t="s">
        <v>1660</v>
      </c>
      <c r="B100" t="s">
        <v>36</v>
      </c>
      <c r="C100" t="s">
        <v>37</v>
      </c>
      <c r="D100" s="1">
        <v>790.99</v>
      </c>
      <c r="E100" t="s">
        <v>38</v>
      </c>
      <c r="F100" s="2">
        <v>45348</v>
      </c>
      <c r="G100" t="s">
        <v>39</v>
      </c>
      <c r="H100" t="s">
        <v>1661</v>
      </c>
      <c r="I100" t="s">
        <v>41</v>
      </c>
      <c r="J100" t="s">
        <v>42</v>
      </c>
      <c r="K100" t="s">
        <v>120</v>
      </c>
      <c r="L100" t="s">
        <v>44</v>
      </c>
      <c r="M100" t="s">
        <v>1405</v>
      </c>
      <c r="N100" t="s">
        <v>524</v>
      </c>
      <c r="O100" t="s">
        <v>525</v>
      </c>
      <c r="P100" t="s">
        <v>48</v>
      </c>
      <c r="Q100" t="s">
        <v>124</v>
      </c>
      <c r="R100" t="s">
        <v>125</v>
      </c>
      <c r="S100" t="s">
        <v>51</v>
      </c>
      <c r="T100" t="s">
        <v>52</v>
      </c>
      <c r="U100" s="3">
        <v>45789</v>
      </c>
      <c r="V100" t="s">
        <v>53</v>
      </c>
      <c r="W100" s="2">
        <v>45348</v>
      </c>
      <c r="X100" s="2">
        <v>45385</v>
      </c>
      <c r="Y100">
        <v>1</v>
      </c>
      <c r="Z100" t="s">
        <v>54</v>
      </c>
      <c r="AA100" t="s">
        <v>126</v>
      </c>
      <c r="AB100" t="s">
        <v>44</v>
      </c>
      <c r="AC100" t="s">
        <v>44</v>
      </c>
      <c r="AD100" t="s">
        <v>56</v>
      </c>
      <c r="AE100" t="s">
        <v>82</v>
      </c>
      <c r="AF100" t="s">
        <v>56</v>
      </c>
      <c r="AG100" t="s">
        <v>82</v>
      </c>
      <c r="AH100" t="s">
        <v>44</v>
      </c>
      <c r="AI100" t="s">
        <v>44</v>
      </c>
    </row>
    <row r="101" spans="1:35" x14ac:dyDescent="0.2">
      <c r="A101" t="s">
        <v>1662</v>
      </c>
      <c r="B101" t="s">
        <v>36</v>
      </c>
      <c r="C101" t="s">
        <v>37</v>
      </c>
      <c r="D101" s="1">
        <v>1000</v>
      </c>
      <c r="E101" t="s">
        <v>38</v>
      </c>
      <c r="F101" s="2">
        <v>45348</v>
      </c>
      <c r="G101" t="s">
        <v>39</v>
      </c>
      <c r="H101" t="s">
        <v>1663</v>
      </c>
      <c r="I101" t="s">
        <v>41</v>
      </c>
      <c r="J101" t="s">
        <v>42</v>
      </c>
      <c r="K101" t="s">
        <v>120</v>
      </c>
      <c r="L101" t="s">
        <v>44</v>
      </c>
      <c r="M101" t="s">
        <v>67</v>
      </c>
      <c r="N101" t="s">
        <v>332</v>
      </c>
      <c r="O101" t="s">
        <v>333</v>
      </c>
      <c r="P101" t="s">
        <v>48</v>
      </c>
      <c r="Q101" t="s">
        <v>49</v>
      </c>
      <c r="R101" t="s">
        <v>50</v>
      </c>
      <c r="S101" t="s">
        <v>51</v>
      </c>
      <c r="T101" t="s">
        <v>52</v>
      </c>
      <c r="U101" s="3">
        <v>45789</v>
      </c>
      <c r="V101" t="s">
        <v>53</v>
      </c>
      <c r="W101" s="2">
        <v>45348</v>
      </c>
      <c r="X101" s="2">
        <v>45518</v>
      </c>
      <c r="Y101">
        <v>6</v>
      </c>
      <c r="Z101" t="s">
        <v>54</v>
      </c>
      <c r="AA101" t="s">
        <v>126</v>
      </c>
      <c r="AB101" t="s">
        <v>44</v>
      </c>
      <c r="AC101" t="s">
        <v>44</v>
      </c>
      <c r="AD101" t="s">
        <v>56</v>
      </c>
      <c r="AE101" t="s">
        <v>74</v>
      </c>
      <c r="AF101" t="s">
        <v>56</v>
      </c>
      <c r="AG101" t="s">
        <v>74</v>
      </c>
      <c r="AH101" t="s">
        <v>44</v>
      </c>
      <c r="AI101" t="s">
        <v>44</v>
      </c>
    </row>
    <row r="102" spans="1:35" x14ac:dyDescent="0.2">
      <c r="A102" t="s">
        <v>1664</v>
      </c>
      <c r="B102" t="s">
        <v>36</v>
      </c>
      <c r="C102" t="s">
        <v>37</v>
      </c>
      <c r="D102" s="1">
        <v>831</v>
      </c>
      <c r="E102" t="s">
        <v>38</v>
      </c>
      <c r="F102" s="2">
        <v>45348</v>
      </c>
      <c r="G102" t="s">
        <v>39</v>
      </c>
      <c r="H102" t="s">
        <v>1665</v>
      </c>
      <c r="I102" t="s">
        <v>41</v>
      </c>
      <c r="J102" t="s">
        <v>42</v>
      </c>
      <c r="K102" t="s">
        <v>43</v>
      </c>
      <c r="L102" t="s">
        <v>44</v>
      </c>
      <c r="M102" t="s">
        <v>45</v>
      </c>
      <c r="N102" t="s">
        <v>60</v>
      </c>
      <c r="O102" t="s">
        <v>61</v>
      </c>
      <c r="P102" t="s">
        <v>48</v>
      </c>
      <c r="Q102" t="s">
        <v>62</v>
      </c>
      <c r="R102" t="s">
        <v>63</v>
      </c>
      <c r="S102" t="s">
        <v>51</v>
      </c>
      <c r="T102" t="s">
        <v>52</v>
      </c>
      <c r="U102" s="3">
        <v>45789</v>
      </c>
      <c r="V102" t="s">
        <v>53</v>
      </c>
      <c r="W102" s="2">
        <v>45348</v>
      </c>
      <c r="X102" s="2">
        <v>45363</v>
      </c>
      <c r="Y102">
        <v>1</v>
      </c>
      <c r="Z102" t="s">
        <v>54</v>
      </c>
      <c r="AA102" t="s">
        <v>55</v>
      </c>
      <c r="AB102" t="s">
        <v>44</v>
      </c>
      <c r="AC102" t="s">
        <v>44</v>
      </c>
      <c r="AD102" t="s">
        <v>56</v>
      </c>
      <c r="AE102" t="s">
        <v>57</v>
      </c>
      <c r="AF102" t="s">
        <v>56</v>
      </c>
      <c r="AG102" t="s">
        <v>57</v>
      </c>
      <c r="AH102" t="s">
        <v>44</v>
      </c>
      <c r="AI102" t="s">
        <v>44</v>
      </c>
    </row>
    <row r="103" spans="1:35" x14ac:dyDescent="0.2">
      <c r="A103" t="s">
        <v>1666</v>
      </c>
      <c r="B103" t="s">
        <v>36</v>
      </c>
      <c r="C103" t="s">
        <v>283</v>
      </c>
      <c r="D103" s="1">
        <v>500</v>
      </c>
      <c r="E103" t="s">
        <v>38</v>
      </c>
      <c r="F103" s="2">
        <v>45348</v>
      </c>
      <c r="G103" t="s">
        <v>39</v>
      </c>
      <c r="H103" t="s">
        <v>1667</v>
      </c>
      <c r="I103" t="s">
        <v>41</v>
      </c>
      <c r="J103" t="s">
        <v>42</v>
      </c>
      <c r="K103" t="s">
        <v>109</v>
      </c>
      <c r="L103" t="s">
        <v>44</v>
      </c>
      <c r="M103" t="s">
        <v>390</v>
      </c>
      <c r="N103" t="s">
        <v>111</v>
      </c>
      <c r="O103" t="s">
        <v>112</v>
      </c>
      <c r="P103" t="s">
        <v>48</v>
      </c>
      <c r="Q103" t="s">
        <v>113</v>
      </c>
      <c r="R103" t="s">
        <v>114</v>
      </c>
      <c r="S103" t="s">
        <v>51</v>
      </c>
      <c r="T103" t="s">
        <v>288</v>
      </c>
      <c r="U103" s="3">
        <v>45789</v>
      </c>
      <c r="V103" t="s">
        <v>53</v>
      </c>
      <c r="W103" s="2">
        <v>45348</v>
      </c>
      <c r="X103" s="2">
        <v>45476</v>
      </c>
      <c r="Y103">
        <v>3</v>
      </c>
      <c r="Z103" t="s">
        <v>54</v>
      </c>
      <c r="AA103" t="s">
        <v>116</v>
      </c>
      <c r="AB103" t="s">
        <v>44</v>
      </c>
      <c r="AC103" t="s">
        <v>44</v>
      </c>
      <c r="AD103" t="s">
        <v>56</v>
      </c>
      <c r="AE103" t="s">
        <v>75</v>
      </c>
      <c r="AF103" t="s">
        <v>56</v>
      </c>
      <c r="AG103" t="s">
        <v>75</v>
      </c>
      <c r="AH103" t="s">
        <v>44</v>
      </c>
      <c r="AI103" t="s">
        <v>44</v>
      </c>
    </row>
    <row r="104" spans="1:35" x14ac:dyDescent="0.2">
      <c r="A104" t="s">
        <v>1668</v>
      </c>
      <c r="B104" t="s">
        <v>36</v>
      </c>
      <c r="C104" t="s">
        <v>283</v>
      </c>
      <c r="D104" s="1">
        <v>450</v>
      </c>
      <c r="E104" t="s">
        <v>38</v>
      </c>
      <c r="F104" s="2">
        <v>45348</v>
      </c>
      <c r="G104" t="s">
        <v>39</v>
      </c>
      <c r="H104" t="s">
        <v>1669</v>
      </c>
      <c r="I104" t="s">
        <v>41</v>
      </c>
      <c r="J104" t="s">
        <v>42</v>
      </c>
      <c r="K104" t="s">
        <v>109</v>
      </c>
      <c r="L104" t="s">
        <v>44</v>
      </c>
      <c r="M104" t="s">
        <v>393</v>
      </c>
      <c r="N104" t="s">
        <v>111</v>
      </c>
      <c r="O104" t="s">
        <v>112</v>
      </c>
      <c r="P104" t="s">
        <v>48</v>
      </c>
      <c r="Q104" t="s">
        <v>113</v>
      </c>
      <c r="R104" t="s">
        <v>114</v>
      </c>
      <c r="S104" t="s">
        <v>51</v>
      </c>
      <c r="T104" t="s">
        <v>288</v>
      </c>
      <c r="U104" s="3">
        <v>45789</v>
      </c>
      <c r="V104" t="s">
        <v>53</v>
      </c>
      <c r="W104" s="2">
        <v>45348</v>
      </c>
      <c r="X104" s="2">
        <v>45430</v>
      </c>
      <c r="Y104">
        <v>2</v>
      </c>
      <c r="Z104" t="s">
        <v>54</v>
      </c>
      <c r="AA104" t="s">
        <v>116</v>
      </c>
      <c r="AB104" t="s">
        <v>44</v>
      </c>
      <c r="AC104" t="s">
        <v>44</v>
      </c>
      <c r="AD104" t="s">
        <v>56</v>
      </c>
      <c r="AE104" t="s">
        <v>75</v>
      </c>
      <c r="AF104" t="s">
        <v>56</v>
      </c>
      <c r="AG104" t="s">
        <v>75</v>
      </c>
      <c r="AH104" t="s">
        <v>56</v>
      </c>
      <c r="AI104" t="s">
        <v>93</v>
      </c>
    </row>
    <row r="105" spans="1:35" x14ac:dyDescent="0.2">
      <c r="A105" t="s">
        <v>1670</v>
      </c>
      <c r="B105" t="s">
        <v>36</v>
      </c>
      <c r="C105" t="s">
        <v>37</v>
      </c>
      <c r="D105" s="1">
        <v>1060.27</v>
      </c>
      <c r="E105" t="s">
        <v>38</v>
      </c>
      <c r="F105" s="2">
        <v>45356</v>
      </c>
      <c r="G105" t="s">
        <v>39</v>
      </c>
      <c r="H105" t="s">
        <v>1671</v>
      </c>
      <c r="I105" t="s">
        <v>41</v>
      </c>
      <c r="J105" t="s">
        <v>42</v>
      </c>
      <c r="K105" t="s">
        <v>120</v>
      </c>
      <c r="L105" t="s">
        <v>44</v>
      </c>
      <c r="M105" t="s">
        <v>1023</v>
      </c>
      <c r="N105" t="s">
        <v>1607</v>
      </c>
      <c r="O105" t="s">
        <v>1608</v>
      </c>
      <c r="P105" t="s">
        <v>48</v>
      </c>
      <c r="Q105" t="s">
        <v>415</v>
      </c>
      <c r="R105" t="s">
        <v>416</v>
      </c>
      <c r="S105" t="s">
        <v>51</v>
      </c>
      <c r="T105" t="s">
        <v>52</v>
      </c>
      <c r="U105" s="3">
        <v>45789</v>
      </c>
      <c r="V105" t="s">
        <v>53</v>
      </c>
      <c r="W105" s="2">
        <v>45356</v>
      </c>
      <c r="X105" s="2">
        <v>45399</v>
      </c>
      <c r="Y105">
        <v>1</v>
      </c>
      <c r="Z105" t="s">
        <v>54</v>
      </c>
      <c r="AA105" t="s">
        <v>126</v>
      </c>
      <c r="AB105" t="s">
        <v>44</v>
      </c>
      <c r="AC105" t="s">
        <v>44</v>
      </c>
      <c r="AD105" t="s">
        <v>56</v>
      </c>
      <c r="AE105" t="s">
        <v>82</v>
      </c>
      <c r="AF105" t="s">
        <v>56</v>
      </c>
      <c r="AG105" t="s">
        <v>82</v>
      </c>
      <c r="AH105" t="s">
        <v>56</v>
      </c>
      <c r="AI105" t="s">
        <v>92</v>
      </c>
    </row>
    <row r="106" spans="1:35" x14ac:dyDescent="0.2">
      <c r="A106" t="s">
        <v>1672</v>
      </c>
      <c r="B106" t="s">
        <v>36</v>
      </c>
      <c r="C106" t="s">
        <v>37</v>
      </c>
      <c r="D106" s="1">
        <v>841.98</v>
      </c>
      <c r="E106" t="s">
        <v>38</v>
      </c>
      <c r="F106" s="2">
        <v>45356</v>
      </c>
      <c r="G106" t="s">
        <v>39</v>
      </c>
      <c r="H106" t="s">
        <v>1673</v>
      </c>
      <c r="I106" t="s">
        <v>41</v>
      </c>
      <c r="J106" t="s">
        <v>42</v>
      </c>
      <c r="K106" t="s">
        <v>120</v>
      </c>
      <c r="L106" t="s">
        <v>44</v>
      </c>
      <c r="M106" t="s">
        <v>101</v>
      </c>
      <c r="N106" t="s">
        <v>1353</v>
      </c>
      <c r="O106" t="s">
        <v>1354</v>
      </c>
      <c r="P106" t="s">
        <v>48</v>
      </c>
      <c r="Q106" t="s">
        <v>180</v>
      </c>
      <c r="R106" t="s">
        <v>181</v>
      </c>
      <c r="S106" t="s">
        <v>51</v>
      </c>
      <c r="T106" t="s">
        <v>52</v>
      </c>
      <c r="U106" s="3">
        <v>45789</v>
      </c>
      <c r="V106" t="s">
        <v>53</v>
      </c>
      <c r="W106" s="2">
        <v>45356</v>
      </c>
      <c r="X106" s="2">
        <v>45399</v>
      </c>
      <c r="Y106">
        <v>1</v>
      </c>
      <c r="Z106" t="s">
        <v>54</v>
      </c>
      <c r="AA106" t="s">
        <v>126</v>
      </c>
      <c r="AB106" t="s">
        <v>44</v>
      </c>
      <c r="AC106" t="s">
        <v>44</v>
      </c>
      <c r="AD106" t="s">
        <v>56</v>
      </c>
      <c r="AE106" t="s">
        <v>57</v>
      </c>
      <c r="AF106" t="s">
        <v>56</v>
      </c>
      <c r="AG106" t="s">
        <v>57</v>
      </c>
      <c r="AH106" t="s">
        <v>44</v>
      </c>
      <c r="AI106" t="s">
        <v>44</v>
      </c>
    </row>
    <row r="107" spans="1:35" x14ac:dyDescent="0.2">
      <c r="A107" t="s">
        <v>1674</v>
      </c>
      <c r="B107" t="s">
        <v>36</v>
      </c>
      <c r="C107" t="s">
        <v>37</v>
      </c>
      <c r="D107" s="1">
        <v>743.86</v>
      </c>
      <c r="E107" t="s">
        <v>38</v>
      </c>
      <c r="F107" s="2">
        <v>45356</v>
      </c>
      <c r="G107" t="s">
        <v>39</v>
      </c>
      <c r="H107" t="s">
        <v>1675</v>
      </c>
      <c r="I107" t="s">
        <v>41</v>
      </c>
      <c r="J107" t="s">
        <v>42</v>
      </c>
      <c r="K107" t="s">
        <v>120</v>
      </c>
      <c r="L107" t="s">
        <v>44</v>
      </c>
      <c r="M107" t="s">
        <v>1676</v>
      </c>
      <c r="N107" t="s">
        <v>1677</v>
      </c>
      <c r="O107" t="s">
        <v>1678</v>
      </c>
      <c r="P107" t="s">
        <v>48</v>
      </c>
      <c r="Q107" t="s">
        <v>248</v>
      </c>
      <c r="R107" t="s">
        <v>249</v>
      </c>
      <c r="S107" t="s">
        <v>155</v>
      </c>
      <c r="T107" t="s">
        <v>52</v>
      </c>
      <c r="U107" s="3">
        <v>45789</v>
      </c>
      <c r="V107" t="s">
        <v>53</v>
      </c>
      <c r="W107" s="2">
        <v>45356</v>
      </c>
      <c r="X107" s="2">
        <v>45399</v>
      </c>
      <c r="Y107">
        <v>1</v>
      </c>
      <c r="Z107" t="s">
        <v>54</v>
      </c>
      <c r="AA107" t="s">
        <v>126</v>
      </c>
      <c r="AB107" t="s">
        <v>44</v>
      </c>
      <c r="AC107" t="s">
        <v>44</v>
      </c>
      <c r="AD107" t="s">
        <v>56</v>
      </c>
      <c r="AE107" t="s">
        <v>82</v>
      </c>
      <c r="AF107" t="s">
        <v>56</v>
      </c>
      <c r="AG107" t="s">
        <v>82</v>
      </c>
      <c r="AH107" t="s">
        <v>56</v>
      </c>
      <c r="AI107" t="s">
        <v>164</v>
      </c>
    </row>
    <row r="108" spans="1:35" x14ac:dyDescent="0.2">
      <c r="A108" t="s">
        <v>1679</v>
      </c>
      <c r="B108" t="s">
        <v>36</v>
      </c>
      <c r="C108" t="s">
        <v>37</v>
      </c>
      <c r="D108" s="1">
        <v>483.99</v>
      </c>
      <c r="E108" t="s">
        <v>38</v>
      </c>
      <c r="F108" s="2">
        <v>45356</v>
      </c>
      <c r="G108" t="s">
        <v>39</v>
      </c>
      <c r="H108" t="s">
        <v>1680</v>
      </c>
      <c r="I108" t="s">
        <v>41</v>
      </c>
      <c r="J108" t="s">
        <v>42</v>
      </c>
      <c r="K108" t="s">
        <v>120</v>
      </c>
      <c r="L108" t="s">
        <v>44</v>
      </c>
      <c r="M108" t="s">
        <v>552</v>
      </c>
      <c r="N108" t="s">
        <v>1646</v>
      </c>
      <c r="O108" t="s">
        <v>1647</v>
      </c>
      <c r="P108" t="s">
        <v>48</v>
      </c>
      <c r="Q108" t="s">
        <v>1261</v>
      </c>
      <c r="R108" t="s">
        <v>1262</v>
      </c>
      <c r="S108" t="s">
        <v>72</v>
      </c>
      <c r="T108" t="s">
        <v>52</v>
      </c>
      <c r="U108" s="3">
        <v>45789</v>
      </c>
      <c r="V108" t="s">
        <v>53</v>
      </c>
      <c r="W108" s="2">
        <v>45356</v>
      </c>
      <c r="X108" s="2">
        <v>45420</v>
      </c>
      <c r="Y108">
        <v>2</v>
      </c>
      <c r="Z108" t="s">
        <v>54</v>
      </c>
      <c r="AA108" t="s">
        <v>126</v>
      </c>
      <c r="AB108" t="s">
        <v>44</v>
      </c>
      <c r="AC108" t="s">
        <v>44</v>
      </c>
      <c r="AD108" t="s">
        <v>56</v>
      </c>
      <c r="AE108" t="s">
        <v>57</v>
      </c>
      <c r="AF108" t="s">
        <v>56</v>
      </c>
      <c r="AG108" t="s">
        <v>57</v>
      </c>
      <c r="AH108" t="s">
        <v>44</v>
      </c>
      <c r="AI108" t="s">
        <v>44</v>
      </c>
    </row>
    <row r="109" spans="1:35" x14ac:dyDescent="0.2">
      <c r="A109" t="s">
        <v>1681</v>
      </c>
      <c r="B109" t="s">
        <v>36</v>
      </c>
      <c r="C109" t="s">
        <v>37</v>
      </c>
      <c r="D109" s="1">
        <v>582.99</v>
      </c>
      <c r="E109" t="s">
        <v>38</v>
      </c>
      <c r="F109" s="2">
        <v>45356</v>
      </c>
      <c r="G109" t="s">
        <v>39</v>
      </c>
      <c r="H109" t="s">
        <v>1682</v>
      </c>
      <c r="I109" t="s">
        <v>41</v>
      </c>
      <c r="J109" t="s">
        <v>42</v>
      </c>
      <c r="K109" t="s">
        <v>120</v>
      </c>
      <c r="L109" t="s">
        <v>44</v>
      </c>
      <c r="M109" t="s">
        <v>1683</v>
      </c>
      <c r="N109" t="s">
        <v>1684</v>
      </c>
      <c r="O109" t="s">
        <v>1685</v>
      </c>
      <c r="P109" t="s">
        <v>48</v>
      </c>
      <c r="Q109" t="s">
        <v>313</v>
      </c>
      <c r="R109" t="s">
        <v>314</v>
      </c>
      <c r="S109" t="s">
        <v>51</v>
      </c>
      <c r="T109" t="s">
        <v>52</v>
      </c>
      <c r="U109" s="3">
        <v>45789</v>
      </c>
      <c r="V109" t="s">
        <v>53</v>
      </c>
      <c r="W109" s="2">
        <v>45356</v>
      </c>
      <c r="X109" s="2">
        <v>45455</v>
      </c>
      <c r="Y109">
        <v>2</v>
      </c>
      <c r="Z109" t="s">
        <v>54</v>
      </c>
      <c r="AA109" t="s">
        <v>126</v>
      </c>
      <c r="AB109" t="s">
        <v>44</v>
      </c>
      <c r="AC109" t="s">
        <v>44</v>
      </c>
      <c r="AD109" t="s">
        <v>56</v>
      </c>
      <c r="AE109" t="s">
        <v>57</v>
      </c>
      <c r="AF109" t="s">
        <v>56</v>
      </c>
      <c r="AG109" t="s">
        <v>57</v>
      </c>
      <c r="AH109" t="s">
        <v>56</v>
      </c>
      <c r="AI109" t="s">
        <v>74</v>
      </c>
    </row>
    <row r="110" spans="1:35" x14ac:dyDescent="0.2">
      <c r="A110" t="s">
        <v>1686</v>
      </c>
      <c r="B110" t="s">
        <v>36</v>
      </c>
      <c r="C110" t="s">
        <v>37</v>
      </c>
      <c r="D110" s="1">
        <v>867.89</v>
      </c>
      <c r="E110" t="s">
        <v>38</v>
      </c>
      <c r="F110" s="2">
        <v>45356</v>
      </c>
      <c r="G110" t="s">
        <v>39</v>
      </c>
      <c r="H110" t="s">
        <v>1687</v>
      </c>
      <c r="I110" t="s">
        <v>41</v>
      </c>
      <c r="J110" t="s">
        <v>42</v>
      </c>
      <c r="K110" t="s">
        <v>43</v>
      </c>
      <c r="L110" t="s">
        <v>44</v>
      </c>
      <c r="M110" t="s">
        <v>1405</v>
      </c>
      <c r="N110" t="s">
        <v>1688</v>
      </c>
      <c r="O110" t="s">
        <v>1689</v>
      </c>
      <c r="P110" t="s">
        <v>48</v>
      </c>
      <c r="Q110" t="s">
        <v>1690</v>
      </c>
      <c r="R110" t="s">
        <v>1691</v>
      </c>
      <c r="S110" t="s">
        <v>72</v>
      </c>
      <c r="T110" t="s">
        <v>52</v>
      </c>
      <c r="U110" s="3">
        <v>45789</v>
      </c>
      <c r="V110" t="s">
        <v>53</v>
      </c>
      <c r="W110" s="2">
        <v>45356</v>
      </c>
      <c r="X110" s="2">
        <v>45399</v>
      </c>
      <c r="Y110">
        <v>3</v>
      </c>
      <c r="Z110" t="s">
        <v>54</v>
      </c>
      <c r="AA110" t="s">
        <v>55</v>
      </c>
      <c r="AB110" t="s">
        <v>44</v>
      </c>
      <c r="AC110" t="s">
        <v>44</v>
      </c>
      <c r="AD110" t="s">
        <v>56</v>
      </c>
      <c r="AE110" t="s">
        <v>82</v>
      </c>
      <c r="AF110" t="s">
        <v>56</v>
      </c>
      <c r="AG110" t="s">
        <v>82</v>
      </c>
      <c r="AH110" t="s">
        <v>44</v>
      </c>
      <c r="AI110" t="s">
        <v>44</v>
      </c>
    </row>
    <row r="111" spans="1:35" x14ac:dyDescent="0.2">
      <c r="A111" t="s">
        <v>1692</v>
      </c>
      <c r="B111" t="s">
        <v>36</v>
      </c>
      <c r="C111" t="s">
        <v>37</v>
      </c>
      <c r="D111" s="1">
        <v>782.03</v>
      </c>
      <c r="E111" t="s">
        <v>38</v>
      </c>
      <c r="F111" s="2">
        <v>45356</v>
      </c>
      <c r="G111" t="s">
        <v>39</v>
      </c>
      <c r="H111" t="s">
        <v>1693</v>
      </c>
      <c r="I111" t="s">
        <v>41</v>
      </c>
      <c r="J111" t="s">
        <v>42</v>
      </c>
      <c r="K111" t="s">
        <v>43</v>
      </c>
      <c r="L111" t="s">
        <v>44</v>
      </c>
      <c r="M111" t="s">
        <v>1405</v>
      </c>
      <c r="N111" t="s">
        <v>1327</v>
      </c>
      <c r="O111" t="s">
        <v>1328</v>
      </c>
      <c r="P111" t="s">
        <v>48</v>
      </c>
      <c r="Q111" t="s">
        <v>191</v>
      </c>
      <c r="R111" t="s">
        <v>192</v>
      </c>
      <c r="S111" t="s">
        <v>51</v>
      </c>
      <c r="T111" t="s">
        <v>52</v>
      </c>
      <c r="U111" s="3">
        <v>45789</v>
      </c>
      <c r="V111" t="s">
        <v>53</v>
      </c>
      <c r="W111" s="2">
        <v>45356</v>
      </c>
      <c r="X111" s="2">
        <v>45399</v>
      </c>
      <c r="Y111">
        <v>1</v>
      </c>
      <c r="Z111" t="s">
        <v>54</v>
      </c>
      <c r="AA111" t="s">
        <v>55</v>
      </c>
      <c r="AB111" t="s">
        <v>44</v>
      </c>
      <c r="AC111" t="s">
        <v>44</v>
      </c>
      <c r="AD111" t="s">
        <v>56</v>
      </c>
      <c r="AE111" t="s">
        <v>57</v>
      </c>
      <c r="AF111" t="s">
        <v>56</v>
      </c>
      <c r="AG111" t="s">
        <v>57</v>
      </c>
      <c r="AH111" t="s">
        <v>44</v>
      </c>
      <c r="AI111" t="s">
        <v>44</v>
      </c>
    </row>
    <row r="112" spans="1:35" x14ac:dyDescent="0.2">
      <c r="A112" t="s">
        <v>1694</v>
      </c>
      <c r="B112" t="s">
        <v>36</v>
      </c>
      <c r="C112" t="s">
        <v>37</v>
      </c>
      <c r="D112" s="1">
        <v>875.21</v>
      </c>
      <c r="E112" t="s">
        <v>38</v>
      </c>
      <c r="F112" s="2">
        <v>45356</v>
      </c>
      <c r="G112" t="s">
        <v>39</v>
      </c>
      <c r="H112" t="s">
        <v>1695</v>
      </c>
      <c r="I112" t="s">
        <v>41</v>
      </c>
      <c r="J112" t="s">
        <v>42</v>
      </c>
      <c r="K112" t="s">
        <v>129</v>
      </c>
      <c r="L112" t="s">
        <v>44</v>
      </c>
      <c r="M112" t="s">
        <v>672</v>
      </c>
      <c r="N112" t="s">
        <v>1696</v>
      </c>
      <c r="O112" t="s">
        <v>1697</v>
      </c>
      <c r="P112" t="s">
        <v>48</v>
      </c>
      <c r="Q112" t="s">
        <v>267</v>
      </c>
      <c r="R112" t="s">
        <v>268</v>
      </c>
      <c r="S112" t="s">
        <v>51</v>
      </c>
      <c r="T112" t="s">
        <v>52</v>
      </c>
      <c r="U112" s="3">
        <v>45789</v>
      </c>
      <c r="V112" t="s">
        <v>53</v>
      </c>
      <c r="W112" s="2">
        <v>45356</v>
      </c>
      <c r="X112" s="2">
        <v>45430</v>
      </c>
      <c r="Y112">
        <v>1</v>
      </c>
      <c r="Z112" t="s">
        <v>54</v>
      </c>
      <c r="AA112" t="s">
        <v>228</v>
      </c>
      <c r="AB112" t="s">
        <v>44</v>
      </c>
      <c r="AC112" t="s">
        <v>44</v>
      </c>
      <c r="AD112" t="s">
        <v>56</v>
      </c>
      <c r="AE112" t="s">
        <v>82</v>
      </c>
      <c r="AF112" t="s">
        <v>56</v>
      </c>
      <c r="AG112" t="s">
        <v>82</v>
      </c>
      <c r="AH112" t="s">
        <v>56</v>
      </c>
      <c r="AI112" t="s">
        <v>92</v>
      </c>
    </row>
    <row r="113" spans="1:35" x14ac:dyDescent="0.2">
      <c r="A113" t="s">
        <v>1698</v>
      </c>
      <c r="B113" t="s">
        <v>36</v>
      </c>
      <c r="C113" t="s">
        <v>37</v>
      </c>
      <c r="D113" s="1">
        <v>2250</v>
      </c>
      <c r="E113" t="s">
        <v>38</v>
      </c>
      <c r="F113" s="2">
        <v>45356</v>
      </c>
      <c r="G113" t="s">
        <v>39</v>
      </c>
      <c r="H113" t="s">
        <v>1699</v>
      </c>
      <c r="I113" t="s">
        <v>41</v>
      </c>
      <c r="J113" t="s">
        <v>42</v>
      </c>
      <c r="K113" t="s">
        <v>120</v>
      </c>
      <c r="L113" t="s">
        <v>44</v>
      </c>
      <c r="M113" t="s">
        <v>1405</v>
      </c>
      <c r="N113" t="s">
        <v>286</v>
      </c>
      <c r="O113" t="s">
        <v>287</v>
      </c>
      <c r="P113" t="s">
        <v>48</v>
      </c>
      <c r="Q113" t="s">
        <v>104</v>
      </c>
      <c r="R113" t="s">
        <v>105</v>
      </c>
      <c r="S113" t="s">
        <v>51</v>
      </c>
      <c r="T113" t="s">
        <v>52</v>
      </c>
      <c r="U113" s="3">
        <v>45789</v>
      </c>
      <c r="V113" t="s">
        <v>53</v>
      </c>
      <c r="W113" s="2">
        <v>45356</v>
      </c>
      <c r="X113" s="2">
        <v>45399</v>
      </c>
      <c r="Y113">
        <v>2</v>
      </c>
      <c r="Z113" t="s">
        <v>54</v>
      </c>
      <c r="AA113" t="s">
        <v>126</v>
      </c>
      <c r="AB113" t="s">
        <v>44</v>
      </c>
      <c r="AC113" t="s">
        <v>44</v>
      </c>
      <c r="AD113" t="s">
        <v>56</v>
      </c>
      <c r="AE113" t="s">
        <v>82</v>
      </c>
      <c r="AF113" t="s">
        <v>56</v>
      </c>
      <c r="AG113" t="s">
        <v>82</v>
      </c>
      <c r="AH113" t="s">
        <v>44</v>
      </c>
      <c r="AI113" t="s">
        <v>44</v>
      </c>
    </row>
    <row r="114" spans="1:35" x14ac:dyDescent="0.2">
      <c r="A114" t="s">
        <v>1700</v>
      </c>
      <c r="B114" t="s">
        <v>36</v>
      </c>
      <c r="C114" t="s">
        <v>37</v>
      </c>
      <c r="D114" s="1">
        <v>820</v>
      </c>
      <c r="E114" t="s">
        <v>38</v>
      </c>
      <c r="F114" s="2">
        <v>45362</v>
      </c>
      <c r="G114" t="s">
        <v>39</v>
      </c>
      <c r="H114" t="s">
        <v>1701</v>
      </c>
      <c r="I114" t="s">
        <v>41</v>
      </c>
      <c r="J114" t="s">
        <v>42</v>
      </c>
      <c r="K114" t="s">
        <v>120</v>
      </c>
      <c r="L114" t="s">
        <v>44</v>
      </c>
      <c r="M114" t="s">
        <v>196</v>
      </c>
      <c r="N114" t="s">
        <v>1702</v>
      </c>
      <c r="O114" t="s">
        <v>1703</v>
      </c>
      <c r="P114" t="s">
        <v>48</v>
      </c>
      <c r="Q114" t="s">
        <v>147</v>
      </c>
      <c r="R114" t="s">
        <v>148</v>
      </c>
      <c r="S114" t="s">
        <v>51</v>
      </c>
      <c r="T114" t="s">
        <v>52</v>
      </c>
      <c r="U114" s="3">
        <v>45789</v>
      </c>
      <c r="V114" t="s">
        <v>53</v>
      </c>
      <c r="W114" s="2">
        <v>45362</v>
      </c>
      <c r="X114" s="2">
        <v>45430</v>
      </c>
      <c r="Y114">
        <v>1</v>
      </c>
      <c r="Z114" t="s">
        <v>54</v>
      </c>
      <c r="AA114" t="s">
        <v>126</v>
      </c>
      <c r="AB114" t="s">
        <v>44</v>
      </c>
      <c r="AC114" t="s">
        <v>44</v>
      </c>
      <c r="AD114" t="s">
        <v>56</v>
      </c>
      <c r="AE114" t="s">
        <v>75</v>
      </c>
      <c r="AF114" t="s">
        <v>56</v>
      </c>
      <c r="AG114" t="s">
        <v>75</v>
      </c>
      <c r="AH114" t="s">
        <v>44</v>
      </c>
      <c r="AI114" t="s">
        <v>44</v>
      </c>
    </row>
    <row r="115" spans="1:35" x14ac:dyDescent="0.2">
      <c r="A115" t="s">
        <v>1704</v>
      </c>
      <c r="B115" t="s">
        <v>36</v>
      </c>
      <c r="C115" t="s">
        <v>37</v>
      </c>
      <c r="D115" s="1">
        <v>655.96</v>
      </c>
      <c r="E115" t="s">
        <v>38</v>
      </c>
      <c r="F115" s="2">
        <v>45362</v>
      </c>
      <c r="G115" t="s">
        <v>39</v>
      </c>
      <c r="H115" t="s">
        <v>1705</v>
      </c>
      <c r="I115" t="s">
        <v>41</v>
      </c>
      <c r="J115" t="s">
        <v>42</v>
      </c>
      <c r="K115" t="s">
        <v>120</v>
      </c>
      <c r="L115" t="s">
        <v>44</v>
      </c>
      <c r="M115" t="s">
        <v>45</v>
      </c>
      <c r="N115" t="s">
        <v>231</v>
      </c>
      <c r="O115" t="s">
        <v>232</v>
      </c>
      <c r="P115" t="s">
        <v>48</v>
      </c>
      <c r="Q115" t="s">
        <v>233</v>
      </c>
      <c r="R115" t="s">
        <v>234</v>
      </c>
      <c r="S115" t="s">
        <v>51</v>
      </c>
      <c r="T115" t="s">
        <v>52</v>
      </c>
      <c r="U115" s="3">
        <v>45789</v>
      </c>
      <c r="V115" t="s">
        <v>53</v>
      </c>
      <c r="W115" s="2">
        <v>45362</v>
      </c>
      <c r="X115" s="2">
        <v>45399</v>
      </c>
      <c r="Y115">
        <v>2</v>
      </c>
      <c r="Z115" t="s">
        <v>54</v>
      </c>
      <c r="AA115" t="s">
        <v>126</v>
      </c>
      <c r="AB115" t="s">
        <v>44</v>
      </c>
      <c r="AC115" t="s">
        <v>44</v>
      </c>
      <c r="AD115" t="s">
        <v>56</v>
      </c>
      <c r="AE115" t="s">
        <v>57</v>
      </c>
      <c r="AF115" t="s">
        <v>56</v>
      </c>
      <c r="AG115" t="s">
        <v>57</v>
      </c>
      <c r="AH115" t="s">
        <v>44</v>
      </c>
      <c r="AI115" t="s">
        <v>44</v>
      </c>
    </row>
    <row r="116" spans="1:35" x14ac:dyDescent="0.2">
      <c r="A116" t="s">
        <v>1706</v>
      </c>
      <c r="B116" t="s">
        <v>36</v>
      </c>
      <c r="C116" t="s">
        <v>37</v>
      </c>
      <c r="D116" s="1">
        <v>610.02</v>
      </c>
      <c r="E116" t="s">
        <v>38</v>
      </c>
      <c r="F116" s="2">
        <v>45363</v>
      </c>
      <c r="G116" t="s">
        <v>39</v>
      </c>
      <c r="H116" t="s">
        <v>1707</v>
      </c>
      <c r="I116" t="s">
        <v>41</v>
      </c>
      <c r="J116" t="s">
        <v>42</v>
      </c>
      <c r="K116" t="s">
        <v>109</v>
      </c>
      <c r="L116" t="s">
        <v>44</v>
      </c>
      <c r="M116" t="s">
        <v>1708</v>
      </c>
      <c r="N116" t="s">
        <v>494</v>
      </c>
      <c r="O116" t="s">
        <v>495</v>
      </c>
      <c r="P116" t="s">
        <v>48</v>
      </c>
      <c r="Q116" t="s">
        <v>233</v>
      </c>
      <c r="R116" t="s">
        <v>234</v>
      </c>
      <c r="S116" t="s">
        <v>51</v>
      </c>
      <c r="T116" t="s">
        <v>52</v>
      </c>
      <c r="U116" s="3">
        <v>45789</v>
      </c>
      <c r="V116" t="s">
        <v>53</v>
      </c>
      <c r="W116" s="2">
        <v>45363</v>
      </c>
      <c r="X116" s="2">
        <v>45399</v>
      </c>
      <c r="Y116">
        <v>1</v>
      </c>
      <c r="Z116" t="s">
        <v>54</v>
      </c>
      <c r="AA116" t="s">
        <v>116</v>
      </c>
      <c r="AB116" t="s">
        <v>44</v>
      </c>
      <c r="AC116" t="s">
        <v>44</v>
      </c>
      <c r="AD116" t="s">
        <v>56</v>
      </c>
      <c r="AE116" t="s">
        <v>57</v>
      </c>
      <c r="AF116" t="s">
        <v>56</v>
      </c>
      <c r="AG116" t="s">
        <v>57</v>
      </c>
      <c r="AH116" t="s">
        <v>56</v>
      </c>
      <c r="AI116" t="s">
        <v>82</v>
      </c>
    </row>
    <row r="117" spans="1:35" x14ac:dyDescent="0.2">
      <c r="A117" t="s">
        <v>1709</v>
      </c>
      <c r="B117" t="s">
        <v>36</v>
      </c>
      <c r="C117" t="s">
        <v>202</v>
      </c>
      <c r="D117" s="1">
        <v>2734.8</v>
      </c>
      <c r="E117" t="s">
        <v>38</v>
      </c>
      <c r="F117" s="2">
        <v>45363</v>
      </c>
      <c r="G117" t="s">
        <v>39</v>
      </c>
      <c r="H117" t="s">
        <v>1710</v>
      </c>
      <c r="I117" t="s">
        <v>41</v>
      </c>
      <c r="J117" t="s">
        <v>42</v>
      </c>
      <c r="K117" t="s">
        <v>129</v>
      </c>
      <c r="L117" t="s">
        <v>44</v>
      </c>
      <c r="M117" t="s">
        <v>204</v>
      </c>
      <c r="N117" t="s">
        <v>1646</v>
      </c>
      <c r="O117" t="s">
        <v>1647</v>
      </c>
      <c r="P117" t="s">
        <v>48</v>
      </c>
      <c r="Q117" t="s">
        <v>1261</v>
      </c>
      <c r="R117" t="s">
        <v>1262</v>
      </c>
      <c r="S117" t="s">
        <v>72</v>
      </c>
      <c r="T117" t="s">
        <v>209</v>
      </c>
      <c r="U117" s="3">
        <v>45789</v>
      </c>
      <c r="V117" t="s">
        <v>53</v>
      </c>
      <c r="W117" s="2">
        <v>45363</v>
      </c>
      <c r="X117" s="2">
        <v>45440</v>
      </c>
      <c r="Y117">
        <v>1</v>
      </c>
      <c r="Z117" t="s">
        <v>54</v>
      </c>
      <c r="AA117" t="s">
        <v>228</v>
      </c>
      <c r="AB117" t="s">
        <v>44</v>
      </c>
      <c r="AC117" t="s">
        <v>44</v>
      </c>
      <c r="AD117" t="s">
        <v>56</v>
      </c>
      <c r="AE117" t="s">
        <v>211</v>
      </c>
      <c r="AF117" t="s">
        <v>56</v>
      </c>
      <c r="AG117" t="s">
        <v>211</v>
      </c>
      <c r="AH117" t="s">
        <v>44</v>
      </c>
      <c r="AI117" t="s">
        <v>44</v>
      </c>
    </row>
    <row r="118" spans="1:35" x14ac:dyDescent="0.2">
      <c r="A118" t="s">
        <v>1711</v>
      </c>
      <c r="B118" t="s">
        <v>36</v>
      </c>
      <c r="C118" t="s">
        <v>37</v>
      </c>
      <c r="D118" s="1">
        <v>1454.8</v>
      </c>
      <c r="E118" t="s">
        <v>38</v>
      </c>
      <c r="F118" s="2">
        <v>45369</v>
      </c>
      <c r="G118" t="s">
        <v>39</v>
      </c>
      <c r="H118" t="s">
        <v>1712</v>
      </c>
      <c r="I118" t="s">
        <v>41</v>
      </c>
      <c r="J118" t="s">
        <v>42</v>
      </c>
      <c r="K118" t="s">
        <v>109</v>
      </c>
      <c r="L118" t="s">
        <v>44</v>
      </c>
      <c r="M118" t="s">
        <v>1023</v>
      </c>
      <c r="N118" t="s">
        <v>60</v>
      </c>
      <c r="O118" t="s">
        <v>61</v>
      </c>
      <c r="P118" t="s">
        <v>48</v>
      </c>
      <c r="Q118" t="s">
        <v>62</v>
      </c>
      <c r="R118" t="s">
        <v>63</v>
      </c>
      <c r="S118" t="s">
        <v>51</v>
      </c>
      <c r="T118" t="s">
        <v>52</v>
      </c>
      <c r="U118" s="3">
        <v>45789</v>
      </c>
      <c r="V118" t="s">
        <v>53</v>
      </c>
      <c r="W118" s="2">
        <v>45369</v>
      </c>
      <c r="X118" s="2">
        <v>45408</v>
      </c>
      <c r="Y118">
        <v>2</v>
      </c>
      <c r="Z118" t="s">
        <v>54</v>
      </c>
      <c r="AA118" t="s">
        <v>116</v>
      </c>
      <c r="AB118" t="s">
        <v>44</v>
      </c>
      <c r="AC118" t="s">
        <v>44</v>
      </c>
      <c r="AD118" t="s">
        <v>56</v>
      </c>
      <c r="AE118" t="s">
        <v>82</v>
      </c>
      <c r="AF118" t="s">
        <v>56</v>
      </c>
      <c r="AG118" t="s">
        <v>82</v>
      </c>
      <c r="AH118" t="s">
        <v>56</v>
      </c>
      <c r="AI118" t="s">
        <v>92</v>
      </c>
    </row>
    <row r="119" spans="1:35" x14ac:dyDescent="0.2">
      <c r="A119" t="s">
        <v>1713</v>
      </c>
      <c r="B119" t="s">
        <v>36</v>
      </c>
      <c r="C119" t="s">
        <v>37</v>
      </c>
      <c r="D119" s="1">
        <v>941.03</v>
      </c>
      <c r="E119" t="s">
        <v>38</v>
      </c>
      <c r="F119" s="2">
        <v>45363</v>
      </c>
      <c r="G119" t="s">
        <v>39</v>
      </c>
      <c r="H119" t="s">
        <v>1714</v>
      </c>
      <c r="I119" t="s">
        <v>41</v>
      </c>
      <c r="J119" t="s">
        <v>42</v>
      </c>
      <c r="K119" t="s">
        <v>66</v>
      </c>
      <c r="L119" t="s">
        <v>44</v>
      </c>
      <c r="M119" t="s">
        <v>96</v>
      </c>
      <c r="N119" t="s">
        <v>68</v>
      </c>
      <c r="O119" t="s">
        <v>69</v>
      </c>
      <c r="P119" t="s">
        <v>48</v>
      </c>
      <c r="Q119" t="s">
        <v>70</v>
      </c>
      <c r="R119" t="s">
        <v>71</v>
      </c>
      <c r="S119" t="s">
        <v>72</v>
      </c>
      <c r="T119" t="s">
        <v>52</v>
      </c>
      <c r="U119" s="3">
        <v>45789</v>
      </c>
      <c r="V119" t="s">
        <v>53</v>
      </c>
      <c r="W119" s="2">
        <v>45363</v>
      </c>
      <c r="X119" s="2">
        <v>45420</v>
      </c>
      <c r="Y119">
        <v>1</v>
      </c>
      <c r="Z119" t="s">
        <v>54</v>
      </c>
      <c r="AA119" t="s">
        <v>73</v>
      </c>
      <c r="AB119" t="s">
        <v>44</v>
      </c>
      <c r="AC119" t="s">
        <v>44</v>
      </c>
      <c r="AD119" t="s">
        <v>56</v>
      </c>
      <c r="AE119" t="s">
        <v>75</v>
      </c>
      <c r="AF119" t="s">
        <v>56</v>
      </c>
      <c r="AG119" t="s">
        <v>75</v>
      </c>
      <c r="AH119" t="s">
        <v>56</v>
      </c>
      <c r="AI119" t="s">
        <v>82</v>
      </c>
    </row>
    <row r="120" spans="1:35" x14ac:dyDescent="0.2">
      <c r="A120" t="s">
        <v>1715</v>
      </c>
      <c r="B120" t="s">
        <v>36</v>
      </c>
      <c r="C120" t="s">
        <v>283</v>
      </c>
      <c r="D120" s="1">
        <v>500</v>
      </c>
      <c r="E120" t="s">
        <v>38</v>
      </c>
      <c r="F120" s="2">
        <v>45362</v>
      </c>
      <c r="G120" t="s">
        <v>39</v>
      </c>
      <c r="H120" t="s">
        <v>1716</v>
      </c>
      <c r="I120" t="s">
        <v>41</v>
      </c>
      <c r="J120" t="s">
        <v>42</v>
      </c>
      <c r="K120" t="s">
        <v>109</v>
      </c>
      <c r="L120" t="s">
        <v>44</v>
      </c>
      <c r="M120" t="s">
        <v>121</v>
      </c>
      <c r="N120" t="s">
        <v>1032</v>
      </c>
      <c r="O120" t="s">
        <v>1033</v>
      </c>
      <c r="P120" t="s">
        <v>48</v>
      </c>
      <c r="Q120" t="s">
        <v>415</v>
      </c>
      <c r="R120" t="s">
        <v>416</v>
      </c>
      <c r="S120" t="s">
        <v>51</v>
      </c>
      <c r="T120" t="s">
        <v>288</v>
      </c>
      <c r="U120" s="3">
        <v>45789</v>
      </c>
      <c r="V120" t="s">
        <v>53</v>
      </c>
      <c r="W120" s="2">
        <v>45362</v>
      </c>
      <c r="X120" s="2">
        <v>45483</v>
      </c>
      <c r="Y120">
        <v>1</v>
      </c>
      <c r="Z120" t="s">
        <v>54</v>
      </c>
      <c r="AA120" t="s">
        <v>116</v>
      </c>
      <c r="AB120" t="s">
        <v>44</v>
      </c>
      <c r="AC120" t="s">
        <v>44</v>
      </c>
      <c r="AD120" t="s">
        <v>56</v>
      </c>
      <c r="AE120" t="s">
        <v>75</v>
      </c>
      <c r="AF120" t="s">
        <v>56</v>
      </c>
      <c r="AG120" t="s">
        <v>75</v>
      </c>
      <c r="AH120" t="s">
        <v>44</v>
      </c>
      <c r="AI120" t="s">
        <v>44</v>
      </c>
    </row>
    <row r="121" spans="1:35" x14ac:dyDescent="0.2">
      <c r="A121" t="s">
        <v>1717</v>
      </c>
      <c r="B121" t="s">
        <v>36</v>
      </c>
      <c r="C121" t="s">
        <v>37</v>
      </c>
      <c r="D121" s="1">
        <v>1000</v>
      </c>
      <c r="E121" t="s">
        <v>38</v>
      </c>
      <c r="F121" s="2">
        <v>45363</v>
      </c>
      <c r="G121" t="s">
        <v>39</v>
      </c>
      <c r="H121" t="s">
        <v>1718</v>
      </c>
      <c r="I121" t="s">
        <v>41</v>
      </c>
      <c r="J121" t="s">
        <v>42</v>
      </c>
      <c r="K121" t="s">
        <v>66</v>
      </c>
      <c r="L121" t="s">
        <v>109</v>
      </c>
      <c r="M121" t="s">
        <v>1719</v>
      </c>
      <c r="N121" t="s">
        <v>1059</v>
      </c>
      <c r="O121" t="s">
        <v>1060</v>
      </c>
      <c r="P121" t="s">
        <v>48</v>
      </c>
      <c r="Q121" t="s">
        <v>80</v>
      </c>
      <c r="R121" t="s">
        <v>81</v>
      </c>
      <c r="S121" t="s">
        <v>51</v>
      </c>
      <c r="T121" t="s">
        <v>52</v>
      </c>
      <c r="U121" s="3">
        <v>45789</v>
      </c>
      <c r="V121" t="s">
        <v>53</v>
      </c>
      <c r="W121" s="2">
        <v>45363</v>
      </c>
      <c r="X121" s="2">
        <v>45537</v>
      </c>
      <c r="Y121">
        <v>4</v>
      </c>
      <c r="Z121" t="s">
        <v>54</v>
      </c>
      <c r="AA121" t="s">
        <v>73</v>
      </c>
      <c r="AB121" t="s">
        <v>90</v>
      </c>
      <c r="AC121" t="s">
        <v>116</v>
      </c>
      <c r="AD121" t="s">
        <v>56</v>
      </c>
      <c r="AE121" t="s">
        <v>74</v>
      </c>
      <c r="AF121" t="s">
        <v>56</v>
      </c>
      <c r="AG121" t="s">
        <v>74</v>
      </c>
      <c r="AH121" t="s">
        <v>56</v>
      </c>
      <c r="AI121" t="s">
        <v>93</v>
      </c>
    </row>
    <row r="122" spans="1:35" x14ac:dyDescent="0.2">
      <c r="A122" t="s">
        <v>1720</v>
      </c>
      <c r="B122" t="s">
        <v>36</v>
      </c>
      <c r="C122" t="s">
        <v>283</v>
      </c>
      <c r="D122" s="1">
        <v>500</v>
      </c>
      <c r="E122" t="s">
        <v>38</v>
      </c>
      <c r="F122" s="2">
        <v>45363</v>
      </c>
      <c r="G122" t="s">
        <v>39</v>
      </c>
      <c r="H122" t="s">
        <v>1721</v>
      </c>
      <c r="I122" t="s">
        <v>41</v>
      </c>
      <c r="J122" t="s">
        <v>42</v>
      </c>
      <c r="K122" t="s">
        <v>109</v>
      </c>
      <c r="L122" t="s">
        <v>44</v>
      </c>
      <c r="M122" t="s">
        <v>393</v>
      </c>
      <c r="N122" t="s">
        <v>1059</v>
      </c>
      <c r="O122" t="s">
        <v>1060</v>
      </c>
      <c r="P122" t="s">
        <v>48</v>
      </c>
      <c r="Q122" t="s">
        <v>80</v>
      </c>
      <c r="R122" t="s">
        <v>81</v>
      </c>
      <c r="S122" t="s">
        <v>51</v>
      </c>
      <c r="T122" t="s">
        <v>288</v>
      </c>
      <c r="U122" s="3">
        <v>45789</v>
      </c>
      <c r="V122" t="s">
        <v>53</v>
      </c>
      <c r="W122" s="2">
        <v>45363</v>
      </c>
      <c r="X122" s="2">
        <v>45420</v>
      </c>
      <c r="Y122">
        <v>5</v>
      </c>
      <c r="Z122" t="s">
        <v>54</v>
      </c>
      <c r="AA122" t="s">
        <v>116</v>
      </c>
      <c r="AB122" t="s">
        <v>44</v>
      </c>
      <c r="AC122" t="s">
        <v>44</v>
      </c>
      <c r="AD122" t="s">
        <v>56</v>
      </c>
      <c r="AE122" t="s">
        <v>75</v>
      </c>
      <c r="AF122" t="s">
        <v>56</v>
      </c>
      <c r="AG122" t="s">
        <v>75</v>
      </c>
      <c r="AH122" t="s">
        <v>56</v>
      </c>
      <c r="AI122" t="s">
        <v>93</v>
      </c>
    </row>
    <row r="123" spans="1:35" x14ac:dyDescent="0.2">
      <c r="A123" t="s">
        <v>1722</v>
      </c>
      <c r="B123" t="s">
        <v>36</v>
      </c>
      <c r="C123" t="s">
        <v>283</v>
      </c>
      <c r="D123" s="1">
        <v>500</v>
      </c>
      <c r="E123" t="s">
        <v>38</v>
      </c>
      <c r="F123" s="2">
        <v>45363</v>
      </c>
      <c r="G123" t="s">
        <v>39</v>
      </c>
      <c r="H123" t="s">
        <v>1723</v>
      </c>
      <c r="I123" t="s">
        <v>41</v>
      </c>
      <c r="J123" t="s">
        <v>42</v>
      </c>
      <c r="K123" t="s">
        <v>109</v>
      </c>
      <c r="L123" t="s">
        <v>44</v>
      </c>
      <c r="M123" t="s">
        <v>393</v>
      </c>
      <c r="N123" t="s">
        <v>1059</v>
      </c>
      <c r="O123" t="s">
        <v>1060</v>
      </c>
      <c r="P123" t="s">
        <v>48</v>
      </c>
      <c r="Q123" t="s">
        <v>80</v>
      </c>
      <c r="R123" t="s">
        <v>81</v>
      </c>
      <c r="S123" t="s">
        <v>51</v>
      </c>
      <c r="T123" t="s">
        <v>288</v>
      </c>
      <c r="U123" s="3">
        <v>45789</v>
      </c>
      <c r="V123" t="s">
        <v>53</v>
      </c>
      <c r="W123" s="2">
        <v>45363</v>
      </c>
      <c r="X123" s="2">
        <v>45430</v>
      </c>
      <c r="Y123">
        <v>1</v>
      </c>
      <c r="Z123" t="s">
        <v>54</v>
      </c>
      <c r="AA123" t="s">
        <v>116</v>
      </c>
      <c r="AB123" t="s">
        <v>44</v>
      </c>
      <c r="AC123" t="s">
        <v>44</v>
      </c>
      <c r="AD123" t="s">
        <v>56</v>
      </c>
      <c r="AE123" t="s">
        <v>75</v>
      </c>
      <c r="AF123" t="s">
        <v>56</v>
      </c>
      <c r="AG123" t="s">
        <v>75</v>
      </c>
      <c r="AH123" t="s">
        <v>56</v>
      </c>
      <c r="AI123" t="s">
        <v>93</v>
      </c>
    </row>
    <row r="124" spans="1:35" x14ac:dyDescent="0.2">
      <c r="A124" t="s">
        <v>1724</v>
      </c>
      <c r="B124" t="s">
        <v>36</v>
      </c>
      <c r="C124" t="s">
        <v>283</v>
      </c>
      <c r="D124" s="1">
        <v>500</v>
      </c>
      <c r="E124" t="s">
        <v>38</v>
      </c>
      <c r="F124" s="2">
        <v>45364</v>
      </c>
      <c r="G124" t="s">
        <v>39</v>
      </c>
      <c r="H124" t="s">
        <v>1725</v>
      </c>
      <c r="I124" t="s">
        <v>41</v>
      </c>
      <c r="J124" t="s">
        <v>42</v>
      </c>
      <c r="K124" t="s">
        <v>109</v>
      </c>
      <c r="L124" t="s">
        <v>44</v>
      </c>
      <c r="M124" t="s">
        <v>121</v>
      </c>
      <c r="N124" t="s">
        <v>1032</v>
      </c>
      <c r="O124" t="s">
        <v>1033</v>
      </c>
      <c r="P124" t="s">
        <v>48</v>
      </c>
      <c r="Q124" t="s">
        <v>415</v>
      </c>
      <c r="R124" t="s">
        <v>416</v>
      </c>
      <c r="S124" t="s">
        <v>51</v>
      </c>
      <c r="T124" t="s">
        <v>288</v>
      </c>
      <c r="U124" s="3">
        <v>45789</v>
      </c>
      <c r="V124" t="s">
        <v>53</v>
      </c>
      <c r="W124" s="2">
        <v>45364</v>
      </c>
      <c r="X124" s="2">
        <v>45604</v>
      </c>
      <c r="Y124">
        <v>2</v>
      </c>
      <c r="Z124" t="s">
        <v>54</v>
      </c>
      <c r="AA124" t="s">
        <v>116</v>
      </c>
      <c r="AB124" t="s">
        <v>44</v>
      </c>
      <c r="AC124" t="s">
        <v>44</v>
      </c>
      <c r="AD124" t="s">
        <v>56</v>
      </c>
      <c r="AE124" t="s">
        <v>75</v>
      </c>
      <c r="AF124" t="s">
        <v>56</v>
      </c>
      <c r="AG124" t="s">
        <v>75</v>
      </c>
      <c r="AH124" t="s">
        <v>44</v>
      </c>
      <c r="AI124" t="s">
        <v>44</v>
      </c>
    </row>
    <row r="125" spans="1:35" x14ac:dyDescent="0.2">
      <c r="A125" t="s">
        <v>1726</v>
      </c>
      <c r="B125" t="s">
        <v>36</v>
      </c>
      <c r="C125" t="s">
        <v>37</v>
      </c>
      <c r="D125" s="1">
        <v>350</v>
      </c>
      <c r="E125" t="s">
        <v>38</v>
      </c>
      <c r="F125" s="2">
        <v>45364</v>
      </c>
      <c r="G125" t="s">
        <v>39</v>
      </c>
      <c r="H125" t="s">
        <v>1727</v>
      </c>
      <c r="I125" t="s">
        <v>41</v>
      </c>
      <c r="J125" t="s">
        <v>42</v>
      </c>
      <c r="K125" t="s">
        <v>120</v>
      </c>
      <c r="L125" t="s">
        <v>44</v>
      </c>
      <c r="M125" t="s">
        <v>1166</v>
      </c>
      <c r="N125" t="s">
        <v>1728</v>
      </c>
      <c r="O125" t="s">
        <v>1729</v>
      </c>
      <c r="P125" t="s">
        <v>48</v>
      </c>
      <c r="Q125" t="s">
        <v>1067</v>
      </c>
      <c r="R125" t="s">
        <v>1068</v>
      </c>
      <c r="S125" t="s">
        <v>72</v>
      </c>
      <c r="T125" t="s">
        <v>52</v>
      </c>
      <c r="U125" s="3">
        <v>45789</v>
      </c>
      <c r="V125" t="s">
        <v>53</v>
      </c>
      <c r="W125" s="2">
        <v>45364</v>
      </c>
      <c r="X125" s="2">
        <v>45420</v>
      </c>
      <c r="Y125">
        <v>8</v>
      </c>
      <c r="Z125" t="s">
        <v>54</v>
      </c>
      <c r="AA125" t="s">
        <v>126</v>
      </c>
      <c r="AB125" t="s">
        <v>44</v>
      </c>
      <c r="AC125" t="s">
        <v>44</v>
      </c>
      <c r="AD125" t="s">
        <v>56</v>
      </c>
      <c r="AE125" t="s">
        <v>75</v>
      </c>
      <c r="AF125" t="s">
        <v>56</v>
      </c>
      <c r="AG125" t="s">
        <v>75</v>
      </c>
      <c r="AH125" t="s">
        <v>56</v>
      </c>
      <c r="AI125" t="s">
        <v>93</v>
      </c>
    </row>
    <row r="126" spans="1:35" x14ac:dyDescent="0.2">
      <c r="A126" t="s">
        <v>1730</v>
      </c>
      <c r="B126" t="s">
        <v>36</v>
      </c>
      <c r="C126" t="s">
        <v>37</v>
      </c>
      <c r="D126" s="1">
        <v>1000</v>
      </c>
      <c r="E126" t="s">
        <v>38</v>
      </c>
      <c r="F126" s="2">
        <v>45364</v>
      </c>
      <c r="G126" t="s">
        <v>39</v>
      </c>
      <c r="H126" t="s">
        <v>1731</v>
      </c>
      <c r="I126" t="s">
        <v>41</v>
      </c>
      <c r="J126" t="s">
        <v>42</v>
      </c>
      <c r="K126" t="s">
        <v>120</v>
      </c>
      <c r="L126" t="s">
        <v>44</v>
      </c>
      <c r="M126" t="s">
        <v>1166</v>
      </c>
      <c r="N126" t="s">
        <v>386</v>
      </c>
      <c r="O126" t="s">
        <v>387</v>
      </c>
      <c r="P126" t="s">
        <v>48</v>
      </c>
      <c r="Q126" t="s">
        <v>62</v>
      </c>
      <c r="R126" t="s">
        <v>63</v>
      </c>
      <c r="S126" t="s">
        <v>51</v>
      </c>
      <c r="T126" t="s">
        <v>52</v>
      </c>
      <c r="U126" s="3">
        <v>45789</v>
      </c>
      <c r="V126" t="s">
        <v>53</v>
      </c>
      <c r="W126" s="2">
        <v>45364</v>
      </c>
      <c r="X126" s="2">
        <v>45463</v>
      </c>
      <c r="Y126">
        <v>1</v>
      </c>
      <c r="Z126" t="s">
        <v>54</v>
      </c>
      <c r="AA126" t="s">
        <v>126</v>
      </c>
      <c r="AB126" t="s">
        <v>44</v>
      </c>
      <c r="AC126" t="s">
        <v>44</v>
      </c>
      <c r="AD126" t="s">
        <v>56</v>
      </c>
      <c r="AE126" t="s">
        <v>75</v>
      </c>
      <c r="AF126" t="s">
        <v>56</v>
      </c>
      <c r="AG126" t="s">
        <v>75</v>
      </c>
      <c r="AH126" t="s">
        <v>56</v>
      </c>
      <c r="AI126" t="s">
        <v>93</v>
      </c>
    </row>
    <row r="127" spans="1:35" x14ac:dyDescent="0.2">
      <c r="A127" t="s">
        <v>1732</v>
      </c>
      <c r="B127" t="s">
        <v>36</v>
      </c>
      <c r="C127" t="s">
        <v>283</v>
      </c>
      <c r="D127" s="1">
        <v>500</v>
      </c>
      <c r="E127" t="s">
        <v>38</v>
      </c>
      <c r="F127" s="2">
        <v>45364</v>
      </c>
      <c r="G127" t="s">
        <v>39</v>
      </c>
      <c r="H127" t="s">
        <v>1733</v>
      </c>
      <c r="I127" t="s">
        <v>41</v>
      </c>
      <c r="J127" t="s">
        <v>42</v>
      </c>
      <c r="K127" t="s">
        <v>109</v>
      </c>
      <c r="L127" t="s">
        <v>44</v>
      </c>
      <c r="M127" t="s">
        <v>393</v>
      </c>
      <c r="N127" t="s">
        <v>111</v>
      </c>
      <c r="O127" t="s">
        <v>112</v>
      </c>
      <c r="P127" t="s">
        <v>48</v>
      </c>
      <c r="Q127" t="s">
        <v>113</v>
      </c>
      <c r="R127" t="s">
        <v>114</v>
      </c>
      <c r="S127" t="s">
        <v>51</v>
      </c>
      <c r="T127" t="s">
        <v>288</v>
      </c>
      <c r="U127" s="3">
        <v>45789</v>
      </c>
      <c r="V127" t="s">
        <v>53</v>
      </c>
      <c r="W127" s="2">
        <v>45364</v>
      </c>
      <c r="X127" s="2">
        <v>45463</v>
      </c>
      <c r="Y127">
        <v>3</v>
      </c>
      <c r="Z127" t="s">
        <v>54</v>
      </c>
      <c r="AA127" t="s">
        <v>116</v>
      </c>
      <c r="AB127" t="s">
        <v>44</v>
      </c>
      <c r="AC127" t="s">
        <v>44</v>
      </c>
      <c r="AD127" t="s">
        <v>56</v>
      </c>
      <c r="AE127" t="s">
        <v>75</v>
      </c>
      <c r="AF127" t="s">
        <v>56</v>
      </c>
      <c r="AG127" t="s">
        <v>75</v>
      </c>
      <c r="AH127" t="s">
        <v>56</v>
      </c>
      <c r="AI127" t="s">
        <v>93</v>
      </c>
    </row>
    <row r="128" spans="1:35" x14ac:dyDescent="0.2">
      <c r="A128" t="s">
        <v>1734</v>
      </c>
      <c r="B128" t="s">
        <v>36</v>
      </c>
      <c r="C128" t="s">
        <v>37</v>
      </c>
      <c r="D128" s="1">
        <v>540</v>
      </c>
      <c r="E128" t="s">
        <v>38</v>
      </c>
      <c r="F128" s="2">
        <v>45369</v>
      </c>
      <c r="G128" t="s">
        <v>39</v>
      </c>
      <c r="H128" t="s">
        <v>1735</v>
      </c>
      <c r="I128" t="s">
        <v>41</v>
      </c>
      <c r="J128" t="s">
        <v>42</v>
      </c>
      <c r="K128" t="s">
        <v>66</v>
      </c>
      <c r="L128" t="s">
        <v>44</v>
      </c>
      <c r="M128" t="s">
        <v>196</v>
      </c>
      <c r="N128" t="s">
        <v>658</v>
      </c>
      <c r="O128" t="s">
        <v>659</v>
      </c>
      <c r="P128" t="s">
        <v>48</v>
      </c>
      <c r="Q128" t="s">
        <v>660</v>
      </c>
      <c r="R128" t="s">
        <v>661</v>
      </c>
      <c r="S128" t="s">
        <v>72</v>
      </c>
      <c r="T128" t="s">
        <v>52</v>
      </c>
      <c r="U128" s="3">
        <v>45789</v>
      </c>
      <c r="V128" t="s">
        <v>53</v>
      </c>
      <c r="W128" s="2">
        <v>45369</v>
      </c>
      <c r="X128" s="2">
        <v>45455</v>
      </c>
      <c r="Y128">
        <v>3</v>
      </c>
      <c r="Z128" t="s">
        <v>54</v>
      </c>
      <c r="AA128" t="s">
        <v>73</v>
      </c>
      <c r="AB128" t="s">
        <v>44</v>
      </c>
      <c r="AC128" t="s">
        <v>44</v>
      </c>
      <c r="AD128" t="s">
        <v>56</v>
      </c>
      <c r="AE128" t="s">
        <v>75</v>
      </c>
      <c r="AF128" t="s">
        <v>56</v>
      </c>
      <c r="AG128" t="s">
        <v>75</v>
      </c>
      <c r="AH128" t="s">
        <v>44</v>
      </c>
      <c r="AI128" t="s">
        <v>44</v>
      </c>
    </row>
    <row r="129" spans="1:35" x14ac:dyDescent="0.2">
      <c r="A129" t="s">
        <v>1736</v>
      </c>
      <c r="B129" t="s">
        <v>36</v>
      </c>
      <c r="C129" t="s">
        <v>37</v>
      </c>
      <c r="D129" s="1">
        <v>987.91</v>
      </c>
      <c r="E129" t="s">
        <v>38</v>
      </c>
      <c r="F129" s="2">
        <v>45369</v>
      </c>
      <c r="G129" t="s">
        <v>39</v>
      </c>
      <c r="H129" t="s">
        <v>1737</v>
      </c>
      <c r="I129" t="s">
        <v>41</v>
      </c>
      <c r="J129" t="s">
        <v>42</v>
      </c>
      <c r="K129" t="s">
        <v>120</v>
      </c>
      <c r="L129" t="s">
        <v>44</v>
      </c>
      <c r="M129" t="s">
        <v>318</v>
      </c>
      <c r="N129" t="s">
        <v>752</v>
      </c>
      <c r="O129" t="s">
        <v>753</v>
      </c>
      <c r="P129" t="s">
        <v>48</v>
      </c>
      <c r="Q129" t="s">
        <v>191</v>
      </c>
      <c r="R129" t="s">
        <v>192</v>
      </c>
      <c r="S129" t="s">
        <v>51</v>
      </c>
      <c r="T129" t="s">
        <v>52</v>
      </c>
      <c r="U129" s="3">
        <v>45789</v>
      </c>
      <c r="V129" t="s">
        <v>53</v>
      </c>
      <c r="W129" s="2">
        <v>45369</v>
      </c>
      <c r="X129" s="2">
        <v>45469</v>
      </c>
      <c r="Y129">
        <v>3</v>
      </c>
      <c r="Z129" t="s">
        <v>54</v>
      </c>
      <c r="AA129" t="s">
        <v>126</v>
      </c>
      <c r="AB129" t="s">
        <v>44</v>
      </c>
      <c r="AC129" t="s">
        <v>44</v>
      </c>
      <c r="AD129" t="s">
        <v>56</v>
      </c>
      <c r="AE129" t="s">
        <v>82</v>
      </c>
      <c r="AF129" t="s">
        <v>56</v>
      </c>
      <c r="AG129" t="s">
        <v>82</v>
      </c>
      <c r="AH129" t="s">
        <v>56</v>
      </c>
      <c r="AI129" t="s">
        <v>92</v>
      </c>
    </row>
    <row r="130" spans="1:35" x14ac:dyDescent="0.2">
      <c r="A130" t="s">
        <v>1738</v>
      </c>
      <c r="B130" t="s">
        <v>36</v>
      </c>
      <c r="C130" t="s">
        <v>37</v>
      </c>
      <c r="D130" s="1">
        <v>793.96</v>
      </c>
      <c r="E130" t="s">
        <v>38</v>
      </c>
      <c r="F130" s="2">
        <v>45369</v>
      </c>
      <c r="G130" t="s">
        <v>39</v>
      </c>
      <c r="H130" t="s">
        <v>1739</v>
      </c>
      <c r="I130" t="s">
        <v>41</v>
      </c>
      <c r="J130" t="s">
        <v>42</v>
      </c>
      <c r="K130" t="s">
        <v>120</v>
      </c>
      <c r="L130" t="s">
        <v>44</v>
      </c>
      <c r="M130" t="s">
        <v>101</v>
      </c>
      <c r="N130" t="s">
        <v>1477</v>
      </c>
      <c r="O130" t="s">
        <v>1478</v>
      </c>
      <c r="P130" t="s">
        <v>48</v>
      </c>
      <c r="Q130" t="s">
        <v>490</v>
      </c>
      <c r="R130" t="s">
        <v>491</v>
      </c>
      <c r="S130" t="s">
        <v>72</v>
      </c>
      <c r="T130" t="s">
        <v>52</v>
      </c>
      <c r="U130" s="3">
        <v>45789</v>
      </c>
      <c r="V130" t="s">
        <v>53</v>
      </c>
      <c r="W130" s="2">
        <v>45369</v>
      </c>
      <c r="X130" s="2">
        <v>45430</v>
      </c>
      <c r="Y130">
        <v>2</v>
      </c>
      <c r="Z130" t="s">
        <v>54</v>
      </c>
      <c r="AA130" t="s">
        <v>126</v>
      </c>
      <c r="AB130" t="s">
        <v>44</v>
      </c>
      <c r="AC130" t="s">
        <v>44</v>
      </c>
      <c r="AD130" t="s">
        <v>56</v>
      </c>
      <c r="AE130" t="s">
        <v>57</v>
      </c>
      <c r="AF130" t="s">
        <v>56</v>
      </c>
      <c r="AG130" t="s">
        <v>57</v>
      </c>
      <c r="AH130" t="s">
        <v>44</v>
      </c>
      <c r="AI130" t="s">
        <v>44</v>
      </c>
    </row>
    <row r="131" spans="1:35" x14ac:dyDescent="0.2">
      <c r="A131" t="s">
        <v>1740</v>
      </c>
      <c r="B131" t="s">
        <v>36</v>
      </c>
      <c r="C131" t="s">
        <v>37</v>
      </c>
      <c r="D131" s="1">
        <v>987</v>
      </c>
      <c r="E131" t="s">
        <v>38</v>
      </c>
      <c r="F131" s="2">
        <v>45372</v>
      </c>
      <c r="G131" t="s">
        <v>39</v>
      </c>
      <c r="H131" t="s">
        <v>1741</v>
      </c>
      <c r="I131" t="s">
        <v>41</v>
      </c>
      <c r="J131" t="s">
        <v>42</v>
      </c>
      <c r="K131" t="s">
        <v>120</v>
      </c>
      <c r="L131" t="s">
        <v>44</v>
      </c>
      <c r="M131" t="s">
        <v>410</v>
      </c>
      <c r="N131" t="s">
        <v>857</v>
      </c>
      <c r="O131" t="s">
        <v>858</v>
      </c>
      <c r="P131" t="s">
        <v>48</v>
      </c>
      <c r="Q131" t="s">
        <v>530</v>
      </c>
      <c r="R131" t="s">
        <v>531</v>
      </c>
      <c r="S131" t="s">
        <v>72</v>
      </c>
      <c r="T131" t="s">
        <v>52</v>
      </c>
      <c r="U131" s="3">
        <v>45789</v>
      </c>
      <c r="V131" t="s">
        <v>53</v>
      </c>
      <c r="W131" s="2">
        <v>45372</v>
      </c>
      <c r="X131" s="2">
        <v>45399</v>
      </c>
      <c r="Y131">
        <v>1</v>
      </c>
      <c r="Z131" t="s">
        <v>54</v>
      </c>
      <c r="AA131" t="s">
        <v>126</v>
      </c>
      <c r="AB131" t="s">
        <v>44</v>
      </c>
      <c r="AC131" t="s">
        <v>44</v>
      </c>
      <c r="AD131" t="s">
        <v>56</v>
      </c>
      <c r="AE131" t="s">
        <v>135</v>
      </c>
      <c r="AF131" t="s">
        <v>56</v>
      </c>
      <c r="AG131" t="s">
        <v>135</v>
      </c>
      <c r="AH131" t="s">
        <v>44</v>
      </c>
      <c r="AI131" t="s">
        <v>44</v>
      </c>
    </row>
    <row r="132" spans="1:35" x14ac:dyDescent="0.2">
      <c r="A132" t="s">
        <v>1742</v>
      </c>
      <c r="B132" t="s">
        <v>36</v>
      </c>
      <c r="C132" t="s">
        <v>202</v>
      </c>
      <c r="D132" s="1">
        <v>2165.67</v>
      </c>
      <c r="E132" t="s">
        <v>38</v>
      </c>
      <c r="F132" s="2">
        <v>45373</v>
      </c>
      <c r="G132" t="s">
        <v>39</v>
      </c>
      <c r="H132" t="s">
        <v>1743</v>
      </c>
      <c r="I132" t="s">
        <v>41</v>
      </c>
      <c r="J132" t="s">
        <v>42</v>
      </c>
      <c r="K132" t="s">
        <v>129</v>
      </c>
      <c r="L132" t="s">
        <v>44</v>
      </c>
      <c r="M132" t="s">
        <v>204</v>
      </c>
      <c r="N132" t="s">
        <v>336</v>
      </c>
      <c r="O132" t="s">
        <v>337</v>
      </c>
      <c r="P132" t="s">
        <v>48</v>
      </c>
      <c r="Q132" t="s">
        <v>147</v>
      </c>
      <c r="R132" t="s">
        <v>148</v>
      </c>
      <c r="S132" t="s">
        <v>51</v>
      </c>
      <c r="T132" t="s">
        <v>209</v>
      </c>
      <c r="U132" s="3">
        <v>45789</v>
      </c>
      <c r="V132" t="s">
        <v>53</v>
      </c>
      <c r="W132" s="2">
        <v>45373</v>
      </c>
      <c r="X132" s="2">
        <v>45408</v>
      </c>
      <c r="Y132">
        <v>1</v>
      </c>
      <c r="Z132" t="s">
        <v>54</v>
      </c>
      <c r="AA132" t="s">
        <v>228</v>
      </c>
      <c r="AB132" t="s">
        <v>44</v>
      </c>
      <c r="AC132" t="s">
        <v>44</v>
      </c>
      <c r="AD132" t="s">
        <v>56</v>
      </c>
      <c r="AE132" t="s">
        <v>211</v>
      </c>
      <c r="AF132" t="s">
        <v>56</v>
      </c>
      <c r="AG132" t="s">
        <v>211</v>
      </c>
      <c r="AH132" t="s">
        <v>44</v>
      </c>
      <c r="AI132" t="s">
        <v>44</v>
      </c>
    </row>
    <row r="133" spans="1:35" x14ac:dyDescent="0.2">
      <c r="A133" t="s">
        <v>1744</v>
      </c>
      <c r="B133" t="s">
        <v>36</v>
      </c>
      <c r="C133" t="s">
        <v>37</v>
      </c>
      <c r="D133" s="1">
        <v>842.8</v>
      </c>
      <c r="E133" t="s">
        <v>38</v>
      </c>
      <c r="F133" s="2">
        <v>45369</v>
      </c>
      <c r="G133" t="s">
        <v>39</v>
      </c>
      <c r="H133" t="s">
        <v>1745</v>
      </c>
      <c r="I133" t="s">
        <v>41</v>
      </c>
      <c r="J133" t="s">
        <v>42</v>
      </c>
      <c r="K133" t="s">
        <v>43</v>
      </c>
      <c r="L133" t="s">
        <v>44</v>
      </c>
      <c r="M133" t="s">
        <v>1023</v>
      </c>
      <c r="N133" t="s">
        <v>683</v>
      </c>
      <c r="O133" t="s">
        <v>684</v>
      </c>
      <c r="P133" t="s">
        <v>48</v>
      </c>
      <c r="Q133" t="s">
        <v>88</v>
      </c>
      <c r="R133" t="s">
        <v>89</v>
      </c>
      <c r="S133" t="s">
        <v>72</v>
      </c>
      <c r="T133" t="s">
        <v>52</v>
      </c>
      <c r="U133" s="3">
        <v>45789</v>
      </c>
      <c r="V133" t="s">
        <v>53</v>
      </c>
      <c r="W133" s="2">
        <v>45369</v>
      </c>
      <c r="X133" s="2">
        <v>45440</v>
      </c>
      <c r="Y133">
        <v>2</v>
      </c>
      <c r="Z133" t="s">
        <v>54</v>
      </c>
      <c r="AA133" t="s">
        <v>55</v>
      </c>
      <c r="AB133" t="s">
        <v>44</v>
      </c>
      <c r="AC133" t="s">
        <v>44</v>
      </c>
      <c r="AD133" t="s">
        <v>56</v>
      </c>
      <c r="AE133" t="s">
        <v>82</v>
      </c>
      <c r="AF133" t="s">
        <v>56</v>
      </c>
      <c r="AG133" t="s">
        <v>82</v>
      </c>
      <c r="AH133" t="s">
        <v>56</v>
      </c>
      <c r="AI133" t="s">
        <v>92</v>
      </c>
    </row>
    <row r="134" spans="1:35" x14ac:dyDescent="0.2">
      <c r="A134" t="s">
        <v>1746</v>
      </c>
      <c r="B134" t="s">
        <v>36</v>
      </c>
      <c r="C134" t="s">
        <v>37</v>
      </c>
      <c r="D134" s="1">
        <v>709.96</v>
      </c>
      <c r="E134" t="s">
        <v>38</v>
      </c>
      <c r="F134" s="2">
        <v>45369</v>
      </c>
      <c r="G134" t="s">
        <v>39</v>
      </c>
      <c r="H134" t="s">
        <v>1747</v>
      </c>
      <c r="I134" t="s">
        <v>41</v>
      </c>
      <c r="J134" t="s">
        <v>42</v>
      </c>
      <c r="K134" t="s">
        <v>120</v>
      </c>
      <c r="L134" t="s">
        <v>44</v>
      </c>
      <c r="M134" t="s">
        <v>45</v>
      </c>
      <c r="N134" t="s">
        <v>1237</v>
      </c>
      <c r="O134" t="s">
        <v>1748</v>
      </c>
      <c r="P134" t="s">
        <v>48</v>
      </c>
      <c r="Q134" t="s">
        <v>1154</v>
      </c>
      <c r="R134" t="s">
        <v>1155</v>
      </c>
      <c r="S134" t="s">
        <v>72</v>
      </c>
      <c r="T134" t="s">
        <v>52</v>
      </c>
      <c r="U134" s="3">
        <v>45789</v>
      </c>
      <c r="V134" t="s">
        <v>53</v>
      </c>
      <c r="W134" s="2">
        <v>45369</v>
      </c>
      <c r="X134" s="2">
        <v>45408</v>
      </c>
      <c r="Y134">
        <v>2</v>
      </c>
      <c r="Z134" t="s">
        <v>54</v>
      </c>
      <c r="AA134" t="s">
        <v>126</v>
      </c>
      <c r="AB134" t="s">
        <v>44</v>
      </c>
      <c r="AC134" t="s">
        <v>44</v>
      </c>
      <c r="AD134" t="s">
        <v>56</v>
      </c>
      <c r="AE134" t="s">
        <v>57</v>
      </c>
      <c r="AF134" t="s">
        <v>56</v>
      </c>
      <c r="AG134" t="s">
        <v>57</v>
      </c>
      <c r="AH134" t="s">
        <v>44</v>
      </c>
      <c r="AI134" t="s">
        <v>44</v>
      </c>
    </row>
    <row r="135" spans="1:35" x14ac:dyDescent="0.2">
      <c r="A135" t="s">
        <v>1749</v>
      </c>
      <c r="B135" t="s">
        <v>36</v>
      </c>
      <c r="C135" t="s">
        <v>37</v>
      </c>
      <c r="D135" s="1">
        <v>1000</v>
      </c>
      <c r="E135" t="s">
        <v>38</v>
      </c>
      <c r="F135" s="2">
        <v>45442</v>
      </c>
      <c r="G135" t="s">
        <v>39</v>
      </c>
      <c r="H135" t="s">
        <v>1750</v>
      </c>
      <c r="I135" t="s">
        <v>41</v>
      </c>
      <c r="J135" t="s">
        <v>42</v>
      </c>
      <c r="K135" t="s">
        <v>66</v>
      </c>
      <c r="L135" t="s">
        <v>44</v>
      </c>
      <c r="M135" t="s">
        <v>789</v>
      </c>
      <c r="N135" t="s">
        <v>1295</v>
      </c>
      <c r="O135" t="s">
        <v>1296</v>
      </c>
      <c r="P135" t="s">
        <v>48</v>
      </c>
      <c r="Q135" t="s">
        <v>644</v>
      </c>
      <c r="R135" t="s">
        <v>645</v>
      </c>
      <c r="S135" t="s">
        <v>72</v>
      </c>
      <c r="T135" t="s">
        <v>52</v>
      </c>
      <c r="U135" s="3">
        <v>45789</v>
      </c>
      <c r="V135" t="s">
        <v>53</v>
      </c>
      <c r="W135" s="2">
        <v>45442</v>
      </c>
      <c r="X135" s="2">
        <v>45467</v>
      </c>
      <c r="Y135">
        <v>1</v>
      </c>
      <c r="Z135" t="s">
        <v>54</v>
      </c>
      <c r="AA135" t="s">
        <v>73</v>
      </c>
      <c r="AB135" t="s">
        <v>44</v>
      </c>
      <c r="AC135" t="s">
        <v>44</v>
      </c>
      <c r="AD135" t="s">
        <v>56</v>
      </c>
      <c r="AE135" t="s">
        <v>792</v>
      </c>
      <c r="AF135" t="s">
        <v>56</v>
      </c>
      <c r="AG135" t="s">
        <v>792</v>
      </c>
      <c r="AH135" t="s">
        <v>44</v>
      </c>
      <c r="AI135" t="s">
        <v>44</v>
      </c>
    </row>
    <row r="136" spans="1:35" x14ac:dyDescent="0.2">
      <c r="A136" t="s">
        <v>1751</v>
      </c>
      <c r="B136" t="s">
        <v>36</v>
      </c>
      <c r="C136" t="s">
        <v>37</v>
      </c>
      <c r="D136" s="1">
        <v>1000</v>
      </c>
      <c r="E136" t="s">
        <v>38</v>
      </c>
      <c r="F136" s="2">
        <v>45369</v>
      </c>
      <c r="G136" t="s">
        <v>39</v>
      </c>
      <c r="H136" t="s">
        <v>1752</v>
      </c>
      <c r="I136" t="s">
        <v>41</v>
      </c>
      <c r="J136" t="s">
        <v>42</v>
      </c>
      <c r="K136" t="s">
        <v>120</v>
      </c>
      <c r="L136" t="s">
        <v>44</v>
      </c>
      <c r="M136" t="s">
        <v>173</v>
      </c>
      <c r="N136" t="s">
        <v>1032</v>
      </c>
      <c r="O136" t="s">
        <v>1033</v>
      </c>
      <c r="P136" t="s">
        <v>48</v>
      </c>
      <c r="Q136" t="s">
        <v>415</v>
      </c>
      <c r="R136" t="s">
        <v>416</v>
      </c>
      <c r="S136" t="s">
        <v>51</v>
      </c>
      <c r="T136" t="s">
        <v>52</v>
      </c>
      <c r="U136" s="3">
        <v>45789</v>
      </c>
      <c r="V136" t="s">
        <v>53</v>
      </c>
      <c r="W136" s="2">
        <v>45369</v>
      </c>
      <c r="X136" s="2">
        <v>45452</v>
      </c>
      <c r="Y136">
        <v>3</v>
      </c>
      <c r="Z136" t="s">
        <v>54</v>
      </c>
      <c r="AA136" t="s">
        <v>126</v>
      </c>
      <c r="AB136" t="s">
        <v>44</v>
      </c>
      <c r="AC136" t="s">
        <v>44</v>
      </c>
      <c r="AD136" t="s">
        <v>56</v>
      </c>
      <c r="AE136" t="s">
        <v>75</v>
      </c>
      <c r="AF136" t="s">
        <v>56</v>
      </c>
      <c r="AG136" t="s">
        <v>75</v>
      </c>
      <c r="AH136" t="s">
        <v>44</v>
      </c>
      <c r="AI136" t="s">
        <v>44</v>
      </c>
    </row>
    <row r="137" spans="1:35" x14ac:dyDescent="0.2">
      <c r="A137" t="s">
        <v>1753</v>
      </c>
      <c r="B137" t="s">
        <v>36</v>
      </c>
      <c r="C137" t="s">
        <v>37</v>
      </c>
      <c r="D137" s="1">
        <v>741.6</v>
      </c>
      <c r="E137" t="s">
        <v>38</v>
      </c>
      <c r="F137" s="2">
        <v>45377</v>
      </c>
      <c r="G137" t="s">
        <v>39</v>
      </c>
      <c r="H137" t="s">
        <v>1754</v>
      </c>
      <c r="I137" t="s">
        <v>41</v>
      </c>
      <c r="J137" t="s">
        <v>42</v>
      </c>
      <c r="K137" t="s">
        <v>129</v>
      </c>
      <c r="L137" t="s">
        <v>44</v>
      </c>
      <c r="M137" t="s">
        <v>101</v>
      </c>
      <c r="N137" t="s">
        <v>1755</v>
      </c>
      <c r="O137" t="s">
        <v>1756</v>
      </c>
      <c r="P137" t="s">
        <v>48</v>
      </c>
      <c r="Q137" t="s">
        <v>696</v>
      </c>
      <c r="R137" t="s">
        <v>697</v>
      </c>
      <c r="S137" t="s">
        <v>72</v>
      </c>
      <c r="T137" t="s">
        <v>52</v>
      </c>
      <c r="U137" s="3">
        <v>45789</v>
      </c>
      <c r="V137" t="s">
        <v>53</v>
      </c>
      <c r="W137" s="2">
        <v>45377</v>
      </c>
      <c r="X137" s="2">
        <v>45408</v>
      </c>
      <c r="Y137">
        <v>1</v>
      </c>
      <c r="Z137" t="s">
        <v>54</v>
      </c>
      <c r="AA137" t="s">
        <v>228</v>
      </c>
      <c r="AB137" t="s">
        <v>44</v>
      </c>
      <c r="AC137" t="s">
        <v>44</v>
      </c>
      <c r="AD137" t="s">
        <v>56</v>
      </c>
      <c r="AE137" t="s">
        <v>82</v>
      </c>
      <c r="AF137" t="s">
        <v>56</v>
      </c>
      <c r="AG137" t="s">
        <v>82</v>
      </c>
      <c r="AH137" t="s">
        <v>44</v>
      </c>
      <c r="AI137" t="s">
        <v>44</v>
      </c>
    </row>
    <row r="138" spans="1:35" x14ac:dyDescent="0.2">
      <c r="A138" t="s">
        <v>1757</v>
      </c>
      <c r="B138" t="s">
        <v>36</v>
      </c>
      <c r="C138" t="s">
        <v>37</v>
      </c>
      <c r="D138" s="1">
        <v>949.98</v>
      </c>
      <c r="E138" t="s">
        <v>38</v>
      </c>
      <c r="F138" s="2">
        <v>45376</v>
      </c>
      <c r="G138" t="s">
        <v>39</v>
      </c>
      <c r="H138" t="s">
        <v>1758</v>
      </c>
      <c r="I138" t="s">
        <v>41</v>
      </c>
      <c r="J138" t="s">
        <v>42</v>
      </c>
      <c r="K138" t="s">
        <v>285</v>
      </c>
      <c r="L138" t="s">
        <v>44</v>
      </c>
      <c r="M138" t="s">
        <v>346</v>
      </c>
      <c r="N138" t="s">
        <v>455</v>
      </c>
      <c r="O138" t="s">
        <v>456</v>
      </c>
      <c r="P138" t="s">
        <v>48</v>
      </c>
      <c r="Q138" t="s">
        <v>248</v>
      </c>
      <c r="R138" t="s">
        <v>249</v>
      </c>
      <c r="S138" t="s">
        <v>155</v>
      </c>
      <c r="T138" t="s">
        <v>52</v>
      </c>
      <c r="U138" s="3">
        <v>45789</v>
      </c>
      <c r="V138" t="s">
        <v>53</v>
      </c>
      <c r="W138" s="2">
        <v>45376</v>
      </c>
      <c r="X138" s="2">
        <v>45420</v>
      </c>
      <c r="Y138">
        <v>2</v>
      </c>
      <c r="Z138" t="s">
        <v>54</v>
      </c>
      <c r="AA138" t="s">
        <v>289</v>
      </c>
      <c r="AB138" t="s">
        <v>44</v>
      </c>
      <c r="AC138" t="s">
        <v>44</v>
      </c>
      <c r="AD138" t="s">
        <v>56</v>
      </c>
      <c r="AE138" t="s">
        <v>57</v>
      </c>
      <c r="AF138" t="s">
        <v>56</v>
      </c>
      <c r="AG138" t="s">
        <v>57</v>
      </c>
      <c r="AH138" t="s">
        <v>56</v>
      </c>
      <c r="AI138" t="s">
        <v>74</v>
      </c>
    </row>
    <row r="139" spans="1:35" x14ac:dyDescent="0.2">
      <c r="A139" t="s">
        <v>1759</v>
      </c>
      <c r="B139" t="s">
        <v>36</v>
      </c>
      <c r="C139" t="s">
        <v>283</v>
      </c>
      <c r="D139" s="1">
        <v>500</v>
      </c>
      <c r="E139" t="s">
        <v>38</v>
      </c>
      <c r="F139" s="2">
        <v>45372</v>
      </c>
      <c r="G139" t="s">
        <v>39</v>
      </c>
      <c r="H139" t="s">
        <v>1760</v>
      </c>
      <c r="I139" t="s">
        <v>41</v>
      </c>
      <c r="J139" t="s">
        <v>42</v>
      </c>
      <c r="K139" t="s">
        <v>109</v>
      </c>
      <c r="L139" t="s">
        <v>44</v>
      </c>
      <c r="M139" t="s">
        <v>373</v>
      </c>
      <c r="N139" t="s">
        <v>1496</v>
      </c>
      <c r="O139" t="s">
        <v>1497</v>
      </c>
      <c r="P139" t="s">
        <v>48</v>
      </c>
      <c r="Q139" t="s">
        <v>104</v>
      </c>
      <c r="R139" t="s">
        <v>105</v>
      </c>
      <c r="S139" t="s">
        <v>51</v>
      </c>
      <c r="T139" t="s">
        <v>288</v>
      </c>
      <c r="U139" s="3">
        <v>45789</v>
      </c>
      <c r="V139" t="s">
        <v>53</v>
      </c>
      <c r="W139" s="2">
        <v>45372</v>
      </c>
      <c r="X139" s="2">
        <v>45420</v>
      </c>
      <c r="Y139">
        <v>2</v>
      </c>
      <c r="Z139" t="s">
        <v>54</v>
      </c>
      <c r="AA139" t="s">
        <v>116</v>
      </c>
      <c r="AB139" t="s">
        <v>44</v>
      </c>
      <c r="AC139" t="s">
        <v>44</v>
      </c>
      <c r="AD139" t="s">
        <v>56</v>
      </c>
      <c r="AE139" t="s">
        <v>75</v>
      </c>
      <c r="AF139" t="s">
        <v>56</v>
      </c>
      <c r="AG139" t="s">
        <v>75</v>
      </c>
      <c r="AH139" t="s">
        <v>44</v>
      </c>
      <c r="AI139" t="s">
        <v>44</v>
      </c>
    </row>
    <row r="140" spans="1:35" x14ac:dyDescent="0.2">
      <c r="A140" t="s">
        <v>1761</v>
      </c>
      <c r="B140" t="s">
        <v>36</v>
      </c>
      <c r="C140" t="s">
        <v>37</v>
      </c>
      <c r="D140" s="1">
        <v>907.38</v>
      </c>
      <c r="E140" t="s">
        <v>38</v>
      </c>
      <c r="F140" s="2">
        <v>45376</v>
      </c>
      <c r="G140" t="s">
        <v>39</v>
      </c>
      <c r="H140" t="s">
        <v>1762</v>
      </c>
      <c r="I140" t="s">
        <v>41</v>
      </c>
      <c r="J140" t="s">
        <v>42</v>
      </c>
      <c r="K140" t="s">
        <v>129</v>
      </c>
      <c r="L140" t="s">
        <v>44</v>
      </c>
      <c r="M140" t="s">
        <v>45</v>
      </c>
      <c r="N140" t="s">
        <v>1116</v>
      </c>
      <c r="O140" t="s">
        <v>1117</v>
      </c>
      <c r="P140" t="s">
        <v>48</v>
      </c>
      <c r="Q140" t="s">
        <v>191</v>
      </c>
      <c r="R140" t="s">
        <v>192</v>
      </c>
      <c r="S140" t="s">
        <v>51</v>
      </c>
      <c r="T140" t="s">
        <v>52</v>
      </c>
      <c r="U140" s="3">
        <v>45789</v>
      </c>
      <c r="V140" t="s">
        <v>53</v>
      </c>
      <c r="W140" s="2">
        <v>45376</v>
      </c>
      <c r="X140" s="2">
        <v>45385</v>
      </c>
      <c r="Y140">
        <v>1</v>
      </c>
      <c r="Z140" t="s">
        <v>54</v>
      </c>
      <c r="AA140" t="s">
        <v>163</v>
      </c>
      <c r="AB140" t="s">
        <v>44</v>
      </c>
      <c r="AC140" t="s">
        <v>44</v>
      </c>
      <c r="AD140" t="s">
        <v>56</v>
      </c>
      <c r="AE140" t="s">
        <v>82</v>
      </c>
      <c r="AF140" t="s">
        <v>56</v>
      </c>
      <c r="AG140" t="s">
        <v>82</v>
      </c>
      <c r="AH140" t="s">
        <v>44</v>
      </c>
      <c r="AI140" t="s">
        <v>44</v>
      </c>
    </row>
    <row r="141" spans="1:35" x14ac:dyDescent="0.2">
      <c r="A141" t="s">
        <v>1763</v>
      </c>
      <c r="B141" t="s">
        <v>36</v>
      </c>
      <c r="C141" t="s">
        <v>37</v>
      </c>
      <c r="D141" s="1">
        <v>694.98</v>
      </c>
      <c r="E141" t="s">
        <v>38</v>
      </c>
      <c r="F141" s="2">
        <v>45373</v>
      </c>
      <c r="G141" t="s">
        <v>39</v>
      </c>
      <c r="H141" t="s">
        <v>1764</v>
      </c>
      <c r="I141" t="s">
        <v>41</v>
      </c>
      <c r="J141" t="s">
        <v>42</v>
      </c>
      <c r="K141" t="s">
        <v>66</v>
      </c>
      <c r="L141" t="s">
        <v>44</v>
      </c>
      <c r="M141" t="s">
        <v>121</v>
      </c>
      <c r="N141" t="s">
        <v>307</v>
      </c>
      <c r="O141" t="s">
        <v>308</v>
      </c>
      <c r="P141" t="s">
        <v>48</v>
      </c>
      <c r="Q141" t="s">
        <v>191</v>
      </c>
      <c r="R141" t="s">
        <v>192</v>
      </c>
      <c r="S141" t="s">
        <v>51</v>
      </c>
      <c r="T141" t="s">
        <v>52</v>
      </c>
      <c r="U141" s="3">
        <v>45789</v>
      </c>
      <c r="V141" t="s">
        <v>53</v>
      </c>
      <c r="W141" s="2">
        <v>45373</v>
      </c>
      <c r="X141" s="2">
        <v>45525</v>
      </c>
      <c r="Y141">
        <v>5</v>
      </c>
      <c r="Z141" t="s">
        <v>54</v>
      </c>
      <c r="AA141" t="s">
        <v>73</v>
      </c>
      <c r="AB141" t="s">
        <v>44</v>
      </c>
      <c r="AC141" t="s">
        <v>44</v>
      </c>
      <c r="AD141" t="s">
        <v>56</v>
      </c>
      <c r="AE141" t="s">
        <v>75</v>
      </c>
      <c r="AF141" t="s">
        <v>56</v>
      </c>
      <c r="AG141" t="s">
        <v>75</v>
      </c>
      <c r="AH141" t="s">
        <v>44</v>
      </c>
      <c r="AI141" t="s">
        <v>44</v>
      </c>
    </row>
    <row r="142" spans="1:35" x14ac:dyDescent="0.2">
      <c r="A142" t="s">
        <v>1765</v>
      </c>
      <c r="B142" t="s">
        <v>36</v>
      </c>
      <c r="C142" t="s">
        <v>37</v>
      </c>
      <c r="D142" s="1">
        <v>902.02</v>
      </c>
      <c r="E142" t="s">
        <v>38</v>
      </c>
      <c r="F142" s="2">
        <v>45376</v>
      </c>
      <c r="G142" t="s">
        <v>39</v>
      </c>
      <c r="H142" t="s">
        <v>1766</v>
      </c>
      <c r="I142" t="s">
        <v>41</v>
      </c>
      <c r="J142" t="s">
        <v>42</v>
      </c>
      <c r="K142" t="s">
        <v>120</v>
      </c>
      <c r="L142" t="s">
        <v>44</v>
      </c>
      <c r="M142" t="s">
        <v>1023</v>
      </c>
      <c r="N142" t="s">
        <v>359</v>
      </c>
      <c r="O142" t="s">
        <v>360</v>
      </c>
      <c r="P142" t="s">
        <v>48</v>
      </c>
      <c r="Q142" t="s">
        <v>70</v>
      </c>
      <c r="R142" t="s">
        <v>71</v>
      </c>
      <c r="S142" t="s">
        <v>72</v>
      </c>
      <c r="T142" t="s">
        <v>52</v>
      </c>
      <c r="U142" s="3">
        <v>45789</v>
      </c>
      <c r="V142" t="s">
        <v>53</v>
      </c>
      <c r="W142" s="2">
        <v>45376</v>
      </c>
      <c r="X142" s="2">
        <v>45408</v>
      </c>
      <c r="Y142">
        <v>1</v>
      </c>
      <c r="Z142" t="s">
        <v>54</v>
      </c>
      <c r="AA142" t="s">
        <v>126</v>
      </c>
      <c r="AB142" t="s">
        <v>44</v>
      </c>
      <c r="AC142" t="s">
        <v>44</v>
      </c>
      <c r="AD142" t="s">
        <v>56</v>
      </c>
      <c r="AE142" t="s">
        <v>82</v>
      </c>
      <c r="AF142" t="s">
        <v>56</v>
      </c>
      <c r="AG142" t="s">
        <v>82</v>
      </c>
      <c r="AH142" t="s">
        <v>56</v>
      </c>
      <c r="AI142" t="s">
        <v>92</v>
      </c>
    </row>
    <row r="143" spans="1:35" x14ac:dyDescent="0.2">
      <c r="A143" t="s">
        <v>1767</v>
      </c>
      <c r="B143" t="s">
        <v>36</v>
      </c>
      <c r="C143" t="s">
        <v>37</v>
      </c>
      <c r="D143" s="1">
        <v>884.61</v>
      </c>
      <c r="E143" t="s">
        <v>38</v>
      </c>
      <c r="F143" s="2">
        <v>45376</v>
      </c>
      <c r="G143" t="s">
        <v>39</v>
      </c>
      <c r="H143" t="s">
        <v>1768</v>
      </c>
      <c r="I143" t="s">
        <v>41</v>
      </c>
      <c r="J143" t="s">
        <v>42</v>
      </c>
      <c r="K143" t="s">
        <v>120</v>
      </c>
      <c r="L143" t="s">
        <v>44</v>
      </c>
      <c r="M143" t="s">
        <v>1405</v>
      </c>
      <c r="N143" t="s">
        <v>1390</v>
      </c>
      <c r="O143" t="s">
        <v>1391</v>
      </c>
      <c r="P143" t="s">
        <v>48</v>
      </c>
      <c r="Q143" t="s">
        <v>147</v>
      </c>
      <c r="R143" t="s">
        <v>148</v>
      </c>
      <c r="S143" t="s">
        <v>51</v>
      </c>
      <c r="T143" t="s">
        <v>52</v>
      </c>
      <c r="U143" s="3">
        <v>45789</v>
      </c>
      <c r="V143" t="s">
        <v>53</v>
      </c>
      <c r="W143" s="2">
        <v>45376</v>
      </c>
      <c r="X143" s="2">
        <v>45399</v>
      </c>
      <c r="Y143">
        <v>1</v>
      </c>
      <c r="Z143" t="s">
        <v>54</v>
      </c>
      <c r="AA143" t="s">
        <v>126</v>
      </c>
      <c r="AB143" t="s">
        <v>44</v>
      </c>
      <c r="AC143" t="s">
        <v>44</v>
      </c>
      <c r="AD143" t="s">
        <v>56</v>
      </c>
      <c r="AE143" t="s">
        <v>57</v>
      </c>
      <c r="AF143" t="s">
        <v>56</v>
      </c>
      <c r="AG143" t="s">
        <v>57</v>
      </c>
      <c r="AH143" t="s">
        <v>44</v>
      </c>
      <c r="AI143" t="s">
        <v>44</v>
      </c>
    </row>
    <row r="144" spans="1:35" x14ac:dyDescent="0.2">
      <c r="A144" t="s">
        <v>1769</v>
      </c>
      <c r="B144" t="s">
        <v>36</v>
      </c>
      <c r="C144" t="s">
        <v>202</v>
      </c>
      <c r="D144" s="1">
        <v>990</v>
      </c>
      <c r="E144" t="s">
        <v>38</v>
      </c>
      <c r="F144" s="2">
        <v>45377</v>
      </c>
      <c r="G144" t="s">
        <v>39</v>
      </c>
      <c r="H144" t="s">
        <v>1770</v>
      </c>
      <c r="I144" t="s">
        <v>41</v>
      </c>
      <c r="J144" t="s">
        <v>42</v>
      </c>
      <c r="K144" t="s">
        <v>120</v>
      </c>
      <c r="L144" t="s">
        <v>44</v>
      </c>
      <c r="M144" t="s">
        <v>204</v>
      </c>
      <c r="N144" t="s">
        <v>1771</v>
      </c>
      <c r="O144" t="s">
        <v>1772</v>
      </c>
      <c r="P144" t="s">
        <v>48</v>
      </c>
      <c r="Q144" t="s">
        <v>644</v>
      </c>
      <c r="R144" t="s">
        <v>645</v>
      </c>
      <c r="S144" t="s">
        <v>72</v>
      </c>
      <c r="T144" t="s">
        <v>209</v>
      </c>
      <c r="U144" s="3">
        <v>45789</v>
      </c>
      <c r="V144" t="s">
        <v>53</v>
      </c>
      <c r="W144" s="2">
        <v>45377</v>
      </c>
      <c r="X144" s="2">
        <v>45408</v>
      </c>
      <c r="Y144">
        <v>1</v>
      </c>
      <c r="Z144" t="s">
        <v>54</v>
      </c>
      <c r="AA144" t="s">
        <v>126</v>
      </c>
      <c r="AB144" t="s">
        <v>44</v>
      </c>
      <c r="AC144" t="s">
        <v>44</v>
      </c>
      <c r="AD144" t="s">
        <v>56</v>
      </c>
      <c r="AE144" t="s">
        <v>211</v>
      </c>
      <c r="AF144" t="s">
        <v>56</v>
      </c>
      <c r="AG144" t="s">
        <v>211</v>
      </c>
      <c r="AH144" t="s">
        <v>44</v>
      </c>
      <c r="AI144" t="s">
        <v>44</v>
      </c>
    </row>
    <row r="145" spans="1:35" x14ac:dyDescent="0.2">
      <c r="A145" t="s">
        <v>1773</v>
      </c>
      <c r="B145" t="s">
        <v>36</v>
      </c>
      <c r="C145" t="s">
        <v>37</v>
      </c>
      <c r="D145" s="1">
        <v>988.34</v>
      </c>
      <c r="E145" t="s">
        <v>38</v>
      </c>
      <c r="F145" s="2">
        <v>45376</v>
      </c>
      <c r="G145" t="s">
        <v>39</v>
      </c>
      <c r="H145" t="s">
        <v>1774</v>
      </c>
      <c r="I145" t="s">
        <v>41</v>
      </c>
      <c r="J145" t="s">
        <v>42</v>
      </c>
      <c r="K145" t="s">
        <v>120</v>
      </c>
      <c r="L145" t="s">
        <v>66</v>
      </c>
      <c r="M145" t="s">
        <v>1775</v>
      </c>
      <c r="N145" t="s">
        <v>1776</v>
      </c>
      <c r="O145" t="s">
        <v>1777</v>
      </c>
      <c r="P145" t="s">
        <v>48</v>
      </c>
      <c r="Q145" t="s">
        <v>1778</v>
      </c>
      <c r="R145" t="s">
        <v>1779</v>
      </c>
      <c r="S145" t="s">
        <v>72</v>
      </c>
      <c r="T145" t="s">
        <v>52</v>
      </c>
      <c r="U145" s="3">
        <v>45789</v>
      </c>
      <c r="V145" t="s">
        <v>53</v>
      </c>
      <c r="W145" s="2">
        <v>45376</v>
      </c>
      <c r="X145" s="2">
        <v>45450</v>
      </c>
      <c r="Y145">
        <v>2</v>
      </c>
      <c r="Z145" t="s">
        <v>54</v>
      </c>
      <c r="AA145" t="s">
        <v>126</v>
      </c>
      <c r="AB145" t="s">
        <v>90</v>
      </c>
      <c r="AC145" t="s">
        <v>73</v>
      </c>
      <c r="AD145" t="s">
        <v>56</v>
      </c>
      <c r="AE145" t="s">
        <v>57</v>
      </c>
      <c r="AF145" t="s">
        <v>56</v>
      </c>
      <c r="AG145" t="s">
        <v>57</v>
      </c>
      <c r="AH145" t="s">
        <v>56</v>
      </c>
      <c r="AI145" t="s">
        <v>75</v>
      </c>
    </row>
    <row r="146" spans="1:35" x14ac:dyDescent="0.2">
      <c r="A146" t="s">
        <v>1780</v>
      </c>
      <c r="B146" t="s">
        <v>36</v>
      </c>
      <c r="C146" t="s">
        <v>37</v>
      </c>
      <c r="D146" s="1">
        <v>990</v>
      </c>
      <c r="E146" t="s">
        <v>38</v>
      </c>
      <c r="F146" s="2">
        <v>45376</v>
      </c>
      <c r="G146" t="s">
        <v>39</v>
      </c>
      <c r="H146" t="s">
        <v>1781</v>
      </c>
      <c r="I146" t="s">
        <v>41</v>
      </c>
      <c r="J146" t="s">
        <v>42</v>
      </c>
      <c r="K146" t="s">
        <v>120</v>
      </c>
      <c r="L146" t="s">
        <v>44</v>
      </c>
      <c r="M146" t="s">
        <v>196</v>
      </c>
      <c r="N146" t="s">
        <v>60</v>
      </c>
      <c r="O146" t="s">
        <v>61</v>
      </c>
      <c r="P146" t="s">
        <v>48</v>
      </c>
      <c r="Q146" t="s">
        <v>62</v>
      </c>
      <c r="R146" t="s">
        <v>63</v>
      </c>
      <c r="S146" t="s">
        <v>51</v>
      </c>
      <c r="T146" t="s">
        <v>52</v>
      </c>
      <c r="U146" s="3">
        <v>45789</v>
      </c>
      <c r="V146" t="s">
        <v>53</v>
      </c>
      <c r="W146" s="2">
        <v>45376</v>
      </c>
      <c r="X146" s="2">
        <v>45455</v>
      </c>
      <c r="Y146">
        <v>3</v>
      </c>
      <c r="Z146" t="s">
        <v>54</v>
      </c>
      <c r="AA146" t="s">
        <v>126</v>
      </c>
      <c r="AB146" t="s">
        <v>44</v>
      </c>
      <c r="AC146" t="s">
        <v>44</v>
      </c>
      <c r="AD146" t="s">
        <v>56</v>
      </c>
      <c r="AE146" t="s">
        <v>75</v>
      </c>
      <c r="AF146" t="s">
        <v>56</v>
      </c>
      <c r="AG146" t="s">
        <v>75</v>
      </c>
      <c r="AH146" t="s">
        <v>44</v>
      </c>
      <c r="AI146" t="s">
        <v>44</v>
      </c>
    </row>
    <row r="147" spans="1:35" x14ac:dyDescent="0.2">
      <c r="A147" t="s">
        <v>1782</v>
      </c>
      <c r="B147" t="s">
        <v>36</v>
      </c>
      <c r="C147" t="s">
        <v>37</v>
      </c>
      <c r="D147" s="1">
        <v>863.33</v>
      </c>
      <c r="E147" t="s">
        <v>38</v>
      </c>
      <c r="F147" s="2">
        <v>45376</v>
      </c>
      <c r="G147" t="s">
        <v>39</v>
      </c>
      <c r="H147" t="s">
        <v>1783</v>
      </c>
      <c r="I147" t="s">
        <v>41</v>
      </c>
      <c r="J147" t="s">
        <v>42</v>
      </c>
      <c r="K147" t="s">
        <v>43</v>
      </c>
      <c r="L147" t="s">
        <v>44</v>
      </c>
      <c r="M147" t="s">
        <v>1405</v>
      </c>
      <c r="N147" t="s">
        <v>1784</v>
      </c>
      <c r="O147" t="s">
        <v>1785</v>
      </c>
      <c r="P147" t="s">
        <v>48</v>
      </c>
      <c r="Q147" t="s">
        <v>62</v>
      </c>
      <c r="R147" t="s">
        <v>63</v>
      </c>
      <c r="S147" t="s">
        <v>51</v>
      </c>
      <c r="T147" t="s">
        <v>52</v>
      </c>
      <c r="U147" s="3">
        <v>45789</v>
      </c>
      <c r="V147" t="s">
        <v>53</v>
      </c>
      <c r="W147" s="2">
        <v>45376</v>
      </c>
      <c r="X147" s="2">
        <v>45399</v>
      </c>
      <c r="Y147">
        <v>1</v>
      </c>
      <c r="Z147" t="s">
        <v>54</v>
      </c>
      <c r="AA147" t="s">
        <v>55</v>
      </c>
      <c r="AB147" t="s">
        <v>44</v>
      </c>
      <c r="AC147" t="s">
        <v>44</v>
      </c>
      <c r="AD147" t="s">
        <v>56</v>
      </c>
      <c r="AE147" t="s">
        <v>82</v>
      </c>
      <c r="AF147" t="s">
        <v>56</v>
      </c>
      <c r="AG147" t="s">
        <v>82</v>
      </c>
      <c r="AH147" t="s">
        <v>44</v>
      </c>
      <c r="AI147" t="s">
        <v>44</v>
      </c>
    </row>
    <row r="148" spans="1:35" x14ac:dyDescent="0.2">
      <c r="A148" t="s">
        <v>1786</v>
      </c>
      <c r="B148" t="s">
        <v>36</v>
      </c>
      <c r="C148" t="s">
        <v>37</v>
      </c>
      <c r="D148" s="1">
        <v>1030.6400000000001</v>
      </c>
      <c r="E148" t="s">
        <v>38</v>
      </c>
      <c r="F148" s="2">
        <v>45376</v>
      </c>
      <c r="G148" t="s">
        <v>39</v>
      </c>
      <c r="H148" t="s">
        <v>1787</v>
      </c>
      <c r="I148" t="s">
        <v>41</v>
      </c>
      <c r="J148" t="s">
        <v>42</v>
      </c>
      <c r="K148" t="s">
        <v>109</v>
      </c>
      <c r="L148" t="s">
        <v>44</v>
      </c>
      <c r="M148" t="s">
        <v>1023</v>
      </c>
      <c r="N148" t="s">
        <v>1136</v>
      </c>
      <c r="O148" t="s">
        <v>1137</v>
      </c>
      <c r="P148" t="s">
        <v>48</v>
      </c>
      <c r="Q148" t="s">
        <v>62</v>
      </c>
      <c r="R148" t="s">
        <v>63</v>
      </c>
      <c r="S148" t="s">
        <v>51</v>
      </c>
      <c r="T148" t="s">
        <v>52</v>
      </c>
      <c r="U148" s="3">
        <v>45789</v>
      </c>
      <c r="V148" t="s">
        <v>53</v>
      </c>
      <c r="W148" s="2">
        <v>45376</v>
      </c>
      <c r="X148" s="2">
        <v>45430</v>
      </c>
      <c r="Y148">
        <v>2</v>
      </c>
      <c r="Z148" t="s">
        <v>54</v>
      </c>
      <c r="AA148" t="s">
        <v>116</v>
      </c>
      <c r="AB148" t="s">
        <v>44</v>
      </c>
      <c r="AC148" t="s">
        <v>44</v>
      </c>
      <c r="AD148" t="s">
        <v>56</v>
      </c>
      <c r="AE148" t="s">
        <v>82</v>
      </c>
      <c r="AF148" t="s">
        <v>56</v>
      </c>
      <c r="AG148" t="s">
        <v>82</v>
      </c>
      <c r="AH148" t="s">
        <v>56</v>
      </c>
      <c r="AI148" t="s">
        <v>92</v>
      </c>
    </row>
    <row r="149" spans="1:35" x14ac:dyDescent="0.2">
      <c r="A149" t="s">
        <v>1788</v>
      </c>
      <c r="B149" t="s">
        <v>36</v>
      </c>
      <c r="C149" t="s">
        <v>37</v>
      </c>
      <c r="D149" s="1">
        <v>904.97</v>
      </c>
      <c r="E149" t="s">
        <v>38</v>
      </c>
      <c r="F149" s="2">
        <v>45390</v>
      </c>
      <c r="G149" t="s">
        <v>39</v>
      </c>
      <c r="H149" t="s">
        <v>1789</v>
      </c>
      <c r="I149" t="s">
        <v>41</v>
      </c>
      <c r="J149" t="s">
        <v>42</v>
      </c>
      <c r="K149" t="s">
        <v>43</v>
      </c>
      <c r="L149" t="s">
        <v>44</v>
      </c>
      <c r="M149" t="s">
        <v>45</v>
      </c>
      <c r="N149" t="s">
        <v>1684</v>
      </c>
      <c r="O149" t="s">
        <v>1685</v>
      </c>
      <c r="P149" t="s">
        <v>48</v>
      </c>
      <c r="Q149" t="s">
        <v>313</v>
      </c>
      <c r="R149" t="s">
        <v>314</v>
      </c>
      <c r="S149" t="s">
        <v>51</v>
      </c>
      <c r="T149" t="s">
        <v>52</v>
      </c>
      <c r="U149" s="3">
        <v>45789</v>
      </c>
      <c r="V149" t="s">
        <v>53</v>
      </c>
      <c r="W149" s="2">
        <v>45390</v>
      </c>
      <c r="X149" s="2">
        <v>45491</v>
      </c>
      <c r="Y149">
        <v>3</v>
      </c>
      <c r="Z149" t="s">
        <v>54</v>
      </c>
      <c r="AA149" t="s">
        <v>55</v>
      </c>
      <c r="AB149" t="s">
        <v>44</v>
      </c>
      <c r="AC149" t="s">
        <v>44</v>
      </c>
      <c r="AD149" t="s">
        <v>56</v>
      </c>
      <c r="AE149" t="s">
        <v>57</v>
      </c>
      <c r="AF149" t="s">
        <v>56</v>
      </c>
      <c r="AG149" t="s">
        <v>57</v>
      </c>
      <c r="AH149" t="s">
        <v>44</v>
      </c>
      <c r="AI149" t="s">
        <v>44</v>
      </c>
    </row>
    <row r="150" spans="1:35" x14ac:dyDescent="0.2">
      <c r="A150" t="s">
        <v>1790</v>
      </c>
      <c r="B150" t="s">
        <v>36</v>
      </c>
      <c r="C150" t="s">
        <v>37</v>
      </c>
      <c r="D150" s="1">
        <v>920.2</v>
      </c>
      <c r="E150" t="s">
        <v>38</v>
      </c>
      <c r="F150" s="2">
        <v>45390</v>
      </c>
      <c r="G150" t="s">
        <v>39</v>
      </c>
      <c r="H150" t="s">
        <v>1791</v>
      </c>
      <c r="I150" t="s">
        <v>41</v>
      </c>
      <c r="J150" t="s">
        <v>42</v>
      </c>
      <c r="K150" t="s">
        <v>43</v>
      </c>
      <c r="L150" t="s">
        <v>44</v>
      </c>
      <c r="M150" t="s">
        <v>45</v>
      </c>
      <c r="N150" t="s">
        <v>701</v>
      </c>
      <c r="O150" t="s">
        <v>702</v>
      </c>
      <c r="P150" t="s">
        <v>48</v>
      </c>
      <c r="Q150" t="s">
        <v>124</v>
      </c>
      <c r="R150" t="s">
        <v>125</v>
      </c>
      <c r="S150" t="s">
        <v>51</v>
      </c>
      <c r="T150" t="s">
        <v>52</v>
      </c>
      <c r="U150" s="3">
        <v>45789</v>
      </c>
      <c r="V150" t="s">
        <v>53</v>
      </c>
      <c r="W150" s="2">
        <v>45390</v>
      </c>
      <c r="X150" s="2">
        <v>45408</v>
      </c>
      <c r="Y150">
        <v>1</v>
      </c>
      <c r="Z150" t="s">
        <v>54</v>
      </c>
      <c r="AA150" t="s">
        <v>55</v>
      </c>
      <c r="AB150" t="s">
        <v>44</v>
      </c>
      <c r="AC150" t="s">
        <v>44</v>
      </c>
      <c r="AD150" t="s">
        <v>56</v>
      </c>
      <c r="AE150" t="s">
        <v>57</v>
      </c>
      <c r="AF150" t="s">
        <v>56</v>
      </c>
      <c r="AG150" t="s">
        <v>57</v>
      </c>
      <c r="AH150" t="s">
        <v>44</v>
      </c>
      <c r="AI150" t="s">
        <v>44</v>
      </c>
    </row>
    <row r="151" spans="1:35" x14ac:dyDescent="0.2">
      <c r="A151" t="s">
        <v>1792</v>
      </c>
      <c r="B151" t="s">
        <v>36</v>
      </c>
      <c r="C151" t="s">
        <v>283</v>
      </c>
      <c r="D151" s="1">
        <v>500</v>
      </c>
      <c r="E151" t="s">
        <v>38</v>
      </c>
      <c r="F151" s="2">
        <v>45377</v>
      </c>
      <c r="G151" t="s">
        <v>39</v>
      </c>
      <c r="H151" t="s">
        <v>1793</v>
      </c>
      <c r="I151" t="s">
        <v>41</v>
      </c>
      <c r="J151" t="s">
        <v>42</v>
      </c>
      <c r="K151" t="s">
        <v>109</v>
      </c>
      <c r="L151" t="s">
        <v>44</v>
      </c>
      <c r="M151" t="s">
        <v>393</v>
      </c>
      <c r="N151" t="s">
        <v>1032</v>
      </c>
      <c r="O151" t="s">
        <v>1033</v>
      </c>
      <c r="P151" t="s">
        <v>48</v>
      </c>
      <c r="Q151" t="s">
        <v>415</v>
      </c>
      <c r="R151" t="s">
        <v>416</v>
      </c>
      <c r="S151" t="s">
        <v>51</v>
      </c>
      <c r="T151" t="s">
        <v>288</v>
      </c>
      <c r="U151" s="3">
        <v>45789</v>
      </c>
      <c r="V151" t="s">
        <v>53</v>
      </c>
      <c r="W151" s="2">
        <v>45377</v>
      </c>
      <c r="X151" s="2">
        <v>45467</v>
      </c>
      <c r="Y151">
        <v>3</v>
      </c>
      <c r="Z151" t="s">
        <v>54</v>
      </c>
      <c r="AA151" t="s">
        <v>116</v>
      </c>
      <c r="AB151" t="s">
        <v>44</v>
      </c>
      <c r="AC151" t="s">
        <v>44</v>
      </c>
      <c r="AD151" t="s">
        <v>56</v>
      </c>
      <c r="AE151" t="s">
        <v>75</v>
      </c>
      <c r="AF151" t="s">
        <v>56</v>
      </c>
      <c r="AG151" t="s">
        <v>75</v>
      </c>
      <c r="AH151" t="s">
        <v>56</v>
      </c>
      <c r="AI151" t="s">
        <v>93</v>
      </c>
    </row>
    <row r="152" spans="1:35" x14ac:dyDescent="0.2">
      <c r="A152" t="s">
        <v>1794</v>
      </c>
      <c r="B152" t="s">
        <v>36</v>
      </c>
      <c r="C152" t="s">
        <v>37</v>
      </c>
      <c r="D152" s="1">
        <v>710.99</v>
      </c>
      <c r="E152" t="s">
        <v>38</v>
      </c>
      <c r="F152" s="2">
        <v>45386</v>
      </c>
      <c r="G152" t="s">
        <v>39</v>
      </c>
      <c r="H152" t="s">
        <v>1795</v>
      </c>
      <c r="I152" t="s">
        <v>41</v>
      </c>
      <c r="J152" t="s">
        <v>42</v>
      </c>
      <c r="K152" t="s">
        <v>120</v>
      </c>
      <c r="L152" t="s">
        <v>44</v>
      </c>
      <c r="M152" t="s">
        <v>419</v>
      </c>
      <c r="N152" t="s">
        <v>1796</v>
      </c>
      <c r="O152" t="s">
        <v>1797</v>
      </c>
      <c r="P152" t="s">
        <v>48</v>
      </c>
      <c r="Q152" t="s">
        <v>1642</v>
      </c>
      <c r="R152" t="s">
        <v>1643</v>
      </c>
      <c r="S152" t="s">
        <v>51</v>
      </c>
      <c r="T152" t="s">
        <v>52</v>
      </c>
      <c r="U152" s="3">
        <v>45789</v>
      </c>
      <c r="V152" t="s">
        <v>53</v>
      </c>
      <c r="W152" s="2">
        <v>45386</v>
      </c>
      <c r="X152" s="2">
        <v>45456</v>
      </c>
      <c r="Y152">
        <v>2</v>
      </c>
      <c r="Z152" t="s">
        <v>54</v>
      </c>
      <c r="AA152" t="s">
        <v>126</v>
      </c>
      <c r="AB152" t="s">
        <v>44</v>
      </c>
      <c r="AC152" t="s">
        <v>44</v>
      </c>
      <c r="AD152" t="s">
        <v>56</v>
      </c>
      <c r="AE152" t="s">
        <v>57</v>
      </c>
      <c r="AF152" t="s">
        <v>56</v>
      </c>
      <c r="AG152" t="s">
        <v>57</v>
      </c>
      <c r="AH152" t="s">
        <v>44</v>
      </c>
      <c r="AI152" t="s">
        <v>44</v>
      </c>
    </row>
    <row r="153" spans="1:35" x14ac:dyDescent="0.2">
      <c r="A153" t="s">
        <v>1798</v>
      </c>
      <c r="B153" t="s">
        <v>36</v>
      </c>
      <c r="C153" t="s">
        <v>37</v>
      </c>
      <c r="D153" s="1">
        <v>960</v>
      </c>
      <c r="E153" t="s">
        <v>38</v>
      </c>
      <c r="F153" s="2">
        <v>45394</v>
      </c>
      <c r="G153" t="s">
        <v>39</v>
      </c>
      <c r="H153" t="s">
        <v>1799</v>
      </c>
      <c r="I153" t="s">
        <v>41</v>
      </c>
      <c r="J153" t="s">
        <v>42</v>
      </c>
      <c r="K153" t="s">
        <v>129</v>
      </c>
      <c r="L153" t="s">
        <v>44</v>
      </c>
      <c r="M153" t="s">
        <v>949</v>
      </c>
      <c r="N153" t="s">
        <v>967</v>
      </c>
      <c r="O153" t="s">
        <v>968</v>
      </c>
      <c r="P153" t="s">
        <v>48</v>
      </c>
      <c r="Q153" t="s">
        <v>124</v>
      </c>
      <c r="R153" t="s">
        <v>125</v>
      </c>
      <c r="S153" t="s">
        <v>51</v>
      </c>
      <c r="T153" t="s">
        <v>52</v>
      </c>
      <c r="U153" s="3">
        <v>45789</v>
      </c>
      <c r="V153" t="s">
        <v>53</v>
      </c>
      <c r="W153" s="2">
        <v>45394</v>
      </c>
      <c r="X153" s="2">
        <v>45518</v>
      </c>
      <c r="Y153">
        <v>4</v>
      </c>
      <c r="Z153" t="s">
        <v>54</v>
      </c>
      <c r="AA153" t="s">
        <v>132</v>
      </c>
      <c r="AB153" t="s">
        <v>44</v>
      </c>
      <c r="AC153" t="s">
        <v>44</v>
      </c>
      <c r="AD153" t="s">
        <v>56</v>
      </c>
      <c r="AE153" t="s">
        <v>75</v>
      </c>
      <c r="AF153" t="s">
        <v>56</v>
      </c>
      <c r="AG153" t="s">
        <v>75</v>
      </c>
      <c r="AH153" t="s">
        <v>56</v>
      </c>
      <c r="AI153" t="s">
        <v>164</v>
      </c>
    </row>
    <row r="154" spans="1:35" x14ac:dyDescent="0.2">
      <c r="A154" t="s">
        <v>1800</v>
      </c>
      <c r="B154" t="s">
        <v>36</v>
      </c>
      <c r="C154" t="s">
        <v>37</v>
      </c>
      <c r="D154" s="1">
        <v>859.41</v>
      </c>
      <c r="E154" t="s">
        <v>38</v>
      </c>
      <c r="F154" s="2">
        <v>45385</v>
      </c>
      <c r="G154" t="s">
        <v>39</v>
      </c>
      <c r="H154" t="s">
        <v>1801</v>
      </c>
      <c r="I154" t="s">
        <v>41</v>
      </c>
      <c r="J154" t="s">
        <v>42</v>
      </c>
      <c r="K154" t="s">
        <v>129</v>
      </c>
      <c r="L154" t="s">
        <v>44</v>
      </c>
      <c r="M154" t="s">
        <v>45</v>
      </c>
      <c r="N154" t="s">
        <v>294</v>
      </c>
      <c r="O154" t="s">
        <v>295</v>
      </c>
      <c r="P154" t="s">
        <v>48</v>
      </c>
      <c r="Q154" t="s">
        <v>296</v>
      </c>
      <c r="R154" t="s">
        <v>297</v>
      </c>
      <c r="S154" t="s">
        <v>72</v>
      </c>
      <c r="T154" t="s">
        <v>52</v>
      </c>
      <c r="U154" s="3">
        <v>45789</v>
      </c>
      <c r="V154" t="s">
        <v>53</v>
      </c>
      <c r="W154" s="2">
        <v>45385</v>
      </c>
      <c r="X154" s="2">
        <v>45399</v>
      </c>
      <c r="Y154">
        <v>0</v>
      </c>
      <c r="Z154" t="s">
        <v>54</v>
      </c>
      <c r="AA154" t="s">
        <v>132</v>
      </c>
      <c r="AB154" t="s">
        <v>44</v>
      </c>
      <c r="AC154" t="s">
        <v>44</v>
      </c>
      <c r="AD154" t="s">
        <v>56</v>
      </c>
      <c r="AE154" t="s">
        <v>82</v>
      </c>
      <c r="AF154" t="s">
        <v>56</v>
      </c>
      <c r="AG154" t="s">
        <v>82</v>
      </c>
      <c r="AH154" t="s">
        <v>44</v>
      </c>
      <c r="AI154" t="s">
        <v>44</v>
      </c>
    </row>
    <row r="155" spans="1:35" x14ac:dyDescent="0.2">
      <c r="A155" t="s">
        <v>1802</v>
      </c>
      <c r="B155" t="s">
        <v>36</v>
      </c>
      <c r="C155" t="s">
        <v>37</v>
      </c>
      <c r="D155" s="1">
        <v>970.94</v>
      </c>
      <c r="E155" t="s">
        <v>38</v>
      </c>
      <c r="F155" s="2">
        <v>45391</v>
      </c>
      <c r="G155" t="s">
        <v>39</v>
      </c>
      <c r="H155" t="s">
        <v>1803</v>
      </c>
      <c r="I155" t="s">
        <v>41</v>
      </c>
      <c r="J155" t="s">
        <v>42</v>
      </c>
      <c r="K155" t="s">
        <v>120</v>
      </c>
      <c r="L155" t="s">
        <v>44</v>
      </c>
      <c r="M155" t="s">
        <v>67</v>
      </c>
      <c r="N155" t="s">
        <v>1804</v>
      </c>
      <c r="O155" t="s">
        <v>1805</v>
      </c>
      <c r="P155" t="s">
        <v>48</v>
      </c>
      <c r="Q155" t="s">
        <v>1463</v>
      </c>
      <c r="R155" t="s">
        <v>1464</v>
      </c>
      <c r="S155" t="s">
        <v>155</v>
      </c>
      <c r="T155" t="s">
        <v>52</v>
      </c>
      <c r="U155" s="3">
        <v>45789</v>
      </c>
      <c r="V155" t="s">
        <v>53</v>
      </c>
      <c r="W155" s="2">
        <v>45391</v>
      </c>
      <c r="X155" s="2">
        <v>45476</v>
      </c>
      <c r="Y155">
        <v>3</v>
      </c>
      <c r="Z155" t="s">
        <v>54</v>
      </c>
      <c r="AA155" t="s">
        <v>126</v>
      </c>
      <c r="AB155" t="s">
        <v>44</v>
      </c>
      <c r="AC155" t="s">
        <v>44</v>
      </c>
      <c r="AD155" t="s">
        <v>56</v>
      </c>
      <c r="AE155" t="s">
        <v>74</v>
      </c>
      <c r="AF155" t="s">
        <v>56</v>
      </c>
      <c r="AG155" t="s">
        <v>74</v>
      </c>
      <c r="AH155" t="s">
        <v>44</v>
      </c>
      <c r="AI155" t="s">
        <v>44</v>
      </c>
    </row>
    <row r="156" spans="1:35" x14ac:dyDescent="0.2">
      <c r="A156" t="s">
        <v>1806</v>
      </c>
      <c r="B156" t="s">
        <v>36</v>
      </c>
      <c r="C156" t="s">
        <v>37</v>
      </c>
      <c r="D156" s="1">
        <v>654.75</v>
      </c>
      <c r="E156" t="s">
        <v>38</v>
      </c>
      <c r="F156" s="2">
        <v>45385</v>
      </c>
      <c r="G156" t="s">
        <v>39</v>
      </c>
      <c r="H156" t="s">
        <v>1807</v>
      </c>
      <c r="I156" t="s">
        <v>41</v>
      </c>
      <c r="J156" t="s">
        <v>42</v>
      </c>
      <c r="K156" t="s">
        <v>66</v>
      </c>
      <c r="L156" t="s">
        <v>44</v>
      </c>
      <c r="M156" t="s">
        <v>419</v>
      </c>
      <c r="N156" t="s">
        <v>1808</v>
      </c>
      <c r="O156" t="s">
        <v>1809</v>
      </c>
      <c r="P156" t="s">
        <v>48</v>
      </c>
      <c r="Q156" t="s">
        <v>313</v>
      </c>
      <c r="R156" t="s">
        <v>314</v>
      </c>
      <c r="S156" t="s">
        <v>51</v>
      </c>
      <c r="T156" t="s">
        <v>52</v>
      </c>
      <c r="U156" s="3">
        <v>45789</v>
      </c>
      <c r="V156" t="s">
        <v>53</v>
      </c>
      <c r="W156" s="2">
        <v>45385</v>
      </c>
      <c r="X156" s="2">
        <v>45420</v>
      </c>
      <c r="Y156">
        <v>1</v>
      </c>
      <c r="Z156" t="s">
        <v>54</v>
      </c>
      <c r="AA156" t="s">
        <v>73</v>
      </c>
      <c r="AB156" t="s">
        <v>44</v>
      </c>
      <c r="AC156" t="s">
        <v>44</v>
      </c>
      <c r="AD156" t="s">
        <v>56</v>
      </c>
      <c r="AE156" t="s">
        <v>82</v>
      </c>
      <c r="AF156" t="s">
        <v>56</v>
      </c>
      <c r="AG156" t="s">
        <v>82</v>
      </c>
      <c r="AH156" t="s">
        <v>44</v>
      </c>
      <c r="AI156" t="s">
        <v>44</v>
      </c>
    </row>
    <row r="157" spans="1:35" x14ac:dyDescent="0.2">
      <c r="A157" t="s">
        <v>1810</v>
      </c>
      <c r="B157" t="s">
        <v>36</v>
      </c>
      <c r="C157" t="s">
        <v>37</v>
      </c>
      <c r="D157" s="1">
        <v>758.51</v>
      </c>
      <c r="E157" t="s">
        <v>38</v>
      </c>
      <c r="F157" s="2">
        <v>45385</v>
      </c>
      <c r="G157" t="s">
        <v>39</v>
      </c>
      <c r="H157" t="s">
        <v>1811</v>
      </c>
      <c r="I157" t="s">
        <v>41</v>
      </c>
      <c r="J157" t="s">
        <v>42</v>
      </c>
      <c r="K157" t="s">
        <v>120</v>
      </c>
      <c r="L157" t="s">
        <v>44</v>
      </c>
      <c r="M157" t="s">
        <v>101</v>
      </c>
      <c r="N157" t="s">
        <v>1059</v>
      </c>
      <c r="O157" t="s">
        <v>1060</v>
      </c>
      <c r="P157" t="s">
        <v>48</v>
      </c>
      <c r="Q157" t="s">
        <v>80</v>
      </c>
      <c r="R157" t="s">
        <v>81</v>
      </c>
      <c r="S157" t="s">
        <v>51</v>
      </c>
      <c r="T157" t="s">
        <v>52</v>
      </c>
      <c r="U157" s="3">
        <v>45789</v>
      </c>
      <c r="V157" t="s">
        <v>53</v>
      </c>
      <c r="W157" s="2">
        <v>45385</v>
      </c>
      <c r="X157" s="2">
        <v>45452</v>
      </c>
      <c r="Y157">
        <v>2</v>
      </c>
      <c r="Z157" t="s">
        <v>54</v>
      </c>
      <c r="AA157" t="s">
        <v>126</v>
      </c>
      <c r="AB157" t="s">
        <v>44</v>
      </c>
      <c r="AC157" t="s">
        <v>44</v>
      </c>
      <c r="AD157" t="s">
        <v>56</v>
      </c>
      <c r="AE157" t="s">
        <v>82</v>
      </c>
      <c r="AF157" t="s">
        <v>56</v>
      </c>
      <c r="AG157" t="s">
        <v>82</v>
      </c>
      <c r="AH157" t="s">
        <v>44</v>
      </c>
      <c r="AI157" t="s">
        <v>44</v>
      </c>
    </row>
    <row r="158" spans="1:35" x14ac:dyDescent="0.2">
      <c r="A158" t="s">
        <v>1812</v>
      </c>
      <c r="B158" t="s">
        <v>36</v>
      </c>
      <c r="C158" t="s">
        <v>37</v>
      </c>
      <c r="D158" s="1">
        <v>853.24</v>
      </c>
      <c r="E158" t="s">
        <v>38</v>
      </c>
      <c r="F158" s="2">
        <v>45385</v>
      </c>
      <c r="G158" t="s">
        <v>39</v>
      </c>
      <c r="H158" t="s">
        <v>1813</v>
      </c>
      <c r="I158" t="s">
        <v>41</v>
      </c>
      <c r="J158" t="s">
        <v>42</v>
      </c>
      <c r="K158" t="s">
        <v>120</v>
      </c>
      <c r="L158" t="s">
        <v>44</v>
      </c>
      <c r="M158" t="s">
        <v>1405</v>
      </c>
      <c r="N158" t="s">
        <v>488</v>
      </c>
      <c r="O158" t="s">
        <v>489</v>
      </c>
      <c r="P158" t="s">
        <v>48</v>
      </c>
      <c r="Q158" t="s">
        <v>490</v>
      </c>
      <c r="R158" t="s">
        <v>491</v>
      </c>
      <c r="S158" t="s">
        <v>72</v>
      </c>
      <c r="T158" t="s">
        <v>52</v>
      </c>
      <c r="U158" s="3">
        <v>45789</v>
      </c>
      <c r="V158" t="s">
        <v>53</v>
      </c>
      <c r="W158" s="2">
        <v>45385</v>
      </c>
      <c r="X158" s="2">
        <v>45412</v>
      </c>
      <c r="Y158">
        <v>1</v>
      </c>
      <c r="Z158" t="s">
        <v>54</v>
      </c>
      <c r="AA158" t="s">
        <v>126</v>
      </c>
      <c r="AB158" t="s">
        <v>44</v>
      </c>
      <c r="AC158" t="s">
        <v>44</v>
      </c>
      <c r="AD158" t="s">
        <v>56</v>
      </c>
      <c r="AE158" t="s">
        <v>57</v>
      </c>
      <c r="AF158" t="s">
        <v>56</v>
      </c>
      <c r="AG158" t="s">
        <v>57</v>
      </c>
      <c r="AH158" t="s">
        <v>44</v>
      </c>
      <c r="AI158" t="s">
        <v>44</v>
      </c>
    </row>
    <row r="159" spans="1:35" x14ac:dyDescent="0.2">
      <c r="A159" t="s">
        <v>1814</v>
      </c>
      <c r="B159" t="s">
        <v>36</v>
      </c>
      <c r="C159" t="s">
        <v>37</v>
      </c>
      <c r="D159" s="1">
        <v>960</v>
      </c>
      <c r="E159" t="s">
        <v>38</v>
      </c>
      <c r="F159" s="2">
        <v>45385</v>
      </c>
      <c r="G159" t="s">
        <v>39</v>
      </c>
      <c r="H159" t="s">
        <v>1815</v>
      </c>
      <c r="I159" t="s">
        <v>41</v>
      </c>
      <c r="J159" t="s">
        <v>42</v>
      </c>
      <c r="K159" t="s">
        <v>66</v>
      </c>
      <c r="L159" t="s">
        <v>44</v>
      </c>
      <c r="M159" t="s">
        <v>196</v>
      </c>
      <c r="N159" t="s">
        <v>1140</v>
      </c>
      <c r="O159" t="s">
        <v>1141</v>
      </c>
      <c r="P159" t="s">
        <v>48</v>
      </c>
      <c r="Q159" t="s">
        <v>180</v>
      </c>
      <c r="R159" t="s">
        <v>181</v>
      </c>
      <c r="S159" t="s">
        <v>51</v>
      </c>
      <c r="T159" t="s">
        <v>52</v>
      </c>
      <c r="U159" s="3">
        <v>45789</v>
      </c>
      <c r="V159" t="s">
        <v>53</v>
      </c>
      <c r="W159" s="2">
        <v>45385</v>
      </c>
      <c r="X159" s="2">
        <v>45518</v>
      </c>
      <c r="Y159">
        <v>1</v>
      </c>
      <c r="Z159" t="s">
        <v>54</v>
      </c>
      <c r="AA159" t="s">
        <v>73</v>
      </c>
      <c r="AB159" t="s">
        <v>44</v>
      </c>
      <c r="AC159" t="s">
        <v>44</v>
      </c>
      <c r="AD159" t="s">
        <v>56</v>
      </c>
      <c r="AE159" t="s">
        <v>75</v>
      </c>
      <c r="AF159" t="s">
        <v>56</v>
      </c>
      <c r="AG159" t="s">
        <v>75</v>
      </c>
      <c r="AH159" t="s">
        <v>44</v>
      </c>
      <c r="AI159" t="s">
        <v>44</v>
      </c>
    </row>
    <row r="160" spans="1:35" x14ac:dyDescent="0.2">
      <c r="A160" t="s">
        <v>1816</v>
      </c>
      <c r="B160" t="s">
        <v>36</v>
      </c>
      <c r="C160" t="s">
        <v>37</v>
      </c>
      <c r="D160" s="1">
        <v>952.5</v>
      </c>
      <c r="E160" t="s">
        <v>38</v>
      </c>
      <c r="F160" s="2">
        <v>45391</v>
      </c>
      <c r="G160" t="s">
        <v>39</v>
      </c>
      <c r="H160" t="s">
        <v>1817</v>
      </c>
      <c r="I160" t="s">
        <v>41</v>
      </c>
      <c r="J160" t="s">
        <v>42</v>
      </c>
      <c r="K160" t="s">
        <v>120</v>
      </c>
      <c r="L160" t="s">
        <v>44</v>
      </c>
      <c r="M160" t="s">
        <v>1818</v>
      </c>
      <c r="N160" t="s">
        <v>1819</v>
      </c>
      <c r="O160" t="s">
        <v>1820</v>
      </c>
      <c r="P160" t="s">
        <v>48</v>
      </c>
      <c r="Q160" t="s">
        <v>1261</v>
      </c>
      <c r="R160" t="s">
        <v>1262</v>
      </c>
      <c r="S160" t="s">
        <v>72</v>
      </c>
      <c r="T160" t="s">
        <v>52</v>
      </c>
      <c r="U160" s="3">
        <v>45789</v>
      </c>
      <c r="V160" t="s">
        <v>53</v>
      </c>
      <c r="W160" s="2">
        <v>45391</v>
      </c>
      <c r="X160" s="2">
        <v>45518</v>
      </c>
      <c r="Y160">
        <v>4</v>
      </c>
      <c r="Z160" t="s">
        <v>54</v>
      </c>
      <c r="AA160" t="s">
        <v>126</v>
      </c>
      <c r="AB160" t="s">
        <v>44</v>
      </c>
      <c r="AC160" t="s">
        <v>44</v>
      </c>
      <c r="AD160" t="s">
        <v>56</v>
      </c>
      <c r="AE160" t="s">
        <v>74</v>
      </c>
      <c r="AF160" t="s">
        <v>56</v>
      </c>
      <c r="AG160" t="s">
        <v>74</v>
      </c>
      <c r="AH160" t="s">
        <v>56</v>
      </c>
      <c r="AI160" t="s">
        <v>75</v>
      </c>
    </row>
    <row r="161" spans="1:35" x14ac:dyDescent="0.2">
      <c r="A161" t="s">
        <v>1821</v>
      </c>
      <c r="B161" t="s">
        <v>36</v>
      </c>
      <c r="C161" t="s">
        <v>37</v>
      </c>
      <c r="D161" s="1">
        <v>899.97</v>
      </c>
      <c r="E161" t="s">
        <v>38</v>
      </c>
      <c r="F161" s="2">
        <v>45385</v>
      </c>
      <c r="G161" t="s">
        <v>39</v>
      </c>
      <c r="H161" t="s">
        <v>1822</v>
      </c>
      <c r="I161" t="s">
        <v>41</v>
      </c>
      <c r="J161" t="s">
        <v>42</v>
      </c>
      <c r="K161" t="s">
        <v>43</v>
      </c>
      <c r="L161" t="s">
        <v>44</v>
      </c>
      <c r="M161" t="s">
        <v>101</v>
      </c>
      <c r="N161" t="s">
        <v>1059</v>
      </c>
      <c r="O161" t="s">
        <v>1060</v>
      </c>
      <c r="P161" t="s">
        <v>48</v>
      </c>
      <c r="Q161" t="s">
        <v>80</v>
      </c>
      <c r="R161" t="s">
        <v>81</v>
      </c>
      <c r="S161" t="s">
        <v>51</v>
      </c>
      <c r="T161" t="s">
        <v>52</v>
      </c>
      <c r="U161" s="3">
        <v>45789</v>
      </c>
      <c r="V161" t="s">
        <v>53</v>
      </c>
      <c r="W161" s="2">
        <v>45385</v>
      </c>
      <c r="X161" s="2">
        <v>45450</v>
      </c>
      <c r="Y161">
        <v>4</v>
      </c>
      <c r="Z161" t="s">
        <v>54</v>
      </c>
      <c r="AA161" t="s">
        <v>55</v>
      </c>
      <c r="AB161" t="s">
        <v>44</v>
      </c>
      <c r="AC161" t="s">
        <v>44</v>
      </c>
      <c r="AD161" t="s">
        <v>56</v>
      </c>
      <c r="AE161" t="s">
        <v>57</v>
      </c>
      <c r="AF161" t="s">
        <v>56</v>
      </c>
      <c r="AG161" t="s">
        <v>57</v>
      </c>
      <c r="AH161" t="s">
        <v>44</v>
      </c>
      <c r="AI161" t="s">
        <v>44</v>
      </c>
    </row>
    <row r="162" spans="1:35" x14ac:dyDescent="0.2">
      <c r="A162" t="s">
        <v>1823</v>
      </c>
      <c r="B162" t="s">
        <v>36</v>
      </c>
      <c r="C162" t="s">
        <v>37</v>
      </c>
      <c r="D162" s="1">
        <v>980</v>
      </c>
      <c r="E162" t="s">
        <v>38</v>
      </c>
      <c r="F162" s="2">
        <v>45386</v>
      </c>
      <c r="G162" t="s">
        <v>39</v>
      </c>
      <c r="H162" t="s">
        <v>1824</v>
      </c>
      <c r="I162" t="s">
        <v>41</v>
      </c>
      <c r="J162" t="s">
        <v>42</v>
      </c>
      <c r="K162" t="s">
        <v>120</v>
      </c>
      <c r="L162" t="s">
        <v>44</v>
      </c>
      <c r="M162" t="s">
        <v>121</v>
      </c>
      <c r="N162" t="s">
        <v>1249</v>
      </c>
      <c r="O162" t="s">
        <v>1250</v>
      </c>
      <c r="P162" t="s">
        <v>48</v>
      </c>
      <c r="Q162" t="s">
        <v>191</v>
      </c>
      <c r="R162" t="s">
        <v>192</v>
      </c>
      <c r="S162" t="s">
        <v>51</v>
      </c>
      <c r="T162" t="s">
        <v>52</v>
      </c>
      <c r="U162" s="3">
        <v>45789</v>
      </c>
      <c r="V162" t="s">
        <v>53</v>
      </c>
      <c r="W162" s="2">
        <v>45386</v>
      </c>
      <c r="X162" s="2">
        <v>45540</v>
      </c>
      <c r="Y162">
        <v>2</v>
      </c>
      <c r="Z162" t="s">
        <v>54</v>
      </c>
      <c r="AA162" t="s">
        <v>126</v>
      </c>
      <c r="AB162" t="s">
        <v>44</v>
      </c>
      <c r="AC162" t="s">
        <v>44</v>
      </c>
      <c r="AD162" t="s">
        <v>56</v>
      </c>
      <c r="AE162" t="s">
        <v>75</v>
      </c>
      <c r="AF162" t="s">
        <v>56</v>
      </c>
      <c r="AG162" t="s">
        <v>75</v>
      </c>
      <c r="AH162" t="s">
        <v>44</v>
      </c>
      <c r="AI162" t="s">
        <v>44</v>
      </c>
    </row>
    <row r="163" spans="1:35" x14ac:dyDescent="0.2">
      <c r="A163" t="s">
        <v>1825</v>
      </c>
      <c r="B163" t="s">
        <v>36</v>
      </c>
      <c r="C163" t="s">
        <v>37</v>
      </c>
      <c r="D163" s="1">
        <v>926</v>
      </c>
      <c r="E163" t="s">
        <v>38</v>
      </c>
      <c r="F163" s="2">
        <v>45399</v>
      </c>
      <c r="G163" t="s">
        <v>39</v>
      </c>
      <c r="H163" t="s">
        <v>1826</v>
      </c>
      <c r="I163" t="s">
        <v>41</v>
      </c>
      <c r="J163" t="s">
        <v>42</v>
      </c>
      <c r="K163" t="s">
        <v>120</v>
      </c>
      <c r="L163" t="s">
        <v>44</v>
      </c>
      <c r="M163" t="s">
        <v>158</v>
      </c>
      <c r="N163" t="s">
        <v>300</v>
      </c>
      <c r="O163" t="s">
        <v>301</v>
      </c>
      <c r="P163" t="s">
        <v>48</v>
      </c>
      <c r="Q163" t="s">
        <v>302</v>
      </c>
      <c r="R163" t="s">
        <v>303</v>
      </c>
      <c r="S163" t="s">
        <v>72</v>
      </c>
      <c r="T163" t="s">
        <v>52</v>
      </c>
      <c r="U163" s="3">
        <v>45789</v>
      </c>
      <c r="V163" t="s">
        <v>53</v>
      </c>
      <c r="W163" s="2">
        <v>45399</v>
      </c>
      <c r="X163" s="2">
        <v>45538</v>
      </c>
      <c r="Y163">
        <v>4</v>
      </c>
      <c r="Z163" t="s">
        <v>54</v>
      </c>
      <c r="AA163" t="s">
        <v>126</v>
      </c>
      <c r="AB163" t="s">
        <v>44</v>
      </c>
      <c r="AC163" t="s">
        <v>44</v>
      </c>
      <c r="AD163" t="s">
        <v>56</v>
      </c>
      <c r="AE163" t="s">
        <v>74</v>
      </c>
      <c r="AF163" t="s">
        <v>56</v>
      </c>
      <c r="AG163" t="s">
        <v>74</v>
      </c>
      <c r="AH163" t="s">
        <v>56</v>
      </c>
      <c r="AI163" t="s">
        <v>164</v>
      </c>
    </row>
    <row r="164" spans="1:35" x14ac:dyDescent="0.2">
      <c r="A164" t="s">
        <v>1827</v>
      </c>
      <c r="B164" t="s">
        <v>36</v>
      </c>
      <c r="C164" t="s">
        <v>37</v>
      </c>
      <c r="D164" s="1">
        <v>819.47</v>
      </c>
      <c r="E164" t="s">
        <v>38</v>
      </c>
      <c r="F164" s="2">
        <v>45386</v>
      </c>
      <c r="G164" t="s">
        <v>39</v>
      </c>
      <c r="H164" t="s">
        <v>1828</v>
      </c>
      <c r="I164" t="s">
        <v>41</v>
      </c>
      <c r="J164" t="s">
        <v>42</v>
      </c>
      <c r="K164" t="s">
        <v>66</v>
      </c>
      <c r="L164" t="s">
        <v>44</v>
      </c>
      <c r="M164" t="s">
        <v>1829</v>
      </c>
      <c r="N164" t="s">
        <v>1830</v>
      </c>
      <c r="O164" t="s">
        <v>1831</v>
      </c>
      <c r="P164" t="s">
        <v>48</v>
      </c>
      <c r="Q164" t="s">
        <v>1832</v>
      </c>
      <c r="R164" t="s">
        <v>1833</v>
      </c>
      <c r="S164" t="s">
        <v>72</v>
      </c>
      <c r="T164" t="s">
        <v>52</v>
      </c>
      <c r="U164" s="3">
        <v>45789</v>
      </c>
      <c r="V164" t="s">
        <v>53</v>
      </c>
      <c r="W164" s="2">
        <v>45386</v>
      </c>
      <c r="X164" s="2">
        <v>45408</v>
      </c>
      <c r="Y164">
        <v>1</v>
      </c>
      <c r="Z164" t="s">
        <v>54</v>
      </c>
      <c r="AA164" t="s">
        <v>91</v>
      </c>
      <c r="AB164" t="s">
        <v>44</v>
      </c>
      <c r="AC164" t="s">
        <v>44</v>
      </c>
      <c r="AD164" t="s">
        <v>56</v>
      </c>
      <c r="AE164" t="s">
        <v>82</v>
      </c>
      <c r="AF164" t="s">
        <v>56</v>
      </c>
      <c r="AG164" t="s">
        <v>82</v>
      </c>
      <c r="AH164" t="s">
        <v>44</v>
      </c>
      <c r="AI164" t="s">
        <v>44</v>
      </c>
    </row>
    <row r="165" spans="1:35" x14ac:dyDescent="0.2">
      <c r="A165" t="s">
        <v>1834</v>
      </c>
      <c r="B165" t="s">
        <v>36</v>
      </c>
      <c r="C165" t="s">
        <v>37</v>
      </c>
      <c r="D165" s="1">
        <v>961.8</v>
      </c>
      <c r="E165" t="s">
        <v>38</v>
      </c>
      <c r="F165" s="2">
        <v>45387</v>
      </c>
      <c r="G165" t="s">
        <v>39</v>
      </c>
      <c r="H165" t="s">
        <v>1835</v>
      </c>
      <c r="I165" t="s">
        <v>41</v>
      </c>
      <c r="J165" t="s">
        <v>42</v>
      </c>
      <c r="K165" t="s">
        <v>43</v>
      </c>
      <c r="L165" t="s">
        <v>44</v>
      </c>
      <c r="M165" t="s">
        <v>1836</v>
      </c>
      <c r="N165" t="s">
        <v>78</v>
      </c>
      <c r="O165" t="s">
        <v>79</v>
      </c>
      <c r="P165" t="s">
        <v>48</v>
      </c>
      <c r="Q165" t="s">
        <v>80</v>
      </c>
      <c r="R165" t="s">
        <v>81</v>
      </c>
      <c r="S165" t="s">
        <v>51</v>
      </c>
      <c r="T165" t="s">
        <v>52</v>
      </c>
      <c r="U165" s="3">
        <v>45789</v>
      </c>
      <c r="V165" t="s">
        <v>53</v>
      </c>
      <c r="W165" s="2">
        <v>45387</v>
      </c>
      <c r="X165" s="2">
        <v>45456</v>
      </c>
      <c r="Y165">
        <v>2</v>
      </c>
      <c r="Z165" t="s">
        <v>54</v>
      </c>
      <c r="AA165" t="s">
        <v>55</v>
      </c>
      <c r="AB165" t="s">
        <v>44</v>
      </c>
      <c r="AC165" t="s">
        <v>44</v>
      </c>
      <c r="AD165" t="s">
        <v>56</v>
      </c>
      <c r="AE165" t="s">
        <v>82</v>
      </c>
      <c r="AF165" t="s">
        <v>56</v>
      </c>
      <c r="AG165" t="s">
        <v>82</v>
      </c>
      <c r="AH165" t="s">
        <v>56</v>
      </c>
      <c r="AI165" t="s">
        <v>74</v>
      </c>
    </row>
    <row r="166" spans="1:35" x14ac:dyDescent="0.2">
      <c r="A166" t="s">
        <v>1837</v>
      </c>
      <c r="B166" t="s">
        <v>36</v>
      </c>
      <c r="C166" t="s">
        <v>37</v>
      </c>
      <c r="D166" s="1">
        <v>877.57</v>
      </c>
      <c r="E166" t="s">
        <v>38</v>
      </c>
      <c r="F166" s="2">
        <v>45394</v>
      </c>
      <c r="G166" t="s">
        <v>39</v>
      </c>
      <c r="H166" t="s">
        <v>1838</v>
      </c>
      <c r="I166" t="s">
        <v>41</v>
      </c>
      <c r="J166" t="s">
        <v>42</v>
      </c>
      <c r="K166" t="s">
        <v>66</v>
      </c>
      <c r="L166" t="s">
        <v>44</v>
      </c>
      <c r="M166" t="s">
        <v>1023</v>
      </c>
      <c r="N166" t="s">
        <v>436</v>
      </c>
      <c r="O166" t="s">
        <v>437</v>
      </c>
      <c r="P166" t="s">
        <v>48</v>
      </c>
      <c r="Q166" t="s">
        <v>169</v>
      </c>
      <c r="R166" t="s">
        <v>170</v>
      </c>
      <c r="S166" t="s">
        <v>72</v>
      </c>
      <c r="T166" t="s">
        <v>52</v>
      </c>
      <c r="U166" s="3">
        <v>45789</v>
      </c>
      <c r="V166" t="s">
        <v>53</v>
      </c>
      <c r="W166" s="2">
        <v>45394</v>
      </c>
      <c r="X166" s="2">
        <v>45430</v>
      </c>
      <c r="Y166">
        <v>1</v>
      </c>
      <c r="Z166" t="s">
        <v>54</v>
      </c>
      <c r="AA166" t="s">
        <v>73</v>
      </c>
      <c r="AB166" t="s">
        <v>44</v>
      </c>
      <c r="AC166" t="s">
        <v>44</v>
      </c>
      <c r="AD166" t="s">
        <v>56</v>
      </c>
      <c r="AE166" t="s">
        <v>57</v>
      </c>
      <c r="AF166" t="s">
        <v>56</v>
      </c>
      <c r="AG166" t="s">
        <v>57</v>
      </c>
      <c r="AH166" t="s">
        <v>56</v>
      </c>
      <c r="AI166" t="s">
        <v>92</v>
      </c>
    </row>
    <row r="167" spans="1:35" x14ac:dyDescent="0.2">
      <c r="A167" t="s">
        <v>1839</v>
      </c>
      <c r="B167" t="s">
        <v>36</v>
      </c>
      <c r="C167" t="s">
        <v>37</v>
      </c>
      <c r="D167" s="1">
        <v>572.6</v>
      </c>
      <c r="E167" t="s">
        <v>38</v>
      </c>
      <c r="F167" s="2">
        <v>45391</v>
      </c>
      <c r="G167" t="s">
        <v>39</v>
      </c>
      <c r="H167" t="s">
        <v>1840</v>
      </c>
      <c r="I167" t="s">
        <v>41</v>
      </c>
      <c r="J167" t="s">
        <v>42</v>
      </c>
      <c r="K167" t="s">
        <v>43</v>
      </c>
      <c r="L167" t="s">
        <v>44</v>
      </c>
      <c r="M167" t="s">
        <v>1405</v>
      </c>
      <c r="N167" t="s">
        <v>943</v>
      </c>
      <c r="O167" t="s">
        <v>944</v>
      </c>
      <c r="P167" t="s">
        <v>48</v>
      </c>
      <c r="Q167" t="s">
        <v>508</v>
      </c>
      <c r="R167" t="s">
        <v>509</v>
      </c>
      <c r="S167" t="s">
        <v>51</v>
      </c>
      <c r="T167" t="s">
        <v>52</v>
      </c>
      <c r="U167" s="3">
        <v>45789</v>
      </c>
      <c r="V167" t="s">
        <v>53</v>
      </c>
      <c r="W167" s="2">
        <v>45391</v>
      </c>
      <c r="X167" s="2">
        <v>45408</v>
      </c>
      <c r="Y167">
        <v>1</v>
      </c>
      <c r="Z167" t="s">
        <v>54</v>
      </c>
      <c r="AA167" t="s">
        <v>55</v>
      </c>
      <c r="AB167" t="s">
        <v>44</v>
      </c>
      <c r="AC167" t="s">
        <v>44</v>
      </c>
      <c r="AD167" t="s">
        <v>56</v>
      </c>
      <c r="AE167" t="s">
        <v>82</v>
      </c>
      <c r="AF167" t="s">
        <v>56</v>
      </c>
      <c r="AG167" t="s">
        <v>82</v>
      </c>
      <c r="AH167" t="s">
        <v>44</v>
      </c>
      <c r="AI167" t="s">
        <v>44</v>
      </c>
    </row>
    <row r="168" spans="1:35" x14ac:dyDescent="0.2">
      <c r="A168" t="s">
        <v>1841</v>
      </c>
      <c r="B168" t="s">
        <v>36</v>
      </c>
      <c r="C168" t="s">
        <v>37</v>
      </c>
      <c r="D168" s="1">
        <v>1011.98</v>
      </c>
      <c r="E168" t="s">
        <v>38</v>
      </c>
      <c r="F168" s="2">
        <v>45391</v>
      </c>
      <c r="G168" t="s">
        <v>39</v>
      </c>
      <c r="H168" t="s">
        <v>1842</v>
      </c>
      <c r="I168" t="s">
        <v>41</v>
      </c>
      <c r="J168" t="s">
        <v>42</v>
      </c>
      <c r="K168" t="s">
        <v>129</v>
      </c>
      <c r="L168" t="s">
        <v>44</v>
      </c>
      <c r="M168" t="s">
        <v>346</v>
      </c>
      <c r="N168" t="s">
        <v>1843</v>
      </c>
      <c r="O168" t="s">
        <v>1844</v>
      </c>
      <c r="P168" t="s">
        <v>48</v>
      </c>
      <c r="Q168" t="s">
        <v>180</v>
      </c>
      <c r="R168" t="s">
        <v>181</v>
      </c>
      <c r="S168" t="s">
        <v>51</v>
      </c>
      <c r="T168" t="s">
        <v>52</v>
      </c>
      <c r="U168" s="3">
        <v>45789</v>
      </c>
      <c r="V168" t="s">
        <v>53</v>
      </c>
      <c r="W168" s="2">
        <v>45391</v>
      </c>
      <c r="X168" s="2">
        <v>45455</v>
      </c>
      <c r="Y168">
        <v>2</v>
      </c>
      <c r="Z168" t="s">
        <v>54</v>
      </c>
      <c r="AA168" t="s">
        <v>163</v>
      </c>
      <c r="AB168" t="s">
        <v>44</v>
      </c>
      <c r="AC168" t="s">
        <v>44</v>
      </c>
      <c r="AD168" t="s">
        <v>56</v>
      </c>
      <c r="AE168" t="s">
        <v>57</v>
      </c>
      <c r="AF168" t="s">
        <v>56</v>
      </c>
      <c r="AG168" t="s">
        <v>57</v>
      </c>
      <c r="AH168" t="s">
        <v>56</v>
      </c>
      <c r="AI168" t="s">
        <v>74</v>
      </c>
    </row>
    <row r="169" spans="1:35" x14ac:dyDescent="0.2">
      <c r="A169" t="s">
        <v>1845</v>
      </c>
      <c r="B169" t="s">
        <v>36</v>
      </c>
      <c r="C169" t="s">
        <v>37</v>
      </c>
      <c r="D169" s="1">
        <v>728.61</v>
      </c>
      <c r="E169" t="s">
        <v>38</v>
      </c>
      <c r="F169" s="2">
        <v>45391</v>
      </c>
      <c r="G169" t="s">
        <v>39</v>
      </c>
      <c r="H169" t="s">
        <v>1846</v>
      </c>
      <c r="I169" t="s">
        <v>41</v>
      </c>
      <c r="J169" t="s">
        <v>42</v>
      </c>
      <c r="K169" t="s">
        <v>109</v>
      </c>
      <c r="L169" t="s">
        <v>285</v>
      </c>
      <c r="M169" t="s">
        <v>419</v>
      </c>
      <c r="N169" t="s">
        <v>1572</v>
      </c>
      <c r="O169" t="s">
        <v>1573</v>
      </c>
      <c r="P169" t="s">
        <v>48</v>
      </c>
      <c r="Q169" t="s">
        <v>180</v>
      </c>
      <c r="R169" t="s">
        <v>181</v>
      </c>
      <c r="S169" t="s">
        <v>51</v>
      </c>
      <c r="T169" t="s">
        <v>52</v>
      </c>
      <c r="U169" s="3">
        <v>45789</v>
      </c>
      <c r="V169" t="s">
        <v>53</v>
      </c>
      <c r="W169" s="2">
        <v>45391</v>
      </c>
      <c r="X169" s="2">
        <v>45441</v>
      </c>
      <c r="Y169">
        <v>1</v>
      </c>
      <c r="Z169" t="s">
        <v>54</v>
      </c>
      <c r="AA169" t="s">
        <v>116</v>
      </c>
      <c r="AB169" t="s">
        <v>90</v>
      </c>
      <c r="AC169" t="s">
        <v>289</v>
      </c>
      <c r="AD169" t="s">
        <v>56</v>
      </c>
      <c r="AE169" t="s">
        <v>82</v>
      </c>
      <c r="AF169" t="s">
        <v>56</v>
      </c>
      <c r="AG169" t="s">
        <v>82</v>
      </c>
      <c r="AH169" t="s">
        <v>44</v>
      </c>
      <c r="AI169" t="s">
        <v>44</v>
      </c>
    </row>
    <row r="170" spans="1:35" x14ac:dyDescent="0.2">
      <c r="A170" t="s">
        <v>1847</v>
      </c>
      <c r="B170" t="s">
        <v>36</v>
      </c>
      <c r="C170" t="s">
        <v>37</v>
      </c>
      <c r="D170" s="1">
        <v>929.98</v>
      </c>
      <c r="E170" t="s">
        <v>38</v>
      </c>
      <c r="F170" s="2">
        <v>45391</v>
      </c>
      <c r="G170" t="s">
        <v>39</v>
      </c>
      <c r="H170" t="s">
        <v>1848</v>
      </c>
      <c r="I170" t="s">
        <v>41</v>
      </c>
      <c r="J170" t="s">
        <v>42</v>
      </c>
      <c r="K170" t="s">
        <v>120</v>
      </c>
      <c r="L170" t="s">
        <v>44</v>
      </c>
      <c r="M170" t="s">
        <v>419</v>
      </c>
      <c r="N170" t="s">
        <v>1849</v>
      </c>
      <c r="O170" t="s">
        <v>1850</v>
      </c>
      <c r="P170" t="s">
        <v>48</v>
      </c>
      <c r="Q170" t="s">
        <v>191</v>
      </c>
      <c r="R170" t="s">
        <v>192</v>
      </c>
      <c r="S170" t="s">
        <v>51</v>
      </c>
      <c r="T170" t="s">
        <v>52</v>
      </c>
      <c r="U170" s="3">
        <v>45789</v>
      </c>
      <c r="V170" t="s">
        <v>53</v>
      </c>
      <c r="W170" s="2">
        <v>45391</v>
      </c>
      <c r="X170" s="2">
        <v>45394</v>
      </c>
      <c r="Y170">
        <v>1</v>
      </c>
      <c r="Z170" t="s">
        <v>54</v>
      </c>
      <c r="AA170" t="s">
        <v>126</v>
      </c>
      <c r="AB170" t="s">
        <v>44</v>
      </c>
      <c r="AC170" t="s">
        <v>44</v>
      </c>
      <c r="AD170" t="s">
        <v>56</v>
      </c>
      <c r="AE170" t="s">
        <v>57</v>
      </c>
      <c r="AF170" t="s">
        <v>56</v>
      </c>
      <c r="AG170" t="s">
        <v>57</v>
      </c>
      <c r="AH170" t="s">
        <v>44</v>
      </c>
      <c r="AI170" t="s">
        <v>44</v>
      </c>
    </row>
    <row r="171" spans="1:35" x14ac:dyDescent="0.2">
      <c r="A171" t="s">
        <v>1851</v>
      </c>
      <c r="B171" t="s">
        <v>36</v>
      </c>
      <c r="C171" t="s">
        <v>37</v>
      </c>
      <c r="D171" s="1">
        <v>696.39</v>
      </c>
      <c r="E171" t="s">
        <v>38</v>
      </c>
      <c r="F171" s="2">
        <v>45391</v>
      </c>
      <c r="G171" t="s">
        <v>39</v>
      </c>
      <c r="H171" t="s">
        <v>1852</v>
      </c>
      <c r="I171" t="s">
        <v>41</v>
      </c>
      <c r="J171" t="s">
        <v>42</v>
      </c>
      <c r="K171" t="s">
        <v>120</v>
      </c>
      <c r="L171" t="s">
        <v>44</v>
      </c>
      <c r="M171" t="s">
        <v>1405</v>
      </c>
      <c r="N171" t="s">
        <v>622</v>
      </c>
      <c r="O171" t="s">
        <v>623</v>
      </c>
      <c r="P171" t="s">
        <v>48</v>
      </c>
      <c r="Q171" t="s">
        <v>624</v>
      </c>
      <c r="R171" t="s">
        <v>625</v>
      </c>
      <c r="S171" t="s">
        <v>155</v>
      </c>
      <c r="T171" t="s">
        <v>52</v>
      </c>
      <c r="U171" s="3">
        <v>45789</v>
      </c>
      <c r="V171" t="s">
        <v>53</v>
      </c>
      <c r="W171" s="2">
        <v>45391</v>
      </c>
      <c r="X171" s="2">
        <v>45408</v>
      </c>
      <c r="Y171">
        <v>1</v>
      </c>
      <c r="Z171" t="s">
        <v>54</v>
      </c>
      <c r="AA171" t="s">
        <v>126</v>
      </c>
      <c r="AB171" t="s">
        <v>44</v>
      </c>
      <c r="AC171" t="s">
        <v>44</v>
      </c>
      <c r="AD171" t="s">
        <v>56</v>
      </c>
      <c r="AE171" t="s">
        <v>57</v>
      </c>
      <c r="AF171" t="s">
        <v>56</v>
      </c>
      <c r="AG171" t="s">
        <v>57</v>
      </c>
      <c r="AH171" t="s">
        <v>44</v>
      </c>
      <c r="AI171" t="s">
        <v>44</v>
      </c>
    </row>
    <row r="172" spans="1:35" x14ac:dyDescent="0.2">
      <c r="A172" t="s">
        <v>1853</v>
      </c>
      <c r="B172" t="s">
        <v>36</v>
      </c>
      <c r="C172" t="s">
        <v>202</v>
      </c>
      <c r="D172" s="1">
        <v>1464</v>
      </c>
      <c r="E172" t="s">
        <v>38</v>
      </c>
      <c r="F172" s="2">
        <v>45394</v>
      </c>
      <c r="G172" t="s">
        <v>39</v>
      </c>
      <c r="H172" t="s">
        <v>1854</v>
      </c>
      <c r="I172" t="s">
        <v>41</v>
      </c>
      <c r="J172" t="s">
        <v>42</v>
      </c>
      <c r="K172" t="s">
        <v>120</v>
      </c>
      <c r="L172" t="s">
        <v>44</v>
      </c>
      <c r="M172" t="s">
        <v>204</v>
      </c>
      <c r="N172" t="s">
        <v>524</v>
      </c>
      <c r="O172" t="s">
        <v>525</v>
      </c>
      <c r="P172" t="s">
        <v>48</v>
      </c>
      <c r="Q172" t="s">
        <v>124</v>
      </c>
      <c r="R172" t="s">
        <v>125</v>
      </c>
      <c r="S172" t="s">
        <v>51</v>
      </c>
      <c r="T172" t="s">
        <v>209</v>
      </c>
      <c r="U172" s="3">
        <v>45789</v>
      </c>
      <c r="V172" t="s">
        <v>53</v>
      </c>
      <c r="W172" s="2">
        <v>45394</v>
      </c>
      <c r="X172" s="2">
        <v>45430</v>
      </c>
      <c r="Y172">
        <v>1</v>
      </c>
      <c r="Z172" t="s">
        <v>54</v>
      </c>
      <c r="AA172" t="s">
        <v>126</v>
      </c>
      <c r="AB172" t="s">
        <v>44</v>
      </c>
      <c r="AC172" t="s">
        <v>44</v>
      </c>
      <c r="AD172" t="s">
        <v>56</v>
      </c>
      <c r="AE172" t="s">
        <v>211</v>
      </c>
      <c r="AF172" t="s">
        <v>56</v>
      </c>
      <c r="AG172" t="s">
        <v>211</v>
      </c>
      <c r="AH172" t="s">
        <v>44</v>
      </c>
      <c r="AI172" t="s">
        <v>44</v>
      </c>
    </row>
    <row r="173" spans="1:35" x14ac:dyDescent="0.2">
      <c r="A173" t="s">
        <v>1855</v>
      </c>
      <c r="B173" t="s">
        <v>36</v>
      </c>
      <c r="C173" t="s">
        <v>37</v>
      </c>
      <c r="D173" s="1">
        <v>737.98</v>
      </c>
      <c r="E173" t="s">
        <v>38</v>
      </c>
      <c r="F173" s="2">
        <v>45392</v>
      </c>
      <c r="G173" t="s">
        <v>39</v>
      </c>
      <c r="H173" t="s">
        <v>1856</v>
      </c>
      <c r="I173" t="s">
        <v>41</v>
      </c>
      <c r="J173" t="s">
        <v>42</v>
      </c>
      <c r="K173" t="s">
        <v>43</v>
      </c>
      <c r="L173" t="s">
        <v>109</v>
      </c>
      <c r="M173" t="s">
        <v>101</v>
      </c>
      <c r="N173" t="s">
        <v>799</v>
      </c>
      <c r="O173" t="s">
        <v>800</v>
      </c>
      <c r="P173" t="s">
        <v>48</v>
      </c>
      <c r="Q173" t="s">
        <v>80</v>
      </c>
      <c r="R173" t="s">
        <v>81</v>
      </c>
      <c r="S173" t="s">
        <v>51</v>
      </c>
      <c r="T173" t="s">
        <v>52</v>
      </c>
      <c r="U173" s="3">
        <v>45789</v>
      </c>
      <c r="V173" t="s">
        <v>53</v>
      </c>
      <c r="W173" s="2">
        <v>45392</v>
      </c>
      <c r="X173" s="2">
        <v>45441</v>
      </c>
      <c r="Y173">
        <v>1</v>
      </c>
      <c r="Z173" t="s">
        <v>54</v>
      </c>
      <c r="AA173" t="s">
        <v>55</v>
      </c>
      <c r="AB173" t="s">
        <v>90</v>
      </c>
      <c r="AC173" t="s">
        <v>116</v>
      </c>
      <c r="AD173" t="s">
        <v>56</v>
      </c>
      <c r="AE173" t="s">
        <v>57</v>
      </c>
      <c r="AF173" t="s">
        <v>56</v>
      </c>
      <c r="AG173" t="s">
        <v>57</v>
      </c>
      <c r="AH173" t="s">
        <v>44</v>
      </c>
      <c r="AI173" t="s">
        <v>44</v>
      </c>
    </row>
    <row r="174" spans="1:35" x14ac:dyDescent="0.2">
      <c r="A174" t="s">
        <v>1857</v>
      </c>
      <c r="B174" t="s">
        <v>36</v>
      </c>
      <c r="C174" t="s">
        <v>37</v>
      </c>
      <c r="D174" s="1">
        <v>776.2</v>
      </c>
      <c r="E174" t="s">
        <v>38</v>
      </c>
      <c r="F174" s="2">
        <v>45391</v>
      </c>
      <c r="G174" t="s">
        <v>39</v>
      </c>
      <c r="H174" t="s">
        <v>1858</v>
      </c>
      <c r="I174" t="s">
        <v>41</v>
      </c>
      <c r="J174" t="s">
        <v>42</v>
      </c>
      <c r="K174" t="s">
        <v>43</v>
      </c>
      <c r="L174" t="s">
        <v>44</v>
      </c>
      <c r="M174" t="s">
        <v>1405</v>
      </c>
      <c r="N174" t="s">
        <v>1859</v>
      </c>
      <c r="O174" t="s">
        <v>1860</v>
      </c>
      <c r="P174" t="s">
        <v>48</v>
      </c>
      <c r="Q174" t="s">
        <v>180</v>
      </c>
      <c r="R174" t="s">
        <v>181</v>
      </c>
      <c r="S174" t="s">
        <v>51</v>
      </c>
      <c r="T174" t="s">
        <v>52</v>
      </c>
      <c r="U174" s="3">
        <v>45789</v>
      </c>
      <c r="V174" t="s">
        <v>53</v>
      </c>
      <c r="W174" s="2">
        <v>45391</v>
      </c>
      <c r="X174" s="2">
        <v>45408</v>
      </c>
      <c r="Y174">
        <v>1</v>
      </c>
      <c r="Z174" t="s">
        <v>54</v>
      </c>
      <c r="AA174" t="s">
        <v>55</v>
      </c>
      <c r="AB174" t="s">
        <v>44</v>
      </c>
      <c r="AC174" t="s">
        <v>44</v>
      </c>
      <c r="AD174" t="s">
        <v>56</v>
      </c>
      <c r="AE174" t="s">
        <v>82</v>
      </c>
      <c r="AF174" t="s">
        <v>56</v>
      </c>
      <c r="AG174" t="s">
        <v>82</v>
      </c>
      <c r="AH174" t="s">
        <v>44</v>
      </c>
      <c r="AI174" t="s">
        <v>44</v>
      </c>
    </row>
    <row r="175" spans="1:35" x14ac:dyDescent="0.2">
      <c r="A175" t="s">
        <v>1861</v>
      </c>
      <c r="B175" t="s">
        <v>36</v>
      </c>
      <c r="C175" t="s">
        <v>37</v>
      </c>
      <c r="D175" s="1">
        <v>585.98</v>
      </c>
      <c r="E175" t="s">
        <v>38</v>
      </c>
      <c r="F175" s="2">
        <v>45391</v>
      </c>
      <c r="G175" t="s">
        <v>39</v>
      </c>
      <c r="H175" t="s">
        <v>1862</v>
      </c>
      <c r="I175" t="s">
        <v>41</v>
      </c>
      <c r="J175" t="s">
        <v>42</v>
      </c>
      <c r="K175" t="s">
        <v>66</v>
      </c>
      <c r="L175" t="s">
        <v>44</v>
      </c>
      <c r="M175" t="s">
        <v>45</v>
      </c>
      <c r="N175" t="s">
        <v>359</v>
      </c>
      <c r="O175" t="s">
        <v>360</v>
      </c>
      <c r="P175" t="s">
        <v>48</v>
      </c>
      <c r="Q175" t="s">
        <v>70</v>
      </c>
      <c r="R175" t="s">
        <v>71</v>
      </c>
      <c r="S175" t="s">
        <v>72</v>
      </c>
      <c r="T175" t="s">
        <v>52</v>
      </c>
      <c r="U175" s="3">
        <v>45789</v>
      </c>
      <c r="V175" t="s">
        <v>53</v>
      </c>
      <c r="W175" s="2">
        <v>45391</v>
      </c>
      <c r="X175" s="2">
        <v>45420</v>
      </c>
      <c r="Y175">
        <v>1</v>
      </c>
      <c r="Z175" t="s">
        <v>54</v>
      </c>
      <c r="AA175" t="s">
        <v>73</v>
      </c>
      <c r="AB175" t="s">
        <v>44</v>
      </c>
      <c r="AC175" t="s">
        <v>44</v>
      </c>
      <c r="AD175" t="s">
        <v>56</v>
      </c>
      <c r="AE175" t="s">
        <v>57</v>
      </c>
      <c r="AF175" t="s">
        <v>56</v>
      </c>
      <c r="AG175" t="s">
        <v>57</v>
      </c>
      <c r="AH175" t="s">
        <v>44</v>
      </c>
      <c r="AI175" t="s">
        <v>44</v>
      </c>
    </row>
    <row r="176" spans="1:35" x14ac:dyDescent="0.2">
      <c r="A176" t="s">
        <v>1863</v>
      </c>
      <c r="B176" t="s">
        <v>36</v>
      </c>
      <c r="C176" t="s">
        <v>37</v>
      </c>
      <c r="D176" s="1">
        <v>748.98</v>
      </c>
      <c r="E176" t="s">
        <v>38</v>
      </c>
      <c r="F176" s="2">
        <v>45391</v>
      </c>
      <c r="G176" t="s">
        <v>39</v>
      </c>
      <c r="H176" t="s">
        <v>1864</v>
      </c>
      <c r="I176" t="s">
        <v>41</v>
      </c>
      <c r="J176" t="s">
        <v>42</v>
      </c>
      <c r="K176" t="s">
        <v>120</v>
      </c>
      <c r="L176" t="s">
        <v>44</v>
      </c>
      <c r="M176" t="s">
        <v>45</v>
      </c>
      <c r="N176" t="s">
        <v>455</v>
      </c>
      <c r="O176" t="s">
        <v>456</v>
      </c>
      <c r="P176" t="s">
        <v>48</v>
      </c>
      <c r="Q176" t="s">
        <v>248</v>
      </c>
      <c r="R176" t="s">
        <v>249</v>
      </c>
      <c r="S176" t="s">
        <v>155</v>
      </c>
      <c r="T176" t="s">
        <v>52</v>
      </c>
      <c r="U176" s="3">
        <v>45789</v>
      </c>
      <c r="V176" t="s">
        <v>53</v>
      </c>
      <c r="W176" s="2">
        <v>45391</v>
      </c>
      <c r="X176" s="2">
        <v>45420</v>
      </c>
      <c r="Y176">
        <v>1</v>
      </c>
      <c r="Z176" t="s">
        <v>54</v>
      </c>
      <c r="AA176" t="s">
        <v>126</v>
      </c>
      <c r="AB176" t="s">
        <v>44</v>
      </c>
      <c r="AC176" t="s">
        <v>44</v>
      </c>
      <c r="AD176" t="s">
        <v>56</v>
      </c>
      <c r="AE176" t="s">
        <v>57</v>
      </c>
      <c r="AF176" t="s">
        <v>56</v>
      </c>
      <c r="AG176" t="s">
        <v>57</v>
      </c>
      <c r="AH176" t="s">
        <v>44</v>
      </c>
      <c r="AI176" t="s">
        <v>44</v>
      </c>
    </row>
    <row r="177" spans="1:35" x14ac:dyDescent="0.2">
      <c r="A177" t="s">
        <v>1865</v>
      </c>
      <c r="B177" t="s">
        <v>36</v>
      </c>
      <c r="C177" t="s">
        <v>37</v>
      </c>
      <c r="D177" s="1">
        <v>609.98</v>
      </c>
      <c r="E177" t="s">
        <v>38</v>
      </c>
      <c r="F177" s="2">
        <v>45391</v>
      </c>
      <c r="G177" t="s">
        <v>39</v>
      </c>
      <c r="H177" t="s">
        <v>1866</v>
      </c>
      <c r="I177" t="s">
        <v>41</v>
      </c>
      <c r="J177" t="s">
        <v>42</v>
      </c>
      <c r="K177" t="s">
        <v>66</v>
      </c>
      <c r="L177" t="s">
        <v>43</v>
      </c>
      <c r="M177" t="s">
        <v>45</v>
      </c>
      <c r="N177" t="s">
        <v>1867</v>
      </c>
      <c r="O177" t="s">
        <v>1868</v>
      </c>
      <c r="P177" t="s">
        <v>48</v>
      </c>
      <c r="Q177" t="s">
        <v>140</v>
      </c>
      <c r="R177" t="s">
        <v>141</v>
      </c>
      <c r="S177" t="s">
        <v>72</v>
      </c>
      <c r="T177" t="s">
        <v>52</v>
      </c>
      <c r="U177" s="3">
        <v>45789</v>
      </c>
      <c r="V177" t="s">
        <v>53</v>
      </c>
      <c r="W177" s="2">
        <v>45391</v>
      </c>
      <c r="X177" s="2">
        <v>45420</v>
      </c>
      <c r="Y177">
        <v>1</v>
      </c>
      <c r="Z177" t="s">
        <v>54</v>
      </c>
      <c r="AA177" t="s">
        <v>73</v>
      </c>
      <c r="AB177" t="s">
        <v>90</v>
      </c>
      <c r="AC177" t="s">
        <v>55</v>
      </c>
      <c r="AD177" t="s">
        <v>56</v>
      </c>
      <c r="AE177" t="s">
        <v>57</v>
      </c>
      <c r="AF177" t="s">
        <v>56</v>
      </c>
      <c r="AG177" t="s">
        <v>57</v>
      </c>
      <c r="AH177" t="s">
        <v>44</v>
      </c>
      <c r="AI177" t="s">
        <v>44</v>
      </c>
    </row>
    <row r="178" spans="1:35" x14ac:dyDescent="0.2">
      <c r="A178" t="s">
        <v>1869</v>
      </c>
      <c r="B178" t="s">
        <v>36</v>
      </c>
      <c r="C178" t="s">
        <v>37</v>
      </c>
      <c r="D178" s="1">
        <v>523.98</v>
      </c>
      <c r="E178" t="s">
        <v>38</v>
      </c>
      <c r="F178" s="2">
        <v>45391</v>
      </c>
      <c r="G178" t="s">
        <v>39</v>
      </c>
      <c r="H178" t="s">
        <v>1870</v>
      </c>
      <c r="I178" t="s">
        <v>41</v>
      </c>
      <c r="J178" t="s">
        <v>42</v>
      </c>
      <c r="K178" t="s">
        <v>66</v>
      </c>
      <c r="L178" t="s">
        <v>44</v>
      </c>
      <c r="M178" t="s">
        <v>45</v>
      </c>
      <c r="N178" t="s">
        <v>1871</v>
      </c>
      <c r="O178" t="s">
        <v>1872</v>
      </c>
      <c r="P178" t="s">
        <v>48</v>
      </c>
      <c r="Q178" t="s">
        <v>49</v>
      </c>
      <c r="R178" t="s">
        <v>50</v>
      </c>
      <c r="S178" t="s">
        <v>51</v>
      </c>
      <c r="T178" t="s">
        <v>52</v>
      </c>
      <c r="U178" s="3">
        <v>45789</v>
      </c>
      <c r="V178" t="s">
        <v>53</v>
      </c>
      <c r="W178" s="2">
        <v>45391</v>
      </c>
      <c r="X178" s="2">
        <v>45420</v>
      </c>
      <c r="Y178">
        <v>1</v>
      </c>
      <c r="Z178" t="s">
        <v>54</v>
      </c>
      <c r="AA178" t="s">
        <v>73</v>
      </c>
      <c r="AB178" t="s">
        <v>44</v>
      </c>
      <c r="AC178" t="s">
        <v>44</v>
      </c>
      <c r="AD178" t="s">
        <v>56</v>
      </c>
      <c r="AE178" t="s">
        <v>57</v>
      </c>
      <c r="AF178" t="s">
        <v>56</v>
      </c>
      <c r="AG178" t="s">
        <v>57</v>
      </c>
      <c r="AH178" t="s">
        <v>44</v>
      </c>
      <c r="AI178" t="s">
        <v>44</v>
      </c>
    </row>
    <row r="179" spans="1:35" x14ac:dyDescent="0.2">
      <c r="A179" t="s">
        <v>1873</v>
      </c>
      <c r="B179" t="s">
        <v>36</v>
      </c>
      <c r="C179" t="s">
        <v>37</v>
      </c>
      <c r="D179" s="1">
        <v>672.99</v>
      </c>
      <c r="E179" t="s">
        <v>38</v>
      </c>
      <c r="F179" s="2">
        <v>45392</v>
      </c>
      <c r="G179" t="s">
        <v>39</v>
      </c>
      <c r="H179" t="s">
        <v>1874</v>
      </c>
      <c r="I179" t="s">
        <v>41</v>
      </c>
      <c r="J179" t="s">
        <v>42</v>
      </c>
      <c r="K179" t="s">
        <v>120</v>
      </c>
      <c r="L179" t="s">
        <v>44</v>
      </c>
      <c r="M179" t="s">
        <v>1405</v>
      </c>
      <c r="N179" t="s">
        <v>86</v>
      </c>
      <c r="O179" t="s">
        <v>87</v>
      </c>
      <c r="P179" t="s">
        <v>48</v>
      </c>
      <c r="Q179" t="s">
        <v>88</v>
      </c>
      <c r="R179" t="s">
        <v>89</v>
      </c>
      <c r="S179" t="s">
        <v>72</v>
      </c>
      <c r="T179" t="s">
        <v>52</v>
      </c>
      <c r="U179" s="3">
        <v>45789</v>
      </c>
      <c r="V179" t="s">
        <v>53</v>
      </c>
      <c r="W179" s="2">
        <v>45392</v>
      </c>
      <c r="X179" s="2">
        <v>45420</v>
      </c>
      <c r="Y179">
        <v>1</v>
      </c>
      <c r="Z179" t="s">
        <v>54</v>
      </c>
      <c r="AA179" t="s">
        <v>126</v>
      </c>
      <c r="AB179" t="s">
        <v>44</v>
      </c>
      <c r="AC179" t="s">
        <v>44</v>
      </c>
      <c r="AD179" t="s">
        <v>56</v>
      </c>
      <c r="AE179" t="s">
        <v>82</v>
      </c>
      <c r="AF179" t="s">
        <v>56</v>
      </c>
      <c r="AG179" t="s">
        <v>82</v>
      </c>
      <c r="AH179" t="s">
        <v>44</v>
      </c>
      <c r="AI179" t="s">
        <v>44</v>
      </c>
    </row>
    <row r="180" spans="1:35" x14ac:dyDescent="0.2">
      <c r="A180" t="s">
        <v>1875</v>
      </c>
      <c r="B180" t="s">
        <v>36</v>
      </c>
      <c r="C180" t="s">
        <v>37</v>
      </c>
      <c r="D180" s="1">
        <v>947.81</v>
      </c>
      <c r="E180" t="s">
        <v>38</v>
      </c>
      <c r="F180" s="2">
        <v>45392</v>
      </c>
      <c r="G180" t="s">
        <v>39</v>
      </c>
      <c r="H180" t="s">
        <v>1876</v>
      </c>
      <c r="I180" t="s">
        <v>41</v>
      </c>
      <c r="J180" t="s">
        <v>42</v>
      </c>
      <c r="K180" t="s">
        <v>129</v>
      </c>
      <c r="L180" t="s">
        <v>44</v>
      </c>
      <c r="M180" t="s">
        <v>419</v>
      </c>
      <c r="N180" t="s">
        <v>436</v>
      </c>
      <c r="O180" t="s">
        <v>437</v>
      </c>
      <c r="P180" t="s">
        <v>48</v>
      </c>
      <c r="Q180" t="s">
        <v>169</v>
      </c>
      <c r="R180" t="s">
        <v>170</v>
      </c>
      <c r="S180" t="s">
        <v>72</v>
      </c>
      <c r="T180" t="s">
        <v>52</v>
      </c>
      <c r="U180" s="3">
        <v>45789</v>
      </c>
      <c r="V180" t="s">
        <v>53</v>
      </c>
      <c r="W180" s="2">
        <v>45392</v>
      </c>
      <c r="X180" s="2">
        <v>45456</v>
      </c>
      <c r="Y180">
        <v>2</v>
      </c>
      <c r="Z180" t="s">
        <v>54</v>
      </c>
      <c r="AA180" t="s">
        <v>163</v>
      </c>
      <c r="AB180" t="s">
        <v>44</v>
      </c>
      <c r="AC180" t="s">
        <v>44</v>
      </c>
      <c r="AD180" t="s">
        <v>56</v>
      </c>
      <c r="AE180" t="s">
        <v>82</v>
      </c>
      <c r="AF180" t="s">
        <v>56</v>
      </c>
      <c r="AG180" t="s">
        <v>82</v>
      </c>
      <c r="AH180" t="s">
        <v>44</v>
      </c>
      <c r="AI180" t="s">
        <v>44</v>
      </c>
    </row>
    <row r="181" spans="1:35" x14ac:dyDescent="0.2">
      <c r="A181" t="s">
        <v>1877</v>
      </c>
      <c r="B181" t="s">
        <v>36</v>
      </c>
      <c r="C181" t="s">
        <v>37</v>
      </c>
      <c r="D181" s="1">
        <v>461.57</v>
      </c>
      <c r="E181" t="s">
        <v>38</v>
      </c>
      <c r="F181" s="2">
        <v>45391</v>
      </c>
      <c r="G181" t="s">
        <v>39</v>
      </c>
      <c r="H181" t="s">
        <v>1878</v>
      </c>
      <c r="I181" t="s">
        <v>41</v>
      </c>
      <c r="J181" t="s">
        <v>42</v>
      </c>
      <c r="K181" t="s">
        <v>66</v>
      </c>
      <c r="L181" t="s">
        <v>44</v>
      </c>
      <c r="M181" t="s">
        <v>419</v>
      </c>
      <c r="N181" t="s">
        <v>1879</v>
      </c>
      <c r="O181" t="s">
        <v>1880</v>
      </c>
      <c r="P181" t="s">
        <v>48</v>
      </c>
      <c r="Q181" t="s">
        <v>104</v>
      </c>
      <c r="R181" t="s">
        <v>105</v>
      </c>
      <c r="S181" t="s">
        <v>51</v>
      </c>
      <c r="T181" t="s">
        <v>52</v>
      </c>
      <c r="U181" s="3">
        <v>45789</v>
      </c>
      <c r="V181" t="s">
        <v>53</v>
      </c>
      <c r="W181" s="2">
        <v>45391</v>
      </c>
      <c r="X181" s="2">
        <v>45450</v>
      </c>
      <c r="Y181">
        <v>2</v>
      </c>
      <c r="Z181" t="s">
        <v>54</v>
      </c>
      <c r="AA181" t="s">
        <v>73</v>
      </c>
      <c r="AB181" t="s">
        <v>44</v>
      </c>
      <c r="AC181" t="s">
        <v>44</v>
      </c>
      <c r="AD181" t="s">
        <v>56</v>
      </c>
      <c r="AE181" t="s">
        <v>82</v>
      </c>
      <c r="AF181" t="s">
        <v>56</v>
      </c>
      <c r="AG181" t="s">
        <v>82</v>
      </c>
      <c r="AH181" t="s">
        <v>44</v>
      </c>
      <c r="AI181" t="s">
        <v>44</v>
      </c>
    </row>
    <row r="182" spans="1:35" x14ac:dyDescent="0.2">
      <c r="A182" t="s">
        <v>1881</v>
      </c>
      <c r="B182" t="s">
        <v>36</v>
      </c>
      <c r="C182" t="s">
        <v>37</v>
      </c>
      <c r="D182" s="1">
        <v>988.98</v>
      </c>
      <c r="E182" t="s">
        <v>38</v>
      </c>
      <c r="F182" s="2">
        <v>45414</v>
      </c>
      <c r="G182" t="s">
        <v>39</v>
      </c>
      <c r="H182" t="s">
        <v>1882</v>
      </c>
      <c r="I182" t="s">
        <v>41</v>
      </c>
      <c r="J182" t="s">
        <v>42</v>
      </c>
      <c r="K182" t="s">
        <v>129</v>
      </c>
      <c r="L182" t="s">
        <v>44</v>
      </c>
      <c r="M182" t="s">
        <v>1087</v>
      </c>
      <c r="N182" t="s">
        <v>1883</v>
      </c>
      <c r="O182" t="s">
        <v>1884</v>
      </c>
      <c r="P182" t="s">
        <v>48</v>
      </c>
      <c r="Q182" t="s">
        <v>1885</v>
      </c>
      <c r="R182" t="s">
        <v>1886</v>
      </c>
      <c r="S182" t="s">
        <v>51</v>
      </c>
      <c r="T182" t="s">
        <v>52</v>
      </c>
      <c r="U182" s="3">
        <v>45789</v>
      </c>
      <c r="V182" t="s">
        <v>53</v>
      </c>
      <c r="W182" s="2">
        <v>45414</v>
      </c>
      <c r="X182" s="2">
        <v>45476</v>
      </c>
      <c r="Y182">
        <v>2</v>
      </c>
      <c r="Z182" t="s">
        <v>54</v>
      </c>
      <c r="AA182" t="s">
        <v>132</v>
      </c>
      <c r="AB182" t="s">
        <v>44</v>
      </c>
      <c r="AC182" t="s">
        <v>44</v>
      </c>
      <c r="AD182" t="s">
        <v>56</v>
      </c>
      <c r="AE182" t="s">
        <v>57</v>
      </c>
      <c r="AF182" t="s">
        <v>56</v>
      </c>
      <c r="AG182" t="s">
        <v>57</v>
      </c>
      <c r="AH182" t="s">
        <v>56</v>
      </c>
      <c r="AI182" t="s">
        <v>75</v>
      </c>
    </row>
    <row r="183" spans="1:35" x14ac:dyDescent="0.2">
      <c r="A183" t="s">
        <v>1887</v>
      </c>
      <c r="B183" t="s">
        <v>36</v>
      </c>
      <c r="C183" t="s">
        <v>37</v>
      </c>
      <c r="D183" s="1">
        <v>738.3</v>
      </c>
      <c r="E183" t="s">
        <v>38</v>
      </c>
      <c r="F183" s="2">
        <v>45393</v>
      </c>
      <c r="G183" t="s">
        <v>39</v>
      </c>
      <c r="H183" t="s">
        <v>1888</v>
      </c>
      <c r="I183" t="s">
        <v>41</v>
      </c>
      <c r="J183" t="s">
        <v>42</v>
      </c>
      <c r="K183" t="s">
        <v>120</v>
      </c>
      <c r="L183" t="s">
        <v>109</v>
      </c>
      <c r="M183" t="s">
        <v>1405</v>
      </c>
      <c r="N183" t="s">
        <v>506</v>
      </c>
      <c r="O183" t="s">
        <v>507</v>
      </c>
      <c r="P183" t="s">
        <v>48</v>
      </c>
      <c r="Q183" t="s">
        <v>508</v>
      </c>
      <c r="R183" t="s">
        <v>509</v>
      </c>
      <c r="S183" t="s">
        <v>51</v>
      </c>
      <c r="T183" t="s">
        <v>52</v>
      </c>
      <c r="U183" s="3">
        <v>45789</v>
      </c>
      <c r="V183" t="s">
        <v>53</v>
      </c>
      <c r="W183" s="2">
        <v>45393</v>
      </c>
      <c r="X183" s="2">
        <v>45420</v>
      </c>
      <c r="Y183">
        <v>1</v>
      </c>
      <c r="Z183" t="s">
        <v>54</v>
      </c>
      <c r="AA183" t="s">
        <v>126</v>
      </c>
      <c r="AB183" t="s">
        <v>90</v>
      </c>
      <c r="AC183" t="s">
        <v>116</v>
      </c>
      <c r="AD183" t="s">
        <v>56</v>
      </c>
      <c r="AE183" t="s">
        <v>82</v>
      </c>
      <c r="AF183" t="s">
        <v>56</v>
      </c>
      <c r="AG183" t="s">
        <v>82</v>
      </c>
      <c r="AH183" t="s">
        <v>44</v>
      </c>
      <c r="AI183" t="s">
        <v>44</v>
      </c>
    </row>
    <row r="184" spans="1:35" x14ac:dyDescent="0.2">
      <c r="A184" t="s">
        <v>1889</v>
      </c>
      <c r="B184" t="s">
        <v>36</v>
      </c>
      <c r="C184" t="s">
        <v>37</v>
      </c>
      <c r="D184" s="1">
        <v>902.97</v>
      </c>
      <c r="E184" t="s">
        <v>38</v>
      </c>
      <c r="F184" s="2">
        <v>45393</v>
      </c>
      <c r="G184" t="s">
        <v>39</v>
      </c>
      <c r="H184" t="s">
        <v>1890</v>
      </c>
      <c r="I184" t="s">
        <v>41</v>
      </c>
      <c r="J184" t="s">
        <v>42</v>
      </c>
      <c r="K184" t="s">
        <v>43</v>
      </c>
      <c r="L184" t="s">
        <v>109</v>
      </c>
      <c r="M184" t="s">
        <v>101</v>
      </c>
      <c r="N184" t="s">
        <v>307</v>
      </c>
      <c r="O184" t="s">
        <v>308</v>
      </c>
      <c r="P184" t="s">
        <v>48</v>
      </c>
      <c r="Q184" t="s">
        <v>191</v>
      </c>
      <c r="R184" t="s">
        <v>192</v>
      </c>
      <c r="S184" t="s">
        <v>51</v>
      </c>
      <c r="T184" t="s">
        <v>52</v>
      </c>
      <c r="U184" s="3">
        <v>45789</v>
      </c>
      <c r="V184" t="s">
        <v>53</v>
      </c>
      <c r="W184" s="2">
        <v>45393</v>
      </c>
      <c r="X184" s="2">
        <v>45420</v>
      </c>
      <c r="Y184">
        <v>1</v>
      </c>
      <c r="Z184" t="s">
        <v>54</v>
      </c>
      <c r="AA184" t="s">
        <v>55</v>
      </c>
      <c r="AB184" t="s">
        <v>90</v>
      </c>
      <c r="AC184" t="s">
        <v>116</v>
      </c>
      <c r="AD184" t="s">
        <v>56</v>
      </c>
      <c r="AE184" t="s">
        <v>57</v>
      </c>
      <c r="AF184" t="s">
        <v>56</v>
      </c>
      <c r="AG184" t="s">
        <v>57</v>
      </c>
      <c r="AH184" t="s">
        <v>44</v>
      </c>
      <c r="AI184" t="s">
        <v>44</v>
      </c>
    </row>
    <row r="185" spans="1:35" x14ac:dyDescent="0.2">
      <c r="A185" t="s">
        <v>1891</v>
      </c>
      <c r="B185" t="s">
        <v>36</v>
      </c>
      <c r="C185" t="s">
        <v>37</v>
      </c>
      <c r="D185" s="1">
        <v>200</v>
      </c>
      <c r="E185" t="s">
        <v>38</v>
      </c>
      <c r="F185" s="2">
        <v>45393</v>
      </c>
      <c r="G185" t="s">
        <v>39</v>
      </c>
      <c r="H185" t="s">
        <v>1892</v>
      </c>
      <c r="I185" t="s">
        <v>41</v>
      </c>
      <c r="J185" t="s">
        <v>42</v>
      </c>
      <c r="K185" t="s">
        <v>109</v>
      </c>
      <c r="L185" t="s">
        <v>44</v>
      </c>
      <c r="M185" t="s">
        <v>252</v>
      </c>
      <c r="N185" t="s">
        <v>420</v>
      </c>
      <c r="O185" t="s">
        <v>421</v>
      </c>
      <c r="P185" t="s">
        <v>48</v>
      </c>
      <c r="Q185" t="s">
        <v>147</v>
      </c>
      <c r="R185" t="s">
        <v>148</v>
      </c>
      <c r="S185" t="s">
        <v>51</v>
      </c>
      <c r="T185" t="s">
        <v>52</v>
      </c>
      <c r="U185" s="3">
        <v>45789</v>
      </c>
      <c r="V185" t="s">
        <v>53</v>
      </c>
      <c r="W185" s="2">
        <v>45393</v>
      </c>
      <c r="X185" s="2">
        <v>45450</v>
      </c>
      <c r="Y185">
        <v>2</v>
      </c>
      <c r="Z185" t="s">
        <v>54</v>
      </c>
      <c r="AA185" t="s">
        <v>116</v>
      </c>
      <c r="AB185" t="s">
        <v>44</v>
      </c>
      <c r="AC185" t="s">
        <v>44</v>
      </c>
      <c r="AD185" t="s">
        <v>56</v>
      </c>
      <c r="AE185" t="s">
        <v>164</v>
      </c>
      <c r="AF185" t="s">
        <v>56</v>
      </c>
      <c r="AG185" t="s">
        <v>164</v>
      </c>
      <c r="AH185" t="s">
        <v>44</v>
      </c>
      <c r="AI185" t="s">
        <v>44</v>
      </c>
    </row>
    <row r="186" spans="1:35" x14ac:dyDescent="0.2">
      <c r="A186" t="s">
        <v>1893</v>
      </c>
      <c r="B186" t="s">
        <v>36</v>
      </c>
      <c r="C186" t="s">
        <v>37</v>
      </c>
      <c r="D186" s="1">
        <v>935.98</v>
      </c>
      <c r="E186" t="s">
        <v>38</v>
      </c>
      <c r="F186" s="2">
        <v>45393</v>
      </c>
      <c r="G186" t="s">
        <v>39</v>
      </c>
      <c r="H186" t="s">
        <v>1894</v>
      </c>
      <c r="I186" t="s">
        <v>41</v>
      </c>
      <c r="J186" t="s">
        <v>42</v>
      </c>
      <c r="K186" t="s">
        <v>66</v>
      </c>
      <c r="L186" t="s">
        <v>44</v>
      </c>
      <c r="M186" t="s">
        <v>318</v>
      </c>
      <c r="N186" t="s">
        <v>307</v>
      </c>
      <c r="O186" t="s">
        <v>308</v>
      </c>
      <c r="P186" t="s">
        <v>48</v>
      </c>
      <c r="Q186" t="s">
        <v>191</v>
      </c>
      <c r="R186" t="s">
        <v>192</v>
      </c>
      <c r="S186" t="s">
        <v>51</v>
      </c>
      <c r="T186" t="s">
        <v>52</v>
      </c>
      <c r="U186" s="3">
        <v>45789</v>
      </c>
      <c r="V186" t="s">
        <v>53</v>
      </c>
      <c r="W186" s="2">
        <v>45393</v>
      </c>
      <c r="X186" s="2">
        <v>45456</v>
      </c>
      <c r="Y186">
        <v>2</v>
      </c>
      <c r="Z186" t="s">
        <v>54</v>
      </c>
      <c r="AA186" t="s">
        <v>73</v>
      </c>
      <c r="AB186" t="s">
        <v>44</v>
      </c>
      <c r="AC186" t="s">
        <v>44</v>
      </c>
      <c r="AD186" t="s">
        <v>56</v>
      </c>
      <c r="AE186" t="s">
        <v>57</v>
      </c>
      <c r="AF186" t="s">
        <v>56</v>
      </c>
      <c r="AG186" t="s">
        <v>57</v>
      </c>
      <c r="AH186" t="s">
        <v>56</v>
      </c>
      <c r="AI186" t="s">
        <v>92</v>
      </c>
    </row>
    <row r="187" spans="1:35" x14ac:dyDescent="0.2">
      <c r="A187" t="s">
        <v>1895</v>
      </c>
      <c r="B187" t="s">
        <v>36</v>
      </c>
      <c r="C187" t="s">
        <v>37</v>
      </c>
      <c r="D187" s="1">
        <v>874.96</v>
      </c>
      <c r="E187" t="s">
        <v>38</v>
      </c>
      <c r="F187" s="2">
        <v>45393</v>
      </c>
      <c r="G187" t="s">
        <v>39</v>
      </c>
      <c r="H187" t="s">
        <v>1896</v>
      </c>
      <c r="I187" t="s">
        <v>41</v>
      </c>
      <c r="J187" t="s">
        <v>42</v>
      </c>
      <c r="K187" t="s">
        <v>66</v>
      </c>
      <c r="L187" t="s">
        <v>44</v>
      </c>
      <c r="M187" t="s">
        <v>45</v>
      </c>
      <c r="N187" t="s">
        <v>1897</v>
      </c>
      <c r="O187" t="s">
        <v>1898</v>
      </c>
      <c r="P187" t="s">
        <v>48</v>
      </c>
      <c r="Q187" t="s">
        <v>1899</v>
      </c>
      <c r="R187" t="s">
        <v>1900</v>
      </c>
      <c r="S187" t="s">
        <v>155</v>
      </c>
      <c r="T187" t="s">
        <v>52</v>
      </c>
      <c r="U187" s="3">
        <v>45789</v>
      </c>
      <c r="V187" t="s">
        <v>53</v>
      </c>
      <c r="W187" s="2">
        <v>45393</v>
      </c>
      <c r="X187" s="2">
        <v>45420</v>
      </c>
      <c r="Y187">
        <v>1</v>
      </c>
      <c r="Z187" t="s">
        <v>54</v>
      </c>
      <c r="AA187" t="s">
        <v>73</v>
      </c>
      <c r="AB187" t="s">
        <v>44</v>
      </c>
      <c r="AC187" t="s">
        <v>44</v>
      </c>
      <c r="AD187" t="s">
        <v>56</v>
      </c>
      <c r="AE187" t="s">
        <v>57</v>
      </c>
      <c r="AF187" t="s">
        <v>56</v>
      </c>
      <c r="AG187" t="s">
        <v>57</v>
      </c>
      <c r="AH187" t="s">
        <v>44</v>
      </c>
      <c r="AI187" t="s">
        <v>44</v>
      </c>
    </row>
    <row r="188" spans="1:35" x14ac:dyDescent="0.2">
      <c r="A188" t="s">
        <v>1901</v>
      </c>
      <c r="B188" t="s">
        <v>36</v>
      </c>
      <c r="C188" t="s">
        <v>37</v>
      </c>
      <c r="D188" s="1">
        <v>776.89</v>
      </c>
      <c r="E188" t="s">
        <v>38</v>
      </c>
      <c r="F188" s="2">
        <v>45393</v>
      </c>
      <c r="G188" t="s">
        <v>39</v>
      </c>
      <c r="H188" t="s">
        <v>1902</v>
      </c>
      <c r="I188" t="s">
        <v>41</v>
      </c>
      <c r="J188" t="s">
        <v>42</v>
      </c>
      <c r="K188" t="s">
        <v>120</v>
      </c>
      <c r="L188" t="s">
        <v>44</v>
      </c>
      <c r="M188" t="s">
        <v>1023</v>
      </c>
      <c r="N188" t="s">
        <v>1903</v>
      </c>
      <c r="O188" t="s">
        <v>1904</v>
      </c>
      <c r="P188" t="s">
        <v>48</v>
      </c>
      <c r="Q188" t="s">
        <v>296</v>
      </c>
      <c r="R188" t="s">
        <v>297</v>
      </c>
      <c r="S188" t="s">
        <v>72</v>
      </c>
      <c r="T188" t="s">
        <v>52</v>
      </c>
      <c r="U188" s="3">
        <v>45789</v>
      </c>
      <c r="V188" t="s">
        <v>53</v>
      </c>
      <c r="W188" s="2">
        <v>45393</v>
      </c>
      <c r="X188" s="2">
        <v>45450</v>
      </c>
      <c r="Y188">
        <v>2</v>
      </c>
      <c r="Z188" t="s">
        <v>54</v>
      </c>
      <c r="AA188" t="s">
        <v>126</v>
      </c>
      <c r="AB188" t="s">
        <v>44</v>
      </c>
      <c r="AC188" t="s">
        <v>44</v>
      </c>
      <c r="AD188" t="s">
        <v>56</v>
      </c>
      <c r="AE188" t="s">
        <v>82</v>
      </c>
      <c r="AF188" t="s">
        <v>56</v>
      </c>
      <c r="AG188" t="s">
        <v>82</v>
      </c>
      <c r="AH188" t="s">
        <v>56</v>
      </c>
      <c r="AI188" t="s">
        <v>92</v>
      </c>
    </row>
    <row r="189" spans="1:35" x14ac:dyDescent="0.2">
      <c r="A189" t="s">
        <v>1905</v>
      </c>
      <c r="B189" t="s">
        <v>36</v>
      </c>
      <c r="C189" t="s">
        <v>37</v>
      </c>
      <c r="D189" s="1">
        <v>950</v>
      </c>
      <c r="E189" t="s">
        <v>38</v>
      </c>
      <c r="F189" s="2">
        <v>45397</v>
      </c>
      <c r="G189" t="s">
        <v>39</v>
      </c>
      <c r="H189" t="s">
        <v>1906</v>
      </c>
      <c r="I189" t="s">
        <v>41</v>
      </c>
      <c r="J189" t="s">
        <v>42</v>
      </c>
      <c r="K189" t="s">
        <v>66</v>
      </c>
      <c r="L189" t="s">
        <v>44</v>
      </c>
      <c r="M189" t="s">
        <v>196</v>
      </c>
      <c r="N189" t="s">
        <v>705</v>
      </c>
      <c r="O189" t="s">
        <v>706</v>
      </c>
      <c r="P189" t="s">
        <v>48</v>
      </c>
      <c r="Q189" t="s">
        <v>180</v>
      </c>
      <c r="R189" t="s">
        <v>181</v>
      </c>
      <c r="S189" t="s">
        <v>51</v>
      </c>
      <c r="T189" t="s">
        <v>52</v>
      </c>
      <c r="U189" s="3">
        <v>45789</v>
      </c>
      <c r="V189" t="s">
        <v>53</v>
      </c>
      <c r="W189" s="2">
        <v>45397</v>
      </c>
      <c r="X189" s="2">
        <v>45488</v>
      </c>
      <c r="Y189">
        <v>3</v>
      </c>
      <c r="Z189" t="s">
        <v>54</v>
      </c>
      <c r="AA189" t="s">
        <v>73</v>
      </c>
      <c r="AB189" t="s">
        <v>44</v>
      </c>
      <c r="AC189" t="s">
        <v>44</v>
      </c>
      <c r="AD189" t="s">
        <v>56</v>
      </c>
      <c r="AE189" t="s">
        <v>75</v>
      </c>
      <c r="AF189" t="s">
        <v>56</v>
      </c>
      <c r="AG189" t="s">
        <v>75</v>
      </c>
      <c r="AH189" t="s">
        <v>44</v>
      </c>
      <c r="AI189" t="s">
        <v>44</v>
      </c>
    </row>
    <row r="190" spans="1:35" x14ac:dyDescent="0.2">
      <c r="A190" t="s">
        <v>1907</v>
      </c>
      <c r="B190" t="s">
        <v>36</v>
      </c>
      <c r="C190" t="s">
        <v>37</v>
      </c>
      <c r="D190" s="1">
        <v>835.98</v>
      </c>
      <c r="E190" t="s">
        <v>38</v>
      </c>
      <c r="F190" s="2">
        <v>45394</v>
      </c>
      <c r="G190" t="s">
        <v>39</v>
      </c>
      <c r="H190" t="s">
        <v>1908</v>
      </c>
      <c r="I190" t="s">
        <v>41</v>
      </c>
      <c r="J190" t="s">
        <v>42</v>
      </c>
      <c r="K190" t="s">
        <v>66</v>
      </c>
      <c r="L190" t="s">
        <v>44</v>
      </c>
      <c r="M190" t="s">
        <v>419</v>
      </c>
      <c r="N190" t="s">
        <v>1909</v>
      </c>
      <c r="O190" t="s">
        <v>1910</v>
      </c>
      <c r="P190" t="s">
        <v>48</v>
      </c>
      <c r="Q190" t="s">
        <v>124</v>
      </c>
      <c r="R190" t="s">
        <v>125</v>
      </c>
      <c r="S190" t="s">
        <v>51</v>
      </c>
      <c r="T190" t="s">
        <v>52</v>
      </c>
      <c r="U190" s="3">
        <v>45789</v>
      </c>
      <c r="V190" t="s">
        <v>53</v>
      </c>
      <c r="W190" s="2">
        <v>45394</v>
      </c>
      <c r="X190" s="2">
        <v>45456</v>
      </c>
      <c r="Y190">
        <v>1</v>
      </c>
      <c r="Z190" t="s">
        <v>54</v>
      </c>
      <c r="AA190" t="s">
        <v>73</v>
      </c>
      <c r="AB190" t="s">
        <v>44</v>
      </c>
      <c r="AC190" t="s">
        <v>44</v>
      </c>
      <c r="AD190" t="s">
        <v>56</v>
      </c>
      <c r="AE190" t="s">
        <v>57</v>
      </c>
      <c r="AF190" t="s">
        <v>56</v>
      </c>
      <c r="AG190" t="s">
        <v>57</v>
      </c>
      <c r="AH190" t="s">
        <v>44</v>
      </c>
      <c r="AI190" t="s">
        <v>44</v>
      </c>
    </row>
    <row r="191" spans="1:35" x14ac:dyDescent="0.2">
      <c r="A191" t="s">
        <v>1911</v>
      </c>
      <c r="B191" t="s">
        <v>36</v>
      </c>
      <c r="C191" t="s">
        <v>37</v>
      </c>
      <c r="D191" s="1">
        <v>999</v>
      </c>
      <c r="E191" t="s">
        <v>38</v>
      </c>
      <c r="F191" s="2">
        <v>45399</v>
      </c>
      <c r="G191" t="s">
        <v>39</v>
      </c>
      <c r="H191" t="s">
        <v>1912</v>
      </c>
      <c r="I191" t="s">
        <v>41</v>
      </c>
      <c r="J191" t="s">
        <v>42</v>
      </c>
      <c r="K191" t="s">
        <v>120</v>
      </c>
      <c r="L191" t="s">
        <v>44</v>
      </c>
      <c r="M191" t="s">
        <v>196</v>
      </c>
      <c r="N191" t="s">
        <v>1576</v>
      </c>
      <c r="O191" t="s">
        <v>1577</v>
      </c>
      <c r="P191" t="s">
        <v>48</v>
      </c>
      <c r="Q191" t="s">
        <v>191</v>
      </c>
      <c r="R191" t="s">
        <v>192</v>
      </c>
      <c r="S191" t="s">
        <v>51</v>
      </c>
      <c r="T191" t="s">
        <v>52</v>
      </c>
      <c r="U191" s="3">
        <v>45789</v>
      </c>
      <c r="V191" t="s">
        <v>53</v>
      </c>
      <c r="W191" s="2">
        <v>45399</v>
      </c>
      <c r="X191" s="2">
        <v>45476</v>
      </c>
      <c r="Y191">
        <v>3</v>
      </c>
      <c r="Z191" t="s">
        <v>54</v>
      </c>
      <c r="AA191" t="s">
        <v>126</v>
      </c>
      <c r="AB191" t="s">
        <v>44</v>
      </c>
      <c r="AC191" t="s">
        <v>44</v>
      </c>
      <c r="AD191" t="s">
        <v>56</v>
      </c>
      <c r="AE191" t="s">
        <v>75</v>
      </c>
      <c r="AF191" t="s">
        <v>56</v>
      </c>
      <c r="AG191" t="s">
        <v>75</v>
      </c>
      <c r="AH191" t="s">
        <v>44</v>
      </c>
      <c r="AI191" t="s">
        <v>44</v>
      </c>
    </row>
    <row r="192" spans="1:35" x14ac:dyDescent="0.2">
      <c r="A192" t="s">
        <v>1913</v>
      </c>
      <c r="B192" t="s">
        <v>36</v>
      </c>
      <c r="C192" t="s">
        <v>202</v>
      </c>
      <c r="D192" s="1">
        <v>1671.6</v>
      </c>
      <c r="E192" t="s">
        <v>38</v>
      </c>
      <c r="F192" s="2">
        <v>45397</v>
      </c>
      <c r="G192" t="s">
        <v>39</v>
      </c>
      <c r="H192" t="s">
        <v>1914</v>
      </c>
      <c r="I192" t="s">
        <v>41</v>
      </c>
      <c r="J192" t="s">
        <v>42</v>
      </c>
      <c r="K192" t="s">
        <v>120</v>
      </c>
      <c r="L192" t="s">
        <v>44</v>
      </c>
      <c r="M192" t="s">
        <v>204</v>
      </c>
      <c r="N192" t="s">
        <v>97</v>
      </c>
      <c r="O192" t="s">
        <v>98</v>
      </c>
      <c r="P192" t="s">
        <v>48</v>
      </c>
      <c r="Q192" t="s">
        <v>80</v>
      </c>
      <c r="R192" t="s">
        <v>81</v>
      </c>
      <c r="S192" t="s">
        <v>51</v>
      </c>
      <c r="T192" t="s">
        <v>209</v>
      </c>
      <c r="U192" s="3">
        <v>45789</v>
      </c>
      <c r="V192" t="s">
        <v>53</v>
      </c>
      <c r="W192" s="2">
        <v>45397</v>
      </c>
      <c r="X192" s="2">
        <v>45430</v>
      </c>
      <c r="Y192">
        <v>1</v>
      </c>
      <c r="Z192" t="s">
        <v>54</v>
      </c>
      <c r="AA192" t="s">
        <v>126</v>
      </c>
      <c r="AB192" t="s">
        <v>44</v>
      </c>
      <c r="AC192" t="s">
        <v>44</v>
      </c>
      <c r="AD192" t="s">
        <v>56</v>
      </c>
      <c r="AE192" t="s">
        <v>211</v>
      </c>
      <c r="AF192" t="s">
        <v>56</v>
      </c>
      <c r="AG192" t="s">
        <v>211</v>
      </c>
      <c r="AH192" t="s">
        <v>44</v>
      </c>
      <c r="AI192" t="s">
        <v>44</v>
      </c>
    </row>
    <row r="193" spans="1:35" x14ac:dyDescent="0.2">
      <c r="A193" t="s">
        <v>1915</v>
      </c>
      <c r="B193" t="s">
        <v>36</v>
      </c>
      <c r="C193" t="s">
        <v>37</v>
      </c>
      <c r="D193" s="1">
        <v>752.98</v>
      </c>
      <c r="E193" t="s">
        <v>38</v>
      </c>
      <c r="F193" s="2">
        <v>45397</v>
      </c>
      <c r="G193" t="s">
        <v>39</v>
      </c>
      <c r="H193" t="s">
        <v>1916</v>
      </c>
      <c r="I193" t="s">
        <v>41</v>
      </c>
      <c r="J193" t="s">
        <v>42</v>
      </c>
      <c r="K193" t="s">
        <v>120</v>
      </c>
      <c r="L193" t="s">
        <v>44</v>
      </c>
      <c r="M193" t="s">
        <v>45</v>
      </c>
      <c r="N193" t="s">
        <v>1917</v>
      </c>
      <c r="O193" t="s">
        <v>1918</v>
      </c>
      <c r="P193" t="s">
        <v>48</v>
      </c>
      <c r="Q193" t="s">
        <v>267</v>
      </c>
      <c r="R193" t="s">
        <v>268</v>
      </c>
      <c r="S193" t="s">
        <v>51</v>
      </c>
      <c r="T193" t="s">
        <v>52</v>
      </c>
      <c r="U193" s="3">
        <v>45789</v>
      </c>
      <c r="V193" t="s">
        <v>53</v>
      </c>
      <c r="W193" s="2">
        <v>45397</v>
      </c>
      <c r="X193" s="2">
        <v>45450</v>
      </c>
      <c r="Y193">
        <v>1</v>
      </c>
      <c r="Z193" t="s">
        <v>54</v>
      </c>
      <c r="AA193" t="s">
        <v>126</v>
      </c>
      <c r="AB193" t="s">
        <v>44</v>
      </c>
      <c r="AC193" t="s">
        <v>44</v>
      </c>
      <c r="AD193" t="s">
        <v>56</v>
      </c>
      <c r="AE193" t="s">
        <v>57</v>
      </c>
      <c r="AF193" t="s">
        <v>56</v>
      </c>
      <c r="AG193" t="s">
        <v>57</v>
      </c>
      <c r="AH193" t="s">
        <v>44</v>
      </c>
      <c r="AI193" t="s">
        <v>44</v>
      </c>
    </row>
    <row r="194" spans="1:35" x14ac:dyDescent="0.2">
      <c r="A194" t="s">
        <v>1919</v>
      </c>
      <c r="B194" t="s">
        <v>36</v>
      </c>
      <c r="C194" t="s">
        <v>202</v>
      </c>
      <c r="D194" s="1">
        <v>1404</v>
      </c>
      <c r="E194" t="s">
        <v>38</v>
      </c>
      <c r="F194" s="2">
        <v>45399</v>
      </c>
      <c r="G194" t="s">
        <v>39</v>
      </c>
      <c r="H194" t="s">
        <v>1920</v>
      </c>
      <c r="I194" t="s">
        <v>41</v>
      </c>
      <c r="J194" t="s">
        <v>42</v>
      </c>
      <c r="K194" t="s">
        <v>120</v>
      </c>
      <c r="L194" t="s">
        <v>44</v>
      </c>
      <c r="M194" t="s">
        <v>204</v>
      </c>
      <c r="N194" t="s">
        <v>1367</v>
      </c>
      <c r="O194" t="s">
        <v>1368</v>
      </c>
      <c r="P194" t="s">
        <v>48</v>
      </c>
      <c r="Q194" t="s">
        <v>180</v>
      </c>
      <c r="R194" t="s">
        <v>181</v>
      </c>
      <c r="S194" t="s">
        <v>51</v>
      </c>
      <c r="T194" t="s">
        <v>209</v>
      </c>
      <c r="U194" s="3">
        <v>45789</v>
      </c>
      <c r="V194" t="s">
        <v>53</v>
      </c>
      <c r="W194" s="2">
        <v>45399</v>
      </c>
      <c r="X194" s="2">
        <v>45450</v>
      </c>
      <c r="Y194">
        <v>1</v>
      </c>
      <c r="Z194" t="s">
        <v>54</v>
      </c>
      <c r="AA194" t="s">
        <v>126</v>
      </c>
      <c r="AB194" t="s">
        <v>44</v>
      </c>
      <c r="AC194" t="s">
        <v>44</v>
      </c>
      <c r="AD194" t="s">
        <v>56</v>
      </c>
      <c r="AE194" t="s">
        <v>211</v>
      </c>
      <c r="AF194" t="s">
        <v>56</v>
      </c>
      <c r="AG194" t="s">
        <v>211</v>
      </c>
      <c r="AH194" t="s">
        <v>44</v>
      </c>
      <c r="AI194" t="s">
        <v>44</v>
      </c>
    </row>
    <row r="195" spans="1:35" x14ac:dyDescent="0.2">
      <c r="A195" t="s">
        <v>1921</v>
      </c>
      <c r="B195" t="s">
        <v>36</v>
      </c>
      <c r="C195" t="s">
        <v>37</v>
      </c>
      <c r="D195" s="1">
        <v>480</v>
      </c>
      <c r="E195" t="s">
        <v>38</v>
      </c>
      <c r="F195" s="2">
        <v>45397</v>
      </c>
      <c r="G195" t="s">
        <v>39</v>
      </c>
      <c r="H195" t="s">
        <v>1922</v>
      </c>
      <c r="I195" t="s">
        <v>41</v>
      </c>
      <c r="J195" t="s">
        <v>42</v>
      </c>
      <c r="K195" t="s">
        <v>120</v>
      </c>
      <c r="L195" t="s">
        <v>44</v>
      </c>
      <c r="M195" t="s">
        <v>196</v>
      </c>
      <c r="N195" t="s">
        <v>1923</v>
      </c>
      <c r="O195" t="s">
        <v>1924</v>
      </c>
      <c r="P195" t="s">
        <v>48</v>
      </c>
      <c r="Q195" t="s">
        <v>147</v>
      </c>
      <c r="R195" t="s">
        <v>148</v>
      </c>
      <c r="S195" t="s">
        <v>51</v>
      </c>
      <c r="T195" t="s">
        <v>52</v>
      </c>
      <c r="U195" s="3">
        <v>45789</v>
      </c>
      <c r="V195" t="s">
        <v>53</v>
      </c>
      <c r="W195" s="2">
        <v>45397</v>
      </c>
      <c r="X195" s="2">
        <v>45476</v>
      </c>
      <c r="Y195">
        <v>3</v>
      </c>
      <c r="Z195" t="s">
        <v>54</v>
      </c>
      <c r="AA195" t="s">
        <v>126</v>
      </c>
      <c r="AB195" t="s">
        <v>44</v>
      </c>
      <c r="AC195" t="s">
        <v>44</v>
      </c>
      <c r="AD195" t="s">
        <v>56</v>
      </c>
      <c r="AE195" t="s">
        <v>75</v>
      </c>
      <c r="AF195" t="s">
        <v>56</v>
      </c>
      <c r="AG195" t="s">
        <v>75</v>
      </c>
      <c r="AH195" t="s">
        <v>44</v>
      </c>
      <c r="AI195" t="s">
        <v>44</v>
      </c>
    </row>
    <row r="196" spans="1:35" x14ac:dyDescent="0.2">
      <c r="A196" t="s">
        <v>1925</v>
      </c>
      <c r="B196" t="s">
        <v>36</v>
      </c>
      <c r="C196" t="s">
        <v>37</v>
      </c>
      <c r="D196" s="1">
        <v>894.59</v>
      </c>
      <c r="E196" t="s">
        <v>38</v>
      </c>
      <c r="F196" s="2">
        <v>45397</v>
      </c>
      <c r="G196" t="s">
        <v>39</v>
      </c>
      <c r="H196" t="s">
        <v>1926</v>
      </c>
      <c r="I196" t="s">
        <v>41</v>
      </c>
      <c r="J196" t="s">
        <v>42</v>
      </c>
      <c r="K196" t="s">
        <v>120</v>
      </c>
      <c r="L196" t="s">
        <v>44</v>
      </c>
      <c r="M196" t="s">
        <v>1405</v>
      </c>
      <c r="N196" t="s">
        <v>1927</v>
      </c>
      <c r="O196" t="s">
        <v>1928</v>
      </c>
      <c r="P196" t="s">
        <v>48</v>
      </c>
      <c r="Q196" t="s">
        <v>490</v>
      </c>
      <c r="R196" t="s">
        <v>491</v>
      </c>
      <c r="S196" t="s">
        <v>72</v>
      </c>
      <c r="T196" t="s">
        <v>52</v>
      </c>
      <c r="U196" s="3">
        <v>45789</v>
      </c>
      <c r="V196" t="s">
        <v>53</v>
      </c>
      <c r="W196" s="2">
        <v>45397</v>
      </c>
      <c r="X196" s="2">
        <v>45420</v>
      </c>
      <c r="Y196">
        <v>1</v>
      </c>
      <c r="Z196" t="s">
        <v>54</v>
      </c>
      <c r="AA196" t="s">
        <v>126</v>
      </c>
      <c r="AB196" t="s">
        <v>44</v>
      </c>
      <c r="AC196" t="s">
        <v>44</v>
      </c>
      <c r="AD196" t="s">
        <v>56</v>
      </c>
      <c r="AE196" t="s">
        <v>82</v>
      </c>
      <c r="AF196" t="s">
        <v>56</v>
      </c>
      <c r="AG196" t="s">
        <v>82</v>
      </c>
      <c r="AH196" t="s">
        <v>44</v>
      </c>
      <c r="AI196" t="s">
        <v>44</v>
      </c>
    </row>
    <row r="197" spans="1:35" x14ac:dyDescent="0.2">
      <c r="A197" t="s">
        <v>1929</v>
      </c>
      <c r="B197" t="s">
        <v>36</v>
      </c>
      <c r="C197" t="s">
        <v>37</v>
      </c>
      <c r="D197" s="1">
        <v>720</v>
      </c>
      <c r="E197" t="s">
        <v>38</v>
      </c>
      <c r="F197" s="2">
        <v>45397</v>
      </c>
      <c r="G197" t="s">
        <v>39</v>
      </c>
      <c r="H197" t="s">
        <v>1930</v>
      </c>
      <c r="I197" t="s">
        <v>41</v>
      </c>
      <c r="J197" t="s">
        <v>42</v>
      </c>
      <c r="K197" t="s">
        <v>129</v>
      </c>
      <c r="L197" t="s">
        <v>44</v>
      </c>
      <c r="M197" t="s">
        <v>67</v>
      </c>
      <c r="N197" t="s">
        <v>1931</v>
      </c>
      <c r="O197" t="s">
        <v>1932</v>
      </c>
      <c r="P197" t="s">
        <v>48</v>
      </c>
      <c r="Q197" t="s">
        <v>296</v>
      </c>
      <c r="R197" t="s">
        <v>297</v>
      </c>
      <c r="S197" t="s">
        <v>72</v>
      </c>
      <c r="T197" t="s">
        <v>52</v>
      </c>
      <c r="U197" s="3">
        <v>45789</v>
      </c>
      <c r="V197" t="s">
        <v>53</v>
      </c>
      <c r="W197" s="2">
        <v>45397</v>
      </c>
      <c r="X197" s="2">
        <v>45476</v>
      </c>
      <c r="Y197">
        <v>3</v>
      </c>
      <c r="Z197" t="s">
        <v>54</v>
      </c>
      <c r="AA197" t="s">
        <v>163</v>
      </c>
      <c r="AB197" t="s">
        <v>44</v>
      </c>
      <c r="AC197" t="s">
        <v>44</v>
      </c>
      <c r="AD197" t="s">
        <v>56</v>
      </c>
      <c r="AE197" t="s">
        <v>74</v>
      </c>
      <c r="AF197" t="s">
        <v>56</v>
      </c>
      <c r="AG197" t="s">
        <v>74</v>
      </c>
      <c r="AH197" t="s">
        <v>44</v>
      </c>
      <c r="AI197" t="s">
        <v>44</v>
      </c>
    </row>
    <row r="198" spans="1:35" x14ac:dyDescent="0.2">
      <c r="A198" t="s">
        <v>1933</v>
      </c>
      <c r="B198" t="s">
        <v>36</v>
      </c>
      <c r="C198" t="s">
        <v>283</v>
      </c>
      <c r="D198" s="1">
        <v>50</v>
      </c>
      <c r="E198" t="s">
        <v>38</v>
      </c>
      <c r="F198" s="2">
        <v>45397</v>
      </c>
      <c r="G198" t="s">
        <v>39</v>
      </c>
      <c r="H198" t="s">
        <v>1934</v>
      </c>
      <c r="I198" t="s">
        <v>41</v>
      </c>
      <c r="J198" t="s">
        <v>42</v>
      </c>
      <c r="K198" t="s">
        <v>109</v>
      </c>
      <c r="L198" t="s">
        <v>44</v>
      </c>
      <c r="M198" t="s">
        <v>1935</v>
      </c>
      <c r="N198" t="s">
        <v>1284</v>
      </c>
      <c r="O198" t="s">
        <v>1285</v>
      </c>
      <c r="P198" t="s">
        <v>48</v>
      </c>
      <c r="Q198" t="s">
        <v>113</v>
      </c>
      <c r="R198" t="s">
        <v>114</v>
      </c>
      <c r="S198" t="s">
        <v>51</v>
      </c>
      <c r="T198" t="s">
        <v>288</v>
      </c>
      <c r="U198" s="3">
        <v>45789</v>
      </c>
      <c r="V198" t="s">
        <v>53</v>
      </c>
      <c r="W198" s="2">
        <v>45397</v>
      </c>
      <c r="X198" s="2">
        <v>45420</v>
      </c>
      <c r="Y198">
        <v>1</v>
      </c>
      <c r="Z198" t="s">
        <v>54</v>
      </c>
      <c r="AA198" t="s">
        <v>116</v>
      </c>
      <c r="AB198" t="s">
        <v>44</v>
      </c>
      <c r="AC198" t="s">
        <v>44</v>
      </c>
      <c r="AD198" t="s">
        <v>56</v>
      </c>
      <c r="AE198" t="s">
        <v>93</v>
      </c>
      <c r="AF198" t="s">
        <v>56</v>
      </c>
      <c r="AG198" t="s">
        <v>93</v>
      </c>
      <c r="AH198" t="s">
        <v>44</v>
      </c>
      <c r="AI198" t="s">
        <v>44</v>
      </c>
    </row>
    <row r="199" spans="1:35" x14ac:dyDescent="0.2">
      <c r="A199" t="s">
        <v>1936</v>
      </c>
      <c r="B199" t="s">
        <v>36</v>
      </c>
      <c r="C199" t="s">
        <v>283</v>
      </c>
      <c r="D199" s="1">
        <v>500</v>
      </c>
      <c r="E199" t="s">
        <v>38</v>
      </c>
      <c r="F199" s="2">
        <v>45398</v>
      </c>
      <c r="G199" t="s">
        <v>39</v>
      </c>
      <c r="H199" t="s">
        <v>1937</v>
      </c>
      <c r="I199" t="s">
        <v>41</v>
      </c>
      <c r="J199" t="s">
        <v>42</v>
      </c>
      <c r="K199" t="s">
        <v>285</v>
      </c>
      <c r="L199" t="s">
        <v>44</v>
      </c>
      <c r="M199" t="s">
        <v>121</v>
      </c>
      <c r="N199" t="s">
        <v>276</v>
      </c>
      <c r="O199" t="s">
        <v>277</v>
      </c>
      <c r="P199" t="s">
        <v>48</v>
      </c>
      <c r="Q199" t="s">
        <v>180</v>
      </c>
      <c r="R199" t="s">
        <v>181</v>
      </c>
      <c r="S199" t="s">
        <v>51</v>
      </c>
      <c r="T199" t="s">
        <v>288</v>
      </c>
      <c r="U199" s="3">
        <v>45789</v>
      </c>
      <c r="V199" t="s">
        <v>53</v>
      </c>
      <c r="W199" s="2">
        <v>45398</v>
      </c>
      <c r="X199" s="2">
        <v>45486</v>
      </c>
      <c r="Y199">
        <v>3</v>
      </c>
      <c r="Z199" t="s">
        <v>54</v>
      </c>
      <c r="AA199" t="s">
        <v>289</v>
      </c>
      <c r="AB199" t="s">
        <v>44</v>
      </c>
      <c r="AC199" t="s">
        <v>44</v>
      </c>
      <c r="AD199" t="s">
        <v>56</v>
      </c>
      <c r="AE199" t="s">
        <v>75</v>
      </c>
      <c r="AF199" t="s">
        <v>56</v>
      </c>
      <c r="AG199" t="s">
        <v>75</v>
      </c>
      <c r="AH199" t="s">
        <v>44</v>
      </c>
      <c r="AI199" t="s">
        <v>44</v>
      </c>
    </row>
    <row r="200" spans="1:35" x14ac:dyDescent="0.2">
      <c r="A200" t="s">
        <v>1938</v>
      </c>
      <c r="B200" t="s">
        <v>36</v>
      </c>
      <c r="C200" t="s">
        <v>37</v>
      </c>
      <c r="D200" s="1">
        <v>1239.7</v>
      </c>
      <c r="E200" t="s">
        <v>38</v>
      </c>
      <c r="F200" s="2">
        <v>45401</v>
      </c>
      <c r="G200" t="s">
        <v>39</v>
      </c>
      <c r="H200" t="s">
        <v>1939</v>
      </c>
      <c r="I200" t="s">
        <v>41</v>
      </c>
      <c r="J200" t="s">
        <v>42</v>
      </c>
      <c r="K200" t="s">
        <v>120</v>
      </c>
      <c r="L200" t="s">
        <v>44</v>
      </c>
      <c r="M200" t="s">
        <v>419</v>
      </c>
      <c r="N200" t="s">
        <v>488</v>
      </c>
      <c r="O200" t="s">
        <v>489</v>
      </c>
      <c r="P200" t="s">
        <v>48</v>
      </c>
      <c r="Q200" t="s">
        <v>490</v>
      </c>
      <c r="R200" t="s">
        <v>491</v>
      </c>
      <c r="S200" t="s">
        <v>72</v>
      </c>
      <c r="T200" t="s">
        <v>52</v>
      </c>
      <c r="U200" s="3">
        <v>45789</v>
      </c>
      <c r="V200" t="s">
        <v>53</v>
      </c>
      <c r="W200" s="2">
        <v>45401</v>
      </c>
      <c r="X200" s="2">
        <v>45700</v>
      </c>
      <c r="Y200">
        <v>10</v>
      </c>
      <c r="Z200" t="s">
        <v>54</v>
      </c>
      <c r="AA200" t="s">
        <v>126</v>
      </c>
      <c r="AB200" t="s">
        <v>44</v>
      </c>
      <c r="AC200" t="s">
        <v>44</v>
      </c>
      <c r="AD200" t="s">
        <v>56</v>
      </c>
      <c r="AE200" t="s">
        <v>82</v>
      </c>
      <c r="AF200" t="s">
        <v>56</v>
      </c>
      <c r="AG200" t="s">
        <v>82</v>
      </c>
      <c r="AH200" t="s">
        <v>44</v>
      </c>
      <c r="AI200" t="s">
        <v>44</v>
      </c>
    </row>
    <row r="201" spans="1:35" x14ac:dyDescent="0.2">
      <c r="A201" t="s">
        <v>1940</v>
      </c>
      <c r="B201" t="s">
        <v>36</v>
      </c>
      <c r="C201" t="s">
        <v>202</v>
      </c>
      <c r="D201" s="1">
        <v>1976.4</v>
      </c>
      <c r="E201" t="s">
        <v>38</v>
      </c>
      <c r="F201" s="2">
        <v>45406</v>
      </c>
      <c r="G201" t="s">
        <v>39</v>
      </c>
      <c r="H201" t="s">
        <v>1941</v>
      </c>
      <c r="I201" t="s">
        <v>41</v>
      </c>
      <c r="J201" t="s">
        <v>42</v>
      </c>
      <c r="K201" t="s">
        <v>120</v>
      </c>
      <c r="L201" t="s">
        <v>44</v>
      </c>
      <c r="M201" t="s">
        <v>204</v>
      </c>
      <c r="N201" t="s">
        <v>1942</v>
      </c>
      <c r="O201" t="s">
        <v>1943</v>
      </c>
      <c r="P201" t="s">
        <v>48</v>
      </c>
      <c r="Q201" t="s">
        <v>80</v>
      </c>
      <c r="R201" t="s">
        <v>81</v>
      </c>
      <c r="S201" t="s">
        <v>51</v>
      </c>
      <c r="T201" t="s">
        <v>209</v>
      </c>
      <c r="U201" s="3">
        <v>45789</v>
      </c>
      <c r="V201" t="s">
        <v>53</v>
      </c>
      <c r="W201" s="2">
        <v>45406</v>
      </c>
      <c r="X201" s="2">
        <v>45524</v>
      </c>
      <c r="Y201">
        <v>4</v>
      </c>
      <c r="Z201" t="s">
        <v>54</v>
      </c>
      <c r="AA201" t="s">
        <v>126</v>
      </c>
      <c r="AB201" t="s">
        <v>44</v>
      </c>
      <c r="AC201" t="s">
        <v>44</v>
      </c>
      <c r="AD201" t="s">
        <v>56</v>
      </c>
      <c r="AE201" t="s">
        <v>211</v>
      </c>
      <c r="AF201" t="s">
        <v>56</v>
      </c>
      <c r="AG201" t="s">
        <v>211</v>
      </c>
      <c r="AH201" t="s">
        <v>44</v>
      </c>
      <c r="AI201" t="s">
        <v>44</v>
      </c>
    </row>
    <row r="202" spans="1:35" x14ac:dyDescent="0.2">
      <c r="A202" t="s">
        <v>1944</v>
      </c>
      <c r="B202" t="s">
        <v>36</v>
      </c>
      <c r="C202" t="s">
        <v>37</v>
      </c>
      <c r="D202" s="1">
        <v>603.98</v>
      </c>
      <c r="E202" t="s">
        <v>38</v>
      </c>
      <c r="F202" s="2">
        <v>45404</v>
      </c>
      <c r="G202" t="s">
        <v>39</v>
      </c>
      <c r="H202" t="s">
        <v>1945</v>
      </c>
      <c r="I202" t="s">
        <v>41</v>
      </c>
      <c r="J202" t="s">
        <v>42</v>
      </c>
      <c r="K202" t="s">
        <v>120</v>
      </c>
      <c r="L202" t="s">
        <v>44</v>
      </c>
      <c r="M202" t="s">
        <v>45</v>
      </c>
      <c r="N202" t="s">
        <v>1946</v>
      </c>
      <c r="O202" t="s">
        <v>1947</v>
      </c>
      <c r="P202" t="s">
        <v>48</v>
      </c>
      <c r="Q202" t="s">
        <v>914</v>
      </c>
      <c r="R202" t="s">
        <v>915</v>
      </c>
      <c r="S202" t="s">
        <v>51</v>
      </c>
      <c r="T202" t="s">
        <v>52</v>
      </c>
      <c r="U202" s="3">
        <v>45789</v>
      </c>
      <c r="V202" t="s">
        <v>53</v>
      </c>
      <c r="W202" s="2">
        <v>45404</v>
      </c>
      <c r="X202" s="2">
        <v>45420</v>
      </c>
      <c r="Y202">
        <v>1</v>
      </c>
      <c r="Z202" t="s">
        <v>54</v>
      </c>
      <c r="AA202" t="s">
        <v>126</v>
      </c>
      <c r="AB202" t="s">
        <v>44</v>
      </c>
      <c r="AC202" t="s">
        <v>44</v>
      </c>
      <c r="AD202" t="s">
        <v>56</v>
      </c>
      <c r="AE202" t="s">
        <v>57</v>
      </c>
      <c r="AF202" t="s">
        <v>56</v>
      </c>
      <c r="AG202" t="s">
        <v>57</v>
      </c>
      <c r="AH202" t="s">
        <v>44</v>
      </c>
      <c r="AI202" t="s">
        <v>44</v>
      </c>
    </row>
    <row r="203" spans="1:35" x14ac:dyDescent="0.2">
      <c r="A203" t="s">
        <v>1948</v>
      </c>
      <c r="B203" t="s">
        <v>36</v>
      </c>
      <c r="C203" t="s">
        <v>37</v>
      </c>
      <c r="D203" s="1">
        <v>618.97</v>
      </c>
      <c r="E203" t="s">
        <v>38</v>
      </c>
      <c r="F203" s="2">
        <v>45404</v>
      </c>
      <c r="G203" t="s">
        <v>39</v>
      </c>
      <c r="H203" t="s">
        <v>1949</v>
      </c>
      <c r="I203" t="s">
        <v>41</v>
      </c>
      <c r="J203" t="s">
        <v>42</v>
      </c>
      <c r="K203" t="s">
        <v>120</v>
      </c>
      <c r="L203" t="s">
        <v>44</v>
      </c>
      <c r="M203" t="s">
        <v>45</v>
      </c>
      <c r="N203" t="s">
        <v>1500</v>
      </c>
      <c r="O203" t="s">
        <v>1501</v>
      </c>
      <c r="P203" t="s">
        <v>48</v>
      </c>
      <c r="Q203" t="s">
        <v>1502</v>
      </c>
      <c r="R203" t="s">
        <v>1503</v>
      </c>
      <c r="S203" t="s">
        <v>72</v>
      </c>
      <c r="T203" t="s">
        <v>52</v>
      </c>
      <c r="U203" s="3">
        <v>45789</v>
      </c>
      <c r="V203" t="s">
        <v>53</v>
      </c>
      <c r="W203" s="2">
        <v>45404</v>
      </c>
      <c r="X203" s="2">
        <v>45450</v>
      </c>
      <c r="Y203">
        <v>2</v>
      </c>
      <c r="Z203" t="s">
        <v>54</v>
      </c>
      <c r="AA203" t="s">
        <v>126</v>
      </c>
      <c r="AB203" t="s">
        <v>44</v>
      </c>
      <c r="AC203" t="s">
        <v>44</v>
      </c>
      <c r="AD203" t="s">
        <v>56</v>
      </c>
      <c r="AE203" t="s">
        <v>57</v>
      </c>
      <c r="AF203" t="s">
        <v>56</v>
      </c>
      <c r="AG203" t="s">
        <v>57</v>
      </c>
      <c r="AH203" t="s">
        <v>44</v>
      </c>
      <c r="AI203" t="s">
        <v>44</v>
      </c>
    </row>
    <row r="204" spans="1:35" x14ac:dyDescent="0.2">
      <c r="A204" t="s">
        <v>1950</v>
      </c>
      <c r="B204" t="s">
        <v>36</v>
      </c>
      <c r="C204" t="s">
        <v>37</v>
      </c>
      <c r="D204" s="1">
        <v>605.98</v>
      </c>
      <c r="E204" t="s">
        <v>38</v>
      </c>
      <c r="F204" s="2">
        <v>45404</v>
      </c>
      <c r="G204" t="s">
        <v>39</v>
      </c>
      <c r="H204" t="s">
        <v>1951</v>
      </c>
      <c r="I204" t="s">
        <v>41</v>
      </c>
      <c r="J204" t="s">
        <v>42</v>
      </c>
      <c r="K204" t="s">
        <v>66</v>
      </c>
      <c r="L204" t="s">
        <v>44</v>
      </c>
      <c r="M204" t="s">
        <v>419</v>
      </c>
      <c r="N204" t="s">
        <v>603</v>
      </c>
      <c r="O204" t="s">
        <v>604</v>
      </c>
      <c r="P204" t="s">
        <v>48</v>
      </c>
      <c r="Q204" t="s">
        <v>104</v>
      </c>
      <c r="R204" t="s">
        <v>105</v>
      </c>
      <c r="S204" t="s">
        <v>51</v>
      </c>
      <c r="T204" t="s">
        <v>52</v>
      </c>
      <c r="U204" s="3">
        <v>45789</v>
      </c>
      <c r="V204" t="s">
        <v>53</v>
      </c>
      <c r="W204" s="2">
        <v>45404</v>
      </c>
      <c r="X204" s="2">
        <v>45452</v>
      </c>
      <c r="Y204">
        <v>2</v>
      </c>
      <c r="Z204" t="s">
        <v>54</v>
      </c>
      <c r="AA204" t="s">
        <v>73</v>
      </c>
      <c r="AB204" t="s">
        <v>44</v>
      </c>
      <c r="AC204" t="s">
        <v>44</v>
      </c>
      <c r="AD204" t="s">
        <v>56</v>
      </c>
      <c r="AE204" t="s">
        <v>57</v>
      </c>
      <c r="AF204" t="s">
        <v>56</v>
      </c>
      <c r="AG204" t="s">
        <v>57</v>
      </c>
      <c r="AH204" t="s">
        <v>44</v>
      </c>
      <c r="AI204" t="s">
        <v>44</v>
      </c>
    </row>
    <row r="205" spans="1:35" x14ac:dyDescent="0.2">
      <c r="A205" t="s">
        <v>1952</v>
      </c>
      <c r="B205" t="s">
        <v>36</v>
      </c>
      <c r="C205" t="s">
        <v>37</v>
      </c>
      <c r="D205" s="1">
        <v>934.98</v>
      </c>
      <c r="E205" t="s">
        <v>38</v>
      </c>
      <c r="F205" s="2">
        <v>45406</v>
      </c>
      <c r="G205" t="s">
        <v>39</v>
      </c>
      <c r="H205" t="s">
        <v>1953</v>
      </c>
      <c r="I205" t="s">
        <v>41</v>
      </c>
      <c r="J205" t="s">
        <v>42</v>
      </c>
      <c r="K205" t="s">
        <v>120</v>
      </c>
      <c r="L205" t="s">
        <v>44</v>
      </c>
      <c r="M205" t="s">
        <v>709</v>
      </c>
      <c r="N205" t="s">
        <v>420</v>
      </c>
      <c r="O205" t="s">
        <v>421</v>
      </c>
      <c r="P205" t="s">
        <v>48</v>
      </c>
      <c r="Q205" t="s">
        <v>147</v>
      </c>
      <c r="R205" t="s">
        <v>148</v>
      </c>
      <c r="S205" t="s">
        <v>51</v>
      </c>
      <c r="T205" t="s">
        <v>52</v>
      </c>
      <c r="U205" s="3">
        <v>45789</v>
      </c>
      <c r="V205" t="s">
        <v>53</v>
      </c>
      <c r="W205" s="2">
        <v>45406</v>
      </c>
      <c r="X205" s="2">
        <v>45596</v>
      </c>
      <c r="Y205">
        <v>6</v>
      </c>
      <c r="Z205" t="s">
        <v>54</v>
      </c>
      <c r="AA205" t="s">
        <v>126</v>
      </c>
      <c r="AB205" t="s">
        <v>44</v>
      </c>
      <c r="AC205" t="s">
        <v>44</v>
      </c>
      <c r="AD205" t="s">
        <v>56</v>
      </c>
      <c r="AE205" t="s">
        <v>75</v>
      </c>
      <c r="AF205" t="s">
        <v>56</v>
      </c>
      <c r="AG205" t="s">
        <v>75</v>
      </c>
      <c r="AH205" t="s">
        <v>56</v>
      </c>
      <c r="AI205" t="s">
        <v>74</v>
      </c>
    </row>
    <row r="206" spans="1:35" x14ac:dyDescent="0.2">
      <c r="A206" t="s">
        <v>1954</v>
      </c>
      <c r="B206" t="s">
        <v>36</v>
      </c>
      <c r="C206" t="s">
        <v>37</v>
      </c>
      <c r="D206" s="1">
        <v>827.96</v>
      </c>
      <c r="E206" t="s">
        <v>38</v>
      </c>
      <c r="F206" s="2">
        <v>45404</v>
      </c>
      <c r="G206" t="s">
        <v>39</v>
      </c>
      <c r="H206" t="s">
        <v>1955</v>
      </c>
      <c r="I206" t="s">
        <v>41</v>
      </c>
      <c r="J206" t="s">
        <v>42</v>
      </c>
      <c r="K206" t="s">
        <v>66</v>
      </c>
      <c r="L206" t="s">
        <v>44</v>
      </c>
      <c r="M206" t="s">
        <v>419</v>
      </c>
      <c r="N206" t="s">
        <v>1956</v>
      </c>
      <c r="O206" t="s">
        <v>1957</v>
      </c>
      <c r="P206" t="s">
        <v>48</v>
      </c>
      <c r="Q206" t="s">
        <v>1958</v>
      </c>
      <c r="R206" t="s">
        <v>1959</v>
      </c>
      <c r="S206" t="s">
        <v>51</v>
      </c>
      <c r="T206" t="s">
        <v>52</v>
      </c>
      <c r="U206" s="3">
        <v>45789</v>
      </c>
      <c r="V206" t="s">
        <v>53</v>
      </c>
      <c r="W206" s="2">
        <v>45404</v>
      </c>
      <c r="X206" s="2">
        <v>45488</v>
      </c>
      <c r="Y206">
        <v>3</v>
      </c>
      <c r="Z206" t="s">
        <v>54</v>
      </c>
      <c r="AA206" t="s">
        <v>73</v>
      </c>
      <c r="AB206" t="s">
        <v>44</v>
      </c>
      <c r="AC206" t="s">
        <v>44</v>
      </c>
      <c r="AD206" t="s">
        <v>56</v>
      </c>
      <c r="AE206" t="s">
        <v>57</v>
      </c>
      <c r="AF206" t="s">
        <v>56</v>
      </c>
      <c r="AG206" t="s">
        <v>57</v>
      </c>
      <c r="AH206" t="s">
        <v>44</v>
      </c>
      <c r="AI206" t="s">
        <v>44</v>
      </c>
    </row>
    <row r="207" spans="1:35" x14ac:dyDescent="0.2">
      <c r="A207" t="s">
        <v>1960</v>
      </c>
      <c r="B207" t="s">
        <v>36</v>
      </c>
      <c r="C207" t="s">
        <v>283</v>
      </c>
      <c r="D207" s="1">
        <v>500</v>
      </c>
      <c r="E207" t="s">
        <v>38</v>
      </c>
      <c r="F207" s="2">
        <v>45406</v>
      </c>
      <c r="G207" t="s">
        <v>39</v>
      </c>
      <c r="H207" t="s">
        <v>1961</v>
      </c>
      <c r="I207" t="s">
        <v>41</v>
      </c>
      <c r="J207" t="s">
        <v>42</v>
      </c>
      <c r="K207" t="s">
        <v>285</v>
      </c>
      <c r="L207" t="s">
        <v>44</v>
      </c>
      <c r="M207" t="s">
        <v>121</v>
      </c>
      <c r="N207" t="s">
        <v>1962</v>
      </c>
      <c r="O207" t="s">
        <v>1963</v>
      </c>
      <c r="P207" t="s">
        <v>48</v>
      </c>
      <c r="Q207" t="s">
        <v>660</v>
      </c>
      <c r="R207" t="s">
        <v>661</v>
      </c>
      <c r="S207" t="s">
        <v>72</v>
      </c>
      <c r="T207" t="s">
        <v>288</v>
      </c>
      <c r="U207" s="3">
        <v>45789</v>
      </c>
      <c r="V207" t="s">
        <v>53</v>
      </c>
      <c r="W207" s="2">
        <v>45406</v>
      </c>
      <c r="X207" s="2">
        <v>45457</v>
      </c>
      <c r="Y207">
        <v>2</v>
      </c>
      <c r="Z207" t="s">
        <v>54</v>
      </c>
      <c r="AA207" t="s">
        <v>289</v>
      </c>
      <c r="AB207" t="s">
        <v>44</v>
      </c>
      <c r="AC207" t="s">
        <v>44</v>
      </c>
      <c r="AD207" t="s">
        <v>56</v>
      </c>
      <c r="AE207" t="s">
        <v>75</v>
      </c>
      <c r="AF207" t="s">
        <v>56</v>
      </c>
      <c r="AG207" t="s">
        <v>75</v>
      </c>
      <c r="AH207" t="s">
        <v>44</v>
      </c>
      <c r="AI207" t="s">
        <v>44</v>
      </c>
    </row>
    <row r="208" spans="1:35" x14ac:dyDescent="0.2">
      <c r="A208" t="s">
        <v>1964</v>
      </c>
      <c r="B208" t="s">
        <v>36</v>
      </c>
      <c r="C208" t="s">
        <v>316</v>
      </c>
      <c r="D208" s="1">
        <v>1897.55</v>
      </c>
      <c r="E208" t="s">
        <v>38</v>
      </c>
      <c r="F208" s="2">
        <v>45411</v>
      </c>
      <c r="G208" t="s">
        <v>39</v>
      </c>
      <c r="H208" t="s">
        <v>1965</v>
      </c>
      <c r="I208" t="s">
        <v>41</v>
      </c>
      <c r="J208" t="s">
        <v>42</v>
      </c>
      <c r="K208" t="s">
        <v>129</v>
      </c>
      <c r="L208" t="s">
        <v>44</v>
      </c>
      <c r="M208" t="s">
        <v>977</v>
      </c>
      <c r="N208" t="s">
        <v>1966</v>
      </c>
      <c r="O208" t="s">
        <v>1967</v>
      </c>
      <c r="P208" t="s">
        <v>48</v>
      </c>
      <c r="Q208" t="s">
        <v>1968</v>
      </c>
      <c r="R208" t="s">
        <v>1969</v>
      </c>
      <c r="S208" t="s">
        <v>72</v>
      </c>
      <c r="T208" t="s">
        <v>323</v>
      </c>
      <c r="U208" s="3">
        <v>45789</v>
      </c>
      <c r="V208" t="s">
        <v>53</v>
      </c>
      <c r="W208" s="2">
        <v>45411</v>
      </c>
      <c r="X208" s="2">
        <v>45456</v>
      </c>
      <c r="Y208">
        <v>1</v>
      </c>
      <c r="Z208" t="s">
        <v>54</v>
      </c>
      <c r="AA208" t="s">
        <v>132</v>
      </c>
      <c r="AB208" t="s">
        <v>44</v>
      </c>
      <c r="AC208" t="s">
        <v>44</v>
      </c>
      <c r="AD208" t="s">
        <v>56</v>
      </c>
      <c r="AE208" t="s">
        <v>82</v>
      </c>
      <c r="AF208" t="s">
        <v>56</v>
      </c>
      <c r="AG208" t="s">
        <v>82</v>
      </c>
      <c r="AH208" t="s">
        <v>56</v>
      </c>
      <c r="AI208" t="s">
        <v>193</v>
      </c>
    </row>
    <row r="209" spans="1:35" x14ac:dyDescent="0.2">
      <c r="A209" t="s">
        <v>1970</v>
      </c>
      <c r="B209" t="s">
        <v>36</v>
      </c>
      <c r="C209" t="s">
        <v>283</v>
      </c>
      <c r="D209" s="1">
        <v>220</v>
      </c>
      <c r="E209" t="s">
        <v>38</v>
      </c>
      <c r="F209" s="2">
        <v>45407</v>
      </c>
      <c r="G209" t="s">
        <v>39</v>
      </c>
      <c r="H209" t="s">
        <v>1971</v>
      </c>
      <c r="I209" t="s">
        <v>41</v>
      </c>
      <c r="J209" t="s">
        <v>42</v>
      </c>
      <c r="K209" t="s">
        <v>109</v>
      </c>
      <c r="L209" t="s">
        <v>44</v>
      </c>
      <c r="M209" t="s">
        <v>252</v>
      </c>
      <c r="N209" t="s">
        <v>1972</v>
      </c>
      <c r="O209" t="s">
        <v>1973</v>
      </c>
      <c r="P209" t="s">
        <v>48</v>
      </c>
      <c r="Q209" t="s">
        <v>147</v>
      </c>
      <c r="R209" t="s">
        <v>148</v>
      </c>
      <c r="S209" t="s">
        <v>51</v>
      </c>
      <c r="T209" t="s">
        <v>288</v>
      </c>
      <c r="U209" s="3">
        <v>45789</v>
      </c>
      <c r="V209" t="s">
        <v>53</v>
      </c>
      <c r="W209" s="2">
        <v>45407</v>
      </c>
      <c r="X209" s="2">
        <v>45450</v>
      </c>
      <c r="Y209">
        <v>1</v>
      </c>
      <c r="Z209" t="s">
        <v>54</v>
      </c>
      <c r="AA209" t="s">
        <v>116</v>
      </c>
      <c r="AB209" t="s">
        <v>44</v>
      </c>
      <c r="AC209" t="s">
        <v>44</v>
      </c>
      <c r="AD209" t="s">
        <v>56</v>
      </c>
      <c r="AE209" t="s">
        <v>164</v>
      </c>
      <c r="AF209" t="s">
        <v>56</v>
      </c>
      <c r="AG209" t="s">
        <v>164</v>
      </c>
      <c r="AH209" t="s">
        <v>44</v>
      </c>
      <c r="AI209" t="s">
        <v>44</v>
      </c>
    </row>
    <row r="210" spans="1:35" x14ac:dyDescent="0.2">
      <c r="A210" t="s">
        <v>1974</v>
      </c>
      <c r="B210" t="s">
        <v>36</v>
      </c>
      <c r="C210" t="s">
        <v>37</v>
      </c>
      <c r="D210" s="1">
        <v>453.99</v>
      </c>
      <c r="E210" t="s">
        <v>38</v>
      </c>
      <c r="F210" s="2">
        <v>45408</v>
      </c>
      <c r="G210" t="s">
        <v>39</v>
      </c>
      <c r="H210" t="s">
        <v>1975</v>
      </c>
      <c r="I210" t="s">
        <v>41</v>
      </c>
      <c r="J210" t="s">
        <v>42</v>
      </c>
      <c r="K210" t="s">
        <v>43</v>
      </c>
      <c r="L210" t="s">
        <v>44</v>
      </c>
      <c r="M210" t="s">
        <v>45</v>
      </c>
      <c r="N210" t="s">
        <v>311</v>
      </c>
      <c r="O210" t="s">
        <v>312</v>
      </c>
      <c r="P210" t="s">
        <v>48</v>
      </c>
      <c r="Q210" t="s">
        <v>313</v>
      </c>
      <c r="R210" t="s">
        <v>314</v>
      </c>
      <c r="S210" t="s">
        <v>51</v>
      </c>
      <c r="T210" t="s">
        <v>52</v>
      </c>
      <c r="U210" s="3">
        <v>45789</v>
      </c>
      <c r="V210" t="s">
        <v>53</v>
      </c>
      <c r="W210" s="2">
        <v>45408</v>
      </c>
      <c r="X210" s="2">
        <v>45450</v>
      </c>
      <c r="Y210">
        <v>1</v>
      </c>
      <c r="Z210" t="s">
        <v>54</v>
      </c>
      <c r="AA210" t="s">
        <v>55</v>
      </c>
      <c r="AB210" t="s">
        <v>44</v>
      </c>
      <c r="AC210" t="s">
        <v>44</v>
      </c>
      <c r="AD210" t="s">
        <v>56</v>
      </c>
      <c r="AE210" t="s">
        <v>57</v>
      </c>
      <c r="AF210" t="s">
        <v>56</v>
      </c>
      <c r="AG210" t="s">
        <v>57</v>
      </c>
      <c r="AH210" t="s">
        <v>44</v>
      </c>
      <c r="AI210" t="s">
        <v>44</v>
      </c>
    </row>
    <row r="211" spans="1:35" x14ac:dyDescent="0.2">
      <c r="A211" t="s">
        <v>1976</v>
      </c>
      <c r="B211" t="s">
        <v>36</v>
      </c>
      <c r="C211" t="s">
        <v>37</v>
      </c>
      <c r="D211" s="1">
        <v>877.97</v>
      </c>
      <c r="E211" t="s">
        <v>38</v>
      </c>
      <c r="F211" s="2">
        <v>45426</v>
      </c>
      <c r="G211" t="s">
        <v>39</v>
      </c>
      <c r="H211" t="s">
        <v>1977</v>
      </c>
      <c r="I211" t="s">
        <v>41</v>
      </c>
      <c r="J211" t="s">
        <v>42</v>
      </c>
      <c r="K211" t="s">
        <v>43</v>
      </c>
      <c r="L211" t="s">
        <v>44</v>
      </c>
      <c r="M211" t="s">
        <v>45</v>
      </c>
      <c r="N211" t="s">
        <v>231</v>
      </c>
      <c r="O211" t="s">
        <v>232</v>
      </c>
      <c r="P211" t="s">
        <v>48</v>
      </c>
      <c r="Q211" t="s">
        <v>233</v>
      </c>
      <c r="R211" t="s">
        <v>234</v>
      </c>
      <c r="S211" t="s">
        <v>51</v>
      </c>
      <c r="T211" t="s">
        <v>52</v>
      </c>
      <c r="U211" s="3">
        <v>45789</v>
      </c>
      <c r="V211" t="s">
        <v>53</v>
      </c>
      <c r="W211" s="2">
        <v>45426</v>
      </c>
      <c r="X211" s="2">
        <v>45450</v>
      </c>
      <c r="Y211">
        <v>1</v>
      </c>
      <c r="Z211" t="s">
        <v>54</v>
      </c>
      <c r="AA211" t="s">
        <v>55</v>
      </c>
      <c r="AB211" t="s">
        <v>44</v>
      </c>
      <c r="AC211" t="s">
        <v>44</v>
      </c>
      <c r="AD211" t="s">
        <v>56</v>
      </c>
      <c r="AE211" t="s">
        <v>57</v>
      </c>
      <c r="AF211" t="s">
        <v>56</v>
      </c>
      <c r="AG211" t="s">
        <v>57</v>
      </c>
      <c r="AH211" t="s">
        <v>44</v>
      </c>
      <c r="AI211" t="s">
        <v>44</v>
      </c>
    </row>
    <row r="212" spans="1:35" x14ac:dyDescent="0.2">
      <c r="A212" t="s">
        <v>1978</v>
      </c>
      <c r="B212" t="s">
        <v>36</v>
      </c>
      <c r="C212" t="s">
        <v>202</v>
      </c>
      <c r="D212" s="1">
        <v>1117.2</v>
      </c>
      <c r="E212" t="s">
        <v>38</v>
      </c>
      <c r="F212" s="2">
        <v>45420</v>
      </c>
      <c r="G212" t="s">
        <v>39</v>
      </c>
      <c r="H212" t="s">
        <v>1979</v>
      </c>
      <c r="I212" t="s">
        <v>41</v>
      </c>
      <c r="J212" t="s">
        <v>42</v>
      </c>
      <c r="K212" t="s">
        <v>120</v>
      </c>
      <c r="L212" t="s">
        <v>44</v>
      </c>
      <c r="M212" t="s">
        <v>204</v>
      </c>
      <c r="N212" t="s">
        <v>1980</v>
      </c>
      <c r="O212" t="s">
        <v>1981</v>
      </c>
      <c r="P212" t="s">
        <v>48</v>
      </c>
      <c r="Q212" t="s">
        <v>963</v>
      </c>
      <c r="R212" t="s">
        <v>964</v>
      </c>
      <c r="S212" t="s">
        <v>72</v>
      </c>
      <c r="T212" t="s">
        <v>209</v>
      </c>
      <c r="U212" s="3">
        <v>45789</v>
      </c>
      <c r="V212" t="s">
        <v>53</v>
      </c>
      <c r="W212" s="2">
        <v>45420</v>
      </c>
      <c r="X212" s="2">
        <v>45490</v>
      </c>
      <c r="Y212">
        <v>2</v>
      </c>
      <c r="Z212" t="s">
        <v>54</v>
      </c>
      <c r="AA212" t="s">
        <v>126</v>
      </c>
      <c r="AB212" t="s">
        <v>44</v>
      </c>
      <c r="AC212" t="s">
        <v>44</v>
      </c>
      <c r="AD212" t="s">
        <v>56</v>
      </c>
      <c r="AE212" t="s">
        <v>211</v>
      </c>
      <c r="AF212" t="s">
        <v>56</v>
      </c>
      <c r="AG212" t="s">
        <v>211</v>
      </c>
      <c r="AH212" t="s">
        <v>44</v>
      </c>
      <c r="AI212" t="s">
        <v>44</v>
      </c>
    </row>
    <row r="213" spans="1:35" x14ac:dyDescent="0.2">
      <c r="A213" t="s">
        <v>1982</v>
      </c>
      <c r="B213" t="s">
        <v>36</v>
      </c>
      <c r="C213" t="s">
        <v>37</v>
      </c>
      <c r="D213" s="1">
        <v>1387.7</v>
      </c>
      <c r="E213" t="s">
        <v>38</v>
      </c>
      <c r="F213" s="2">
        <v>45412</v>
      </c>
      <c r="G213" t="s">
        <v>39</v>
      </c>
      <c r="H213" t="s">
        <v>1983</v>
      </c>
      <c r="I213" t="s">
        <v>41</v>
      </c>
      <c r="J213" t="s">
        <v>42</v>
      </c>
      <c r="K213" t="s">
        <v>66</v>
      </c>
      <c r="L213" t="s">
        <v>44</v>
      </c>
      <c r="M213" t="s">
        <v>346</v>
      </c>
      <c r="N213" t="s">
        <v>420</v>
      </c>
      <c r="O213" t="s">
        <v>421</v>
      </c>
      <c r="P213" t="s">
        <v>48</v>
      </c>
      <c r="Q213" t="s">
        <v>147</v>
      </c>
      <c r="R213" t="s">
        <v>148</v>
      </c>
      <c r="S213" t="s">
        <v>51</v>
      </c>
      <c r="T213" t="s">
        <v>52</v>
      </c>
      <c r="U213" s="3">
        <v>45789</v>
      </c>
      <c r="V213" t="s">
        <v>53</v>
      </c>
      <c r="W213" s="2">
        <v>45412</v>
      </c>
      <c r="X213" s="2">
        <v>45520</v>
      </c>
      <c r="Y213">
        <v>3</v>
      </c>
      <c r="Z213" t="s">
        <v>54</v>
      </c>
      <c r="AA213" t="s">
        <v>73</v>
      </c>
      <c r="AB213" t="s">
        <v>44</v>
      </c>
      <c r="AC213" t="s">
        <v>44</v>
      </c>
      <c r="AD213" t="s">
        <v>56</v>
      </c>
      <c r="AE213" t="s">
        <v>57</v>
      </c>
      <c r="AF213" t="s">
        <v>56</v>
      </c>
      <c r="AG213" t="s">
        <v>57</v>
      </c>
      <c r="AH213" t="s">
        <v>56</v>
      </c>
      <c r="AI213" t="s">
        <v>74</v>
      </c>
    </row>
    <row r="214" spans="1:35" x14ac:dyDescent="0.2">
      <c r="A214" t="s">
        <v>1984</v>
      </c>
      <c r="B214" t="s">
        <v>36</v>
      </c>
      <c r="C214" t="s">
        <v>37</v>
      </c>
      <c r="D214" s="1">
        <v>802.42</v>
      </c>
      <c r="E214" t="s">
        <v>38</v>
      </c>
      <c r="F214" s="2">
        <v>45412</v>
      </c>
      <c r="G214" t="s">
        <v>39</v>
      </c>
      <c r="H214" t="s">
        <v>1985</v>
      </c>
      <c r="I214" t="s">
        <v>41</v>
      </c>
      <c r="J214" t="s">
        <v>42</v>
      </c>
      <c r="K214" t="s">
        <v>120</v>
      </c>
      <c r="L214" t="s">
        <v>44</v>
      </c>
      <c r="M214" t="s">
        <v>1405</v>
      </c>
      <c r="N214" t="s">
        <v>756</v>
      </c>
      <c r="O214" t="s">
        <v>757</v>
      </c>
      <c r="P214" t="s">
        <v>48</v>
      </c>
      <c r="Q214" t="s">
        <v>169</v>
      </c>
      <c r="R214" t="s">
        <v>170</v>
      </c>
      <c r="S214" t="s">
        <v>72</v>
      </c>
      <c r="T214" t="s">
        <v>52</v>
      </c>
      <c r="U214" s="3">
        <v>45789</v>
      </c>
      <c r="V214" t="s">
        <v>53</v>
      </c>
      <c r="W214" s="2">
        <v>45412</v>
      </c>
      <c r="X214" s="2">
        <v>45450</v>
      </c>
      <c r="Y214">
        <v>1</v>
      </c>
      <c r="Z214" t="s">
        <v>54</v>
      </c>
      <c r="AA214" t="s">
        <v>126</v>
      </c>
      <c r="AB214" t="s">
        <v>44</v>
      </c>
      <c r="AC214" t="s">
        <v>44</v>
      </c>
      <c r="AD214" t="s">
        <v>56</v>
      </c>
      <c r="AE214" t="s">
        <v>57</v>
      </c>
      <c r="AF214" t="s">
        <v>56</v>
      </c>
      <c r="AG214" t="s">
        <v>57</v>
      </c>
      <c r="AH214" t="s">
        <v>44</v>
      </c>
      <c r="AI214" t="s">
        <v>44</v>
      </c>
    </row>
    <row r="215" spans="1:35" x14ac:dyDescent="0.2">
      <c r="A215" t="s">
        <v>1986</v>
      </c>
      <c r="B215" t="s">
        <v>36</v>
      </c>
      <c r="C215" t="s">
        <v>37</v>
      </c>
      <c r="D215" s="1">
        <v>893.45</v>
      </c>
      <c r="E215" t="s">
        <v>38</v>
      </c>
      <c r="F215" s="2">
        <v>45411</v>
      </c>
      <c r="G215" t="s">
        <v>39</v>
      </c>
      <c r="H215" t="s">
        <v>1987</v>
      </c>
      <c r="I215" t="s">
        <v>41</v>
      </c>
      <c r="J215" t="s">
        <v>42</v>
      </c>
      <c r="K215" t="s">
        <v>43</v>
      </c>
      <c r="L215" t="s">
        <v>44</v>
      </c>
      <c r="M215" t="s">
        <v>1023</v>
      </c>
      <c r="N215" t="s">
        <v>382</v>
      </c>
      <c r="O215" t="s">
        <v>383</v>
      </c>
      <c r="P215" t="s">
        <v>48</v>
      </c>
      <c r="Q215" t="s">
        <v>62</v>
      </c>
      <c r="R215" t="s">
        <v>63</v>
      </c>
      <c r="S215" t="s">
        <v>51</v>
      </c>
      <c r="T215" t="s">
        <v>52</v>
      </c>
      <c r="U215" s="3">
        <v>45789</v>
      </c>
      <c r="V215" t="s">
        <v>53</v>
      </c>
      <c r="W215" s="2">
        <v>45411</v>
      </c>
      <c r="X215" s="2">
        <v>45450</v>
      </c>
      <c r="Y215">
        <v>1</v>
      </c>
      <c r="Z215" t="s">
        <v>54</v>
      </c>
      <c r="AA215" t="s">
        <v>55</v>
      </c>
      <c r="AB215" t="s">
        <v>44</v>
      </c>
      <c r="AC215" t="s">
        <v>44</v>
      </c>
      <c r="AD215" t="s">
        <v>56</v>
      </c>
      <c r="AE215" t="s">
        <v>57</v>
      </c>
      <c r="AF215" t="s">
        <v>56</v>
      </c>
      <c r="AG215" t="s">
        <v>57</v>
      </c>
      <c r="AH215" t="s">
        <v>56</v>
      </c>
      <c r="AI215" t="s">
        <v>92</v>
      </c>
    </row>
    <row r="216" spans="1:35" x14ac:dyDescent="0.2">
      <c r="A216" t="s">
        <v>1988</v>
      </c>
      <c r="B216" t="s">
        <v>36</v>
      </c>
      <c r="C216" t="s">
        <v>37</v>
      </c>
      <c r="D216" s="1">
        <v>1884.86</v>
      </c>
      <c r="E216" t="s">
        <v>38</v>
      </c>
      <c r="F216" s="2">
        <v>45411</v>
      </c>
      <c r="G216" t="s">
        <v>39</v>
      </c>
      <c r="H216" t="s">
        <v>1989</v>
      </c>
      <c r="I216" t="s">
        <v>41</v>
      </c>
      <c r="J216" t="s">
        <v>42</v>
      </c>
      <c r="K216" t="s">
        <v>120</v>
      </c>
      <c r="L216" t="s">
        <v>66</v>
      </c>
      <c r="M216" t="s">
        <v>45</v>
      </c>
      <c r="N216" t="s">
        <v>1990</v>
      </c>
      <c r="O216" t="s">
        <v>1991</v>
      </c>
      <c r="P216" t="s">
        <v>48</v>
      </c>
      <c r="Q216" t="s">
        <v>1502</v>
      </c>
      <c r="R216" t="s">
        <v>1503</v>
      </c>
      <c r="S216" t="s">
        <v>72</v>
      </c>
      <c r="T216" t="s">
        <v>52</v>
      </c>
      <c r="U216" s="3">
        <v>45789</v>
      </c>
      <c r="V216" t="s">
        <v>53</v>
      </c>
      <c r="W216" s="2">
        <v>45411</v>
      </c>
      <c r="X216" s="2">
        <v>45441</v>
      </c>
      <c r="Y216">
        <v>1</v>
      </c>
      <c r="Z216" t="s">
        <v>54</v>
      </c>
      <c r="AA216" t="s">
        <v>126</v>
      </c>
      <c r="AB216" t="s">
        <v>90</v>
      </c>
      <c r="AC216" t="s">
        <v>73</v>
      </c>
      <c r="AD216" t="s">
        <v>56</v>
      </c>
      <c r="AE216" t="s">
        <v>82</v>
      </c>
      <c r="AF216" t="s">
        <v>56</v>
      </c>
      <c r="AG216" t="s">
        <v>82</v>
      </c>
      <c r="AH216" t="s">
        <v>44</v>
      </c>
      <c r="AI216" t="s">
        <v>44</v>
      </c>
    </row>
    <row r="217" spans="1:35" x14ac:dyDescent="0.2">
      <c r="A217" t="s">
        <v>1992</v>
      </c>
      <c r="B217" t="s">
        <v>36</v>
      </c>
      <c r="C217" t="s">
        <v>37</v>
      </c>
      <c r="D217" s="1">
        <v>977.96</v>
      </c>
      <c r="E217" t="s">
        <v>38</v>
      </c>
      <c r="F217" s="2">
        <v>45412</v>
      </c>
      <c r="G217" t="s">
        <v>39</v>
      </c>
      <c r="H217" t="s">
        <v>1993</v>
      </c>
      <c r="I217" t="s">
        <v>41</v>
      </c>
      <c r="J217" t="s">
        <v>42</v>
      </c>
      <c r="K217" t="s">
        <v>120</v>
      </c>
      <c r="L217" t="s">
        <v>44</v>
      </c>
      <c r="M217" t="s">
        <v>45</v>
      </c>
      <c r="N217" t="s">
        <v>1237</v>
      </c>
      <c r="O217" t="s">
        <v>1748</v>
      </c>
      <c r="P217" t="s">
        <v>48</v>
      </c>
      <c r="Q217" t="s">
        <v>1154</v>
      </c>
      <c r="R217" t="s">
        <v>1155</v>
      </c>
      <c r="S217" t="s">
        <v>72</v>
      </c>
      <c r="T217" t="s">
        <v>52</v>
      </c>
      <c r="U217" s="3">
        <v>45789</v>
      </c>
      <c r="V217" t="s">
        <v>53</v>
      </c>
      <c r="W217" s="2">
        <v>45412</v>
      </c>
      <c r="X217" s="2">
        <v>45430</v>
      </c>
      <c r="Y217">
        <v>1</v>
      </c>
      <c r="Z217" t="s">
        <v>54</v>
      </c>
      <c r="AA217" t="s">
        <v>126</v>
      </c>
      <c r="AB217" t="s">
        <v>44</v>
      </c>
      <c r="AC217" t="s">
        <v>44</v>
      </c>
      <c r="AD217" t="s">
        <v>56</v>
      </c>
      <c r="AE217" t="s">
        <v>57</v>
      </c>
      <c r="AF217" t="s">
        <v>56</v>
      </c>
      <c r="AG217" t="s">
        <v>57</v>
      </c>
      <c r="AH217" t="s">
        <v>44</v>
      </c>
      <c r="AI217" t="s">
        <v>44</v>
      </c>
    </row>
    <row r="218" spans="1:35" x14ac:dyDescent="0.2">
      <c r="A218" t="s">
        <v>1994</v>
      </c>
      <c r="B218" t="s">
        <v>36</v>
      </c>
      <c r="C218" t="s">
        <v>37</v>
      </c>
      <c r="D218" s="1">
        <v>100</v>
      </c>
      <c r="E218" t="s">
        <v>38</v>
      </c>
      <c r="F218" s="2">
        <v>45411</v>
      </c>
      <c r="G218" t="s">
        <v>39</v>
      </c>
      <c r="H218" t="s">
        <v>1995</v>
      </c>
      <c r="I218" t="s">
        <v>41</v>
      </c>
      <c r="J218" t="s">
        <v>42</v>
      </c>
      <c r="K218" t="s">
        <v>43</v>
      </c>
      <c r="L218" t="s">
        <v>44</v>
      </c>
      <c r="M218" t="s">
        <v>101</v>
      </c>
      <c r="N218" t="s">
        <v>776</v>
      </c>
      <c r="O218" t="s">
        <v>777</v>
      </c>
      <c r="P218" t="s">
        <v>48</v>
      </c>
      <c r="Q218" t="s">
        <v>428</v>
      </c>
      <c r="R218" t="s">
        <v>429</v>
      </c>
      <c r="S218" t="s">
        <v>155</v>
      </c>
      <c r="T218" t="s">
        <v>52</v>
      </c>
      <c r="U218" s="3">
        <v>45789</v>
      </c>
      <c r="V218" t="s">
        <v>53</v>
      </c>
      <c r="W218" s="2">
        <v>45411</v>
      </c>
      <c r="X218" s="2">
        <v>45476</v>
      </c>
      <c r="Y218">
        <v>2</v>
      </c>
      <c r="Z218" t="s">
        <v>54</v>
      </c>
      <c r="AA218" t="s">
        <v>55</v>
      </c>
      <c r="AB218" t="s">
        <v>44</v>
      </c>
      <c r="AC218" t="s">
        <v>44</v>
      </c>
      <c r="AD218" t="s">
        <v>56</v>
      </c>
      <c r="AE218" t="s">
        <v>57</v>
      </c>
      <c r="AF218" t="s">
        <v>56</v>
      </c>
      <c r="AG218" t="s">
        <v>57</v>
      </c>
      <c r="AH218" t="s">
        <v>44</v>
      </c>
      <c r="AI218" t="s">
        <v>44</v>
      </c>
    </row>
    <row r="219" spans="1:35" x14ac:dyDescent="0.2">
      <c r="A219" t="s">
        <v>1996</v>
      </c>
      <c r="B219" t="s">
        <v>36</v>
      </c>
      <c r="C219" t="s">
        <v>37</v>
      </c>
      <c r="D219" s="1">
        <v>967.79</v>
      </c>
      <c r="E219" t="s">
        <v>38</v>
      </c>
      <c r="F219" s="2">
        <v>45411</v>
      </c>
      <c r="G219" t="s">
        <v>39</v>
      </c>
      <c r="H219" t="s">
        <v>1997</v>
      </c>
      <c r="I219" t="s">
        <v>41</v>
      </c>
      <c r="J219" t="s">
        <v>42</v>
      </c>
      <c r="K219" t="s">
        <v>66</v>
      </c>
      <c r="L219" t="s">
        <v>43</v>
      </c>
      <c r="M219" t="s">
        <v>1023</v>
      </c>
      <c r="N219" t="s">
        <v>1771</v>
      </c>
      <c r="O219" t="s">
        <v>1772</v>
      </c>
      <c r="P219" t="s">
        <v>48</v>
      </c>
      <c r="Q219" t="s">
        <v>644</v>
      </c>
      <c r="R219" t="s">
        <v>645</v>
      </c>
      <c r="S219" t="s">
        <v>72</v>
      </c>
      <c r="T219" t="s">
        <v>52</v>
      </c>
      <c r="U219" s="3">
        <v>45789</v>
      </c>
      <c r="V219" t="s">
        <v>53</v>
      </c>
      <c r="W219" s="2">
        <v>45411</v>
      </c>
      <c r="X219" s="2">
        <v>45426</v>
      </c>
      <c r="Y219">
        <v>1</v>
      </c>
      <c r="Z219" t="s">
        <v>54</v>
      </c>
      <c r="AA219" t="s">
        <v>73</v>
      </c>
      <c r="AB219" t="s">
        <v>90</v>
      </c>
      <c r="AC219" t="s">
        <v>55</v>
      </c>
      <c r="AD219" t="s">
        <v>56</v>
      </c>
      <c r="AE219" t="s">
        <v>82</v>
      </c>
      <c r="AF219" t="s">
        <v>56</v>
      </c>
      <c r="AG219" t="s">
        <v>82</v>
      </c>
      <c r="AH219" t="s">
        <v>56</v>
      </c>
      <c r="AI219" t="s">
        <v>92</v>
      </c>
    </row>
    <row r="220" spans="1:35" x14ac:dyDescent="0.2">
      <c r="A220" t="s">
        <v>1998</v>
      </c>
      <c r="B220" t="s">
        <v>36</v>
      </c>
      <c r="C220" t="s">
        <v>37</v>
      </c>
      <c r="D220" s="1">
        <v>955.97</v>
      </c>
      <c r="E220" t="s">
        <v>38</v>
      </c>
      <c r="F220" s="2">
        <v>45412</v>
      </c>
      <c r="G220" t="s">
        <v>39</v>
      </c>
      <c r="H220" t="s">
        <v>1999</v>
      </c>
      <c r="I220" t="s">
        <v>41</v>
      </c>
      <c r="J220" t="s">
        <v>42</v>
      </c>
      <c r="K220" t="s">
        <v>120</v>
      </c>
      <c r="L220" t="s">
        <v>43</v>
      </c>
      <c r="M220" t="s">
        <v>419</v>
      </c>
      <c r="N220" t="s">
        <v>502</v>
      </c>
      <c r="O220" t="s">
        <v>503</v>
      </c>
      <c r="P220" t="s">
        <v>48</v>
      </c>
      <c r="Q220" t="s">
        <v>415</v>
      </c>
      <c r="R220" t="s">
        <v>416</v>
      </c>
      <c r="S220" t="s">
        <v>51</v>
      </c>
      <c r="T220" t="s">
        <v>52</v>
      </c>
      <c r="U220" s="3">
        <v>45789</v>
      </c>
      <c r="V220" t="s">
        <v>53</v>
      </c>
      <c r="W220" s="2">
        <v>45412</v>
      </c>
      <c r="X220" s="2">
        <v>45476</v>
      </c>
      <c r="Y220">
        <v>2</v>
      </c>
      <c r="Z220" t="s">
        <v>54</v>
      </c>
      <c r="AA220" t="s">
        <v>126</v>
      </c>
      <c r="AB220" t="s">
        <v>90</v>
      </c>
      <c r="AC220" t="s">
        <v>55</v>
      </c>
      <c r="AD220" t="s">
        <v>56</v>
      </c>
      <c r="AE220" t="s">
        <v>57</v>
      </c>
      <c r="AF220" t="s">
        <v>56</v>
      </c>
      <c r="AG220" t="s">
        <v>57</v>
      </c>
      <c r="AH220" t="s">
        <v>44</v>
      </c>
      <c r="AI220" t="s">
        <v>44</v>
      </c>
    </row>
    <row r="221" spans="1:35" x14ac:dyDescent="0.2">
      <c r="A221" t="s">
        <v>2000</v>
      </c>
      <c r="B221" t="s">
        <v>36</v>
      </c>
      <c r="C221" t="s">
        <v>283</v>
      </c>
      <c r="D221" s="1">
        <v>500</v>
      </c>
      <c r="E221" t="s">
        <v>38</v>
      </c>
      <c r="F221" s="2">
        <v>45411</v>
      </c>
      <c r="G221" t="s">
        <v>39</v>
      </c>
      <c r="H221" t="s">
        <v>2001</v>
      </c>
      <c r="I221" t="s">
        <v>41</v>
      </c>
      <c r="J221" t="s">
        <v>42</v>
      </c>
      <c r="K221" t="s">
        <v>109</v>
      </c>
      <c r="L221" t="s">
        <v>44</v>
      </c>
      <c r="M221" t="s">
        <v>390</v>
      </c>
      <c r="N221" t="s">
        <v>1032</v>
      </c>
      <c r="O221" t="s">
        <v>1033</v>
      </c>
      <c r="P221" t="s">
        <v>48</v>
      </c>
      <c r="Q221" t="s">
        <v>415</v>
      </c>
      <c r="R221" t="s">
        <v>416</v>
      </c>
      <c r="S221" t="s">
        <v>51</v>
      </c>
      <c r="T221" t="s">
        <v>288</v>
      </c>
      <c r="U221" s="3">
        <v>45789</v>
      </c>
      <c r="V221" t="s">
        <v>53</v>
      </c>
      <c r="W221" s="2">
        <v>45411</v>
      </c>
      <c r="X221" s="2">
        <v>45463</v>
      </c>
      <c r="Y221">
        <v>2</v>
      </c>
      <c r="Z221" t="s">
        <v>54</v>
      </c>
      <c r="AA221" t="s">
        <v>116</v>
      </c>
      <c r="AB221" t="s">
        <v>44</v>
      </c>
      <c r="AC221" t="s">
        <v>44</v>
      </c>
      <c r="AD221" t="s">
        <v>56</v>
      </c>
      <c r="AE221" t="s">
        <v>75</v>
      </c>
      <c r="AF221" t="s">
        <v>56</v>
      </c>
      <c r="AG221" t="s">
        <v>75</v>
      </c>
      <c r="AH221" t="s">
        <v>44</v>
      </c>
      <c r="AI221" t="s">
        <v>44</v>
      </c>
    </row>
    <row r="222" spans="1:35" x14ac:dyDescent="0.2">
      <c r="A222" t="s">
        <v>2002</v>
      </c>
      <c r="B222" t="s">
        <v>36</v>
      </c>
      <c r="C222" t="s">
        <v>283</v>
      </c>
      <c r="D222" s="1">
        <v>500</v>
      </c>
      <c r="E222" t="s">
        <v>38</v>
      </c>
      <c r="F222" s="2">
        <v>45412</v>
      </c>
      <c r="G222" t="s">
        <v>39</v>
      </c>
      <c r="H222" t="s">
        <v>2003</v>
      </c>
      <c r="I222" t="s">
        <v>41</v>
      </c>
      <c r="J222" t="s">
        <v>42</v>
      </c>
      <c r="K222" t="s">
        <v>109</v>
      </c>
      <c r="L222" t="s">
        <v>44</v>
      </c>
      <c r="M222" t="s">
        <v>1223</v>
      </c>
      <c r="N222" t="s">
        <v>1059</v>
      </c>
      <c r="O222" t="s">
        <v>1060</v>
      </c>
      <c r="P222" t="s">
        <v>48</v>
      </c>
      <c r="Q222" t="s">
        <v>80</v>
      </c>
      <c r="R222" t="s">
        <v>81</v>
      </c>
      <c r="S222" t="s">
        <v>51</v>
      </c>
      <c r="T222" t="s">
        <v>288</v>
      </c>
      <c r="U222" s="3">
        <v>45789</v>
      </c>
      <c r="V222" t="s">
        <v>53</v>
      </c>
      <c r="W222" s="2">
        <v>45412</v>
      </c>
      <c r="X222" s="2">
        <v>45476</v>
      </c>
      <c r="Y222">
        <v>2</v>
      </c>
      <c r="Z222" t="s">
        <v>54</v>
      </c>
      <c r="AA222" t="s">
        <v>116</v>
      </c>
      <c r="AB222" t="s">
        <v>44</v>
      </c>
      <c r="AC222" t="s">
        <v>44</v>
      </c>
      <c r="AD222" t="s">
        <v>56</v>
      </c>
      <c r="AE222" t="s">
        <v>93</v>
      </c>
      <c r="AF222" t="s">
        <v>56</v>
      </c>
      <c r="AG222" t="s">
        <v>93</v>
      </c>
      <c r="AH222" t="s">
        <v>56</v>
      </c>
      <c r="AI222" t="s">
        <v>164</v>
      </c>
    </row>
    <row r="223" spans="1:35" x14ac:dyDescent="0.2">
      <c r="A223" t="s">
        <v>2004</v>
      </c>
      <c r="B223" t="s">
        <v>36</v>
      </c>
      <c r="C223" t="s">
        <v>283</v>
      </c>
      <c r="D223" s="1">
        <v>400</v>
      </c>
      <c r="E223" t="s">
        <v>38</v>
      </c>
      <c r="F223" s="2">
        <v>45414</v>
      </c>
      <c r="G223" t="s">
        <v>39</v>
      </c>
      <c r="H223" t="s">
        <v>2005</v>
      </c>
      <c r="I223" t="s">
        <v>41</v>
      </c>
      <c r="J223" t="s">
        <v>42</v>
      </c>
      <c r="K223" t="s">
        <v>109</v>
      </c>
      <c r="L223" t="s">
        <v>44</v>
      </c>
      <c r="M223" t="s">
        <v>173</v>
      </c>
      <c r="N223" t="s">
        <v>1972</v>
      </c>
      <c r="O223" t="s">
        <v>1973</v>
      </c>
      <c r="P223" t="s">
        <v>48</v>
      </c>
      <c r="Q223" t="s">
        <v>147</v>
      </c>
      <c r="R223" t="s">
        <v>148</v>
      </c>
      <c r="S223" t="s">
        <v>51</v>
      </c>
      <c r="T223" t="s">
        <v>288</v>
      </c>
      <c r="U223" s="3">
        <v>45789</v>
      </c>
      <c r="V223" t="s">
        <v>53</v>
      </c>
      <c r="W223" s="2">
        <v>45414</v>
      </c>
      <c r="X223" s="2">
        <v>45456</v>
      </c>
      <c r="Y223">
        <v>1</v>
      </c>
      <c r="Z223" t="s">
        <v>54</v>
      </c>
      <c r="AA223" t="s">
        <v>116</v>
      </c>
      <c r="AB223" t="s">
        <v>44</v>
      </c>
      <c r="AC223" t="s">
        <v>44</v>
      </c>
      <c r="AD223" t="s">
        <v>56</v>
      </c>
      <c r="AE223" t="s">
        <v>75</v>
      </c>
      <c r="AF223" t="s">
        <v>56</v>
      </c>
      <c r="AG223" t="s">
        <v>75</v>
      </c>
      <c r="AH223" t="s">
        <v>44</v>
      </c>
      <c r="AI223" t="s">
        <v>44</v>
      </c>
    </row>
    <row r="224" spans="1:35" x14ac:dyDescent="0.2">
      <c r="A224" t="s">
        <v>2006</v>
      </c>
      <c r="B224" t="s">
        <v>36</v>
      </c>
      <c r="C224" t="s">
        <v>37</v>
      </c>
      <c r="D224" s="1">
        <v>1169.96</v>
      </c>
      <c r="E224" t="s">
        <v>38</v>
      </c>
      <c r="F224" s="2">
        <v>45421</v>
      </c>
      <c r="G224" t="s">
        <v>39</v>
      </c>
      <c r="H224" t="s">
        <v>2007</v>
      </c>
      <c r="I224" t="s">
        <v>41</v>
      </c>
      <c r="J224" t="s">
        <v>42</v>
      </c>
      <c r="K224" t="s">
        <v>120</v>
      </c>
      <c r="L224" t="s">
        <v>129</v>
      </c>
      <c r="M224" t="s">
        <v>158</v>
      </c>
      <c r="N224" t="s">
        <v>1755</v>
      </c>
      <c r="O224" t="s">
        <v>1756</v>
      </c>
      <c r="P224" t="s">
        <v>48</v>
      </c>
      <c r="Q224" t="s">
        <v>696</v>
      </c>
      <c r="R224" t="s">
        <v>697</v>
      </c>
      <c r="S224" t="s">
        <v>72</v>
      </c>
      <c r="T224" t="s">
        <v>52</v>
      </c>
      <c r="U224" s="3">
        <v>45789</v>
      </c>
      <c r="V224" t="s">
        <v>53</v>
      </c>
      <c r="W224" s="2">
        <v>45421</v>
      </c>
      <c r="X224" s="2">
        <v>45574</v>
      </c>
      <c r="Y224">
        <v>5</v>
      </c>
      <c r="Z224" t="s">
        <v>54</v>
      </c>
      <c r="AA224" t="s">
        <v>126</v>
      </c>
      <c r="AB224" t="s">
        <v>90</v>
      </c>
      <c r="AC224" t="s">
        <v>163</v>
      </c>
      <c r="AD224" t="s">
        <v>56</v>
      </c>
      <c r="AE224" t="s">
        <v>74</v>
      </c>
      <c r="AF224" t="s">
        <v>56</v>
      </c>
      <c r="AG224" t="s">
        <v>74</v>
      </c>
      <c r="AH224" t="s">
        <v>56</v>
      </c>
      <c r="AI224" t="s">
        <v>164</v>
      </c>
    </row>
    <row r="225" spans="1:35" x14ac:dyDescent="0.2">
      <c r="A225" t="s">
        <v>2008</v>
      </c>
      <c r="B225" t="s">
        <v>36</v>
      </c>
      <c r="C225" t="s">
        <v>37</v>
      </c>
      <c r="D225" s="1">
        <v>988</v>
      </c>
      <c r="E225" t="s">
        <v>38</v>
      </c>
      <c r="F225" s="2">
        <v>45420</v>
      </c>
      <c r="G225" t="s">
        <v>39</v>
      </c>
      <c r="H225" t="s">
        <v>2009</v>
      </c>
      <c r="I225" t="s">
        <v>41</v>
      </c>
      <c r="J225" t="s">
        <v>42</v>
      </c>
      <c r="K225" t="s">
        <v>66</v>
      </c>
      <c r="L225" t="s">
        <v>44</v>
      </c>
      <c r="M225" t="s">
        <v>67</v>
      </c>
      <c r="N225" t="s">
        <v>2010</v>
      </c>
      <c r="O225" t="s">
        <v>2011</v>
      </c>
      <c r="P225" t="s">
        <v>48</v>
      </c>
      <c r="Q225" t="s">
        <v>508</v>
      </c>
      <c r="R225" t="s">
        <v>509</v>
      </c>
      <c r="S225" t="s">
        <v>51</v>
      </c>
      <c r="T225" t="s">
        <v>52</v>
      </c>
      <c r="U225" s="3">
        <v>45789</v>
      </c>
      <c r="V225" t="s">
        <v>53</v>
      </c>
      <c r="W225" s="2">
        <v>45420</v>
      </c>
      <c r="X225" s="2">
        <v>45715</v>
      </c>
      <c r="Y225">
        <v>9</v>
      </c>
      <c r="Z225" t="s">
        <v>54</v>
      </c>
      <c r="AA225" t="s">
        <v>73</v>
      </c>
      <c r="AB225" t="s">
        <v>44</v>
      </c>
      <c r="AC225" t="s">
        <v>44</v>
      </c>
      <c r="AD225" t="s">
        <v>56</v>
      </c>
      <c r="AE225" t="s">
        <v>74</v>
      </c>
      <c r="AF225" t="s">
        <v>56</v>
      </c>
      <c r="AG225" t="s">
        <v>74</v>
      </c>
      <c r="AH225" t="s">
        <v>44</v>
      </c>
      <c r="AI225" t="s">
        <v>44</v>
      </c>
    </row>
    <row r="226" spans="1:35" x14ac:dyDescent="0.2">
      <c r="A226" t="s">
        <v>2012</v>
      </c>
      <c r="B226" t="s">
        <v>36</v>
      </c>
      <c r="C226" t="s">
        <v>37</v>
      </c>
      <c r="D226" s="1">
        <v>722.21</v>
      </c>
      <c r="E226" t="s">
        <v>38</v>
      </c>
      <c r="F226" s="2">
        <v>45427</v>
      </c>
      <c r="G226" t="s">
        <v>39</v>
      </c>
      <c r="H226" t="s">
        <v>2013</v>
      </c>
      <c r="I226" t="s">
        <v>41</v>
      </c>
      <c r="J226" t="s">
        <v>42</v>
      </c>
      <c r="K226" t="s">
        <v>120</v>
      </c>
      <c r="L226" t="s">
        <v>44</v>
      </c>
      <c r="M226" t="s">
        <v>45</v>
      </c>
      <c r="N226" t="s">
        <v>2014</v>
      </c>
      <c r="O226" t="s">
        <v>2015</v>
      </c>
      <c r="P226" t="s">
        <v>48</v>
      </c>
      <c r="Q226" t="s">
        <v>2016</v>
      </c>
      <c r="R226" t="s">
        <v>2017</v>
      </c>
      <c r="S226" t="s">
        <v>72</v>
      </c>
      <c r="T226" t="s">
        <v>52</v>
      </c>
      <c r="U226" s="3">
        <v>45789</v>
      </c>
      <c r="V226" t="s">
        <v>53</v>
      </c>
      <c r="W226" s="2">
        <v>45427</v>
      </c>
      <c r="X226" s="2">
        <v>45441</v>
      </c>
      <c r="Y226">
        <v>1</v>
      </c>
      <c r="Z226" t="s">
        <v>54</v>
      </c>
      <c r="AA226" t="s">
        <v>126</v>
      </c>
      <c r="AB226" t="s">
        <v>44</v>
      </c>
      <c r="AC226" t="s">
        <v>44</v>
      </c>
      <c r="AD226" t="s">
        <v>56</v>
      </c>
      <c r="AE226" t="s">
        <v>82</v>
      </c>
      <c r="AF226" t="s">
        <v>56</v>
      </c>
      <c r="AG226" t="s">
        <v>82</v>
      </c>
      <c r="AH226" t="s">
        <v>44</v>
      </c>
      <c r="AI226" t="s">
        <v>44</v>
      </c>
    </row>
    <row r="227" spans="1:35" x14ac:dyDescent="0.2">
      <c r="A227" t="s">
        <v>2018</v>
      </c>
      <c r="B227" t="s">
        <v>36</v>
      </c>
      <c r="C227" t="s">
        <v>37</v>
      </c>
      <c r="D227" s="1">
        <v>990.9</v>
      </c>
      <c r="E227" t="s">
        <v>38</v>
      </c>
      <c r="F227" s="2">
        <v>45420</v>
      </c>
      <c r="G227" t="s">
        <v>39</v>
      </c>
      <c r="H227" t="s">
        <v>2019</v>
      </c>
      <c r="I227" t="s">
        <v>41</v>
      </c>
      <c r="J227" t="s">
        <v>42</v>
      </c>
      <c r="K227" t="s">
        <v>66</v>
      </c>
      <c r="L227" t="s">
        <v>44</v>
      </c>
      <c r="M227" t="s">
        <v>1775</v>
      </c>
      <c r="N227" t="s">
        <v>943</v>
      </c>
      <c r="O227" t="s">
        <v>944</v>
      </c>
      <c r="P227" t="s">
        <v>48</v>
      </c>
      <c r="Q227" t="s">
        <v>508</v>
      </c>
      <c r="R227" t="s">
        <v>509</v>
      </c>
      <c r="S227" t="s">
        <v>51</v>
      </c>
      <c r="T227" t="s">
        <v>52</v>
      </c>
      <c r="U227" s="3">
        <v>45789</v>
      </c>
      <c r="V227" t="s">
        <v>53</v>
      </c>
      <c r="W227" s="2">
        <v>45420</v>
      </c>
      <c r="X227" s="2">
        <v>45456</v>
      </c>
      <c r="Y227">
        <v>1</v>
      </c>
      <c r="Z227" t="s">
        <v>54</v>
      </c>
      <c r="AA227" t="s">
        <v>73</v>
      </c>
      <c r="AB227" t="s">
        <v>44</v>
      </c>
      <c r="AC227" t="s">
        <v>44</v>
      </c>
      <c r="AD227" t="s">
        <v>56</v>
      </c>
      <c r="AE227" t="s">
        <v>82</v>
      </c>
      <c r="AF227" t="s">
        <v>56</v>
      </c>
      <c r="AG227" t="s">
        <v>82</v>
      </c>
      <c r="AH227" t="s">
        <v>56</v>
      </c>
      <c r="AI227" t="s">
        <v>75</v>
      </c>
    </row>
    <row r="228" spans="1:35" x14ac:dyDescent="0.2">
      <c r="A228" t="s">
        <v>2020</v>
      </c>
      <c r="B228" t="s">
        <v>36</v>
      </c>
      <c r="C228" t="s">
        <v>37</v>
      </c>
      <c r="D228" s="1">
        <v>960</v>
      </c>
      <c r="E228" t="s">
        <v>38</v>
      </c>
      <c r="F228" s="2">
        <v>45446</v>
      </c>
      <c r="G228" t="s">
        <v>39</v>
      </c>
      <c r="H228" t="s">
        <v>2021</v>
      </c>
      <c r="I228" t="s">
        <v>41</v>
      </c>
      <c r="J228" t="s">
        <v>42</v>
      </c>
      <c r="K228" t="s">
        <v>120</v>
      </c>
      <c r="L228" t="s">
        <v>44</v>
      </c>
      <c r="M228" t="s">
        <v>410</v>
      </c>
      <c r="N228" t="s">
        <v>2022</v>
      </c>
      <c r="O228" t="s">
        <v>2023</v>
      </c>
      <c r="P228" t="s">
        <v>48</v>
      </c>
      <c r="Q228" t="s">
        <v>104</v>
      </c>
      <c r="R228" t="s">
        <v>105</v>
      </c>
      <c r="S228" t="s">
        <v>51</v>
      </c>
      <c r="T228" t="s">
        <v>52</v>
      </c>
      <c r="U228" s="3">
        <v>45789</v>
      </c>
      <c r="V228" t="s">
        <v>53</v>
      </c>
      <c r="W228" s="2">
        <v>45446</v>
      </c>
      <c r="X228" s="2">
        <v>45455</v>
      </c>
      <c r="Y228">
        <v>1</v>
      </c>
      <c r="Z228" t="s">
        <v>54</v>
      </c>
      <c r="AA228" t="s">
        <v>126</v>
      </c>
      <c r="AB228" t="s">
        <v>44</v>
      </c>
      <c r="AC228" t="s">
        <v>44</v>
      </c>
      <c r="AD228" t="s">
        <v>56</v>
      </c>
      <c r="AE228" t="s">
        <v>135</v>
      </c>
      <c r="AF228" t="s">
        <v>56</v>
      </c>
      <c r="AG228" t="s">
        <v>135</v>
      </c>
      <c r="AH228" t="s">
        <v>44</v>
      </c>
      <c r="AI228" t="s">
        <v>44</v>
      </c>
    </row>
    <row r="229" spans="1:35" x14ac:dyDescent="0.2">
      <c r="A229" t="s">
        <v>2024</v>
      </c>
      <c r="B229" t="s">
        <v>36</v>
      </c>
      <c r="C229" t="s">
        <v>37</v>
      </c>
      <c r="D229" s="1">
        <v>798.96</v>
      </c>
      <c r="E229" t="s">
        <v>38</v>
      </c>
      <c r="F229" s="2">
        <v>45420</v>
      </c>
      <c r="G229" t="s">
        <v>39</v>
      </c>
      <c r="H229" t="s">
        <v>2025</v>
      </c>
      <c r="I229" t="s">
        <v>41</v>
      </c>
      <c r="J229" t="s">
        <v>42</v>
      </c>
      <c r="K229" t="s">
        <v>66</v>
      </c>
      <c r="L229" t="s">
        <v>44</v>
      </c>
      <c r="M229" t="s">
        <v>45</v>
      </c>
      <c r="N229" t="s">
        <v>1032</v>
      </c>
      <c r="O229" t="s">
        <v>1033</v>
      </c>
      <c r="P229" t="s">
        <v>48</v>
      </c>
      <c r="Q229" t="s">
        <v>415</v>
      </c>
      <c r="R229" t="s">
        <v>416</v>
      </c>
      <c r="S229" t="s">
        <v>51</v>
      </c>
      <c r="T229" t="s">
        <v>52</v>
      </c>
      <c r="U229" s="3">
        <v>45789</v>
      </c>
      <c r="V229" t="s">
        <v>53</v>
      </c>
      <c r="W229" s="2">
        <v>45420</v>
      </c>
      <c r="X229" s="2">
        <v>45450</v>
      </c>
      <c r="Y229">
        <v>1</v>
      </c>
      <c r="Z229" t="s">
        <v>54</v>
      </c>
      <c r="AA229" t="s">
        <v>73</v>
      </c>
      <c r="AB229" t="s">
        <v>44</v>
      </c>
      <c r="AC229" t="s">
        <v>44</v>
      </c>
      <c r="AD229" t="s">
        <v>56</v>
      </c>
      <c r="AE229" t="s">
        <v>57</v>
      </c>
      <c r="AF229" t="s">
        <v>56</v>
      </c>
      <c r="AG229" t="s">
        <v>57</v>
      </c>
      <c r="AH229" t="s">
        <v>44</v>
      </c>
      <c r="AI229" t="s">
        <v>44</v>
      </c>
    </row>
    <row r="230" spans="1:35" x14ac:dyDescent="0.2">
      <c r="A230" t="s">
        <v>2026</v>
      </c>
      <c r="B230" t="s">
        <v>36</v>
      </c>
      <c r="C230" t="s">
        <v>202</v>
      </c>
      <c r="D230" s="1">
        <v>1070.4000000000001</v>
      </c>
      <c r="E230" t="s">
        <v>38</v>
      </c>
      <c r="F230" s="2">
        <v>45426</v>
      </c>
      <c r="G230" t="s">
        <v>39</v>
      </c>
      <c r="H230" t="s">
        <v>2027</v>
      </c>
      <c r="I230" t="s">
        <v>41</v>
      </c>
      <c r="J230" t="s">
        <v>42</v>
      </c>
      <c r="K230" t="s">
        <v>120</v>
      </c>
      <c r="L230" t="s">
        <v>44</v>
      </c>
      <c r="M230" t="s">
        <v>204</v>
      </c>
      <c r="N230" t="s">
        <v>1796</v>
      </c>
      <c r="O230" t="s">
        <v>1797</v>
      </c>
      <c r="P230" t="s">
        <v>48</v>
      </c>
      <c r="Q230" t="s">
        <v>1642</v>
      </c>
      <c r="R230" t="s">
        <v>1643</v>
      </c>
      <c r="S230" t="s">
        <v>51</v>
      </c>
      <c r="T230" t="s">
        <v>209</v>
      </c>
      <c r="U230" s="3">
        <v>45789</v>
      </c>
      <c r="V230" t="s">
        <v>53</v>
      </c>
      <c r="W230" s="2">
        <v>45426</v>
      </c>
      <c r="X230" s="2">
        <v>45546</v>
      </c>
      <c r="Y230">
        <v>4</v>
      </c>
      <c r="Z230" t="s">
        <v>54</v>
      </c>
      <c r="AA230" t="s">
        <v>126</v>
      </c>
      <c r="AB230" t="s">
        <v>44</v>
      </c>
      <c r="AC230" t="s">
        <v>44</v>
      </c>
      <c r="AD230" t="s">
        <v>56</v>
      </c>
      <c r="AE230" t="s">
        <v>211</v>
      </c>
      <c r="AF230" t="s">
        <v>56</v>
      </c>
      <c r="AG230" t="s">
        <v>211</v>
      </c>
      <c r="AH230" t="s">
        <v>44</v>
      </c>
      <c r="AI230" t="s">
        <v>44</v>
      </c>
    </row>
    <row r="231" spans="1:35" x14ac:dyDescent="0.2">
      <c r="A231" t="s">
        <v>2028</v>
      </c>
      <c r="B231" t="s">
        <v>36</v>
      </c>
      <c r="C231" t="s">
        <v>37</v>
      </c>
      <c r="D231" s="1">
        <v>640</v>
      </c>
      <c r="E231" t="s">
        <v>38</v>
      </c>
      <c r="F231" s="2">
        <v>45426</v>
      </c>
      <c r="G231" t="s">
        <v>39</v>
      </c>
      <c r="H231" t="s">
        <v>2029</v>
      </c>
      <c r="I231" t="s">
        <v>41</v>
      </c>
      <c r="J231" t="s">
        <v>42</v>
      </c>
      <c r="K231" t="s">
        <v>120</v>
      </c>
      <c r="L231" t="s">
        <v>44</v>
      </c>
      <c r="M231" t="s">
        <v>196</v>
      </c>
      <c r="N231" t="s">
        <v>2030</v>
      </c>
      <c r="O231" t="s">
        <v>2031</v>
      </c>
      <c r="P231" t="s">
        <v>48</v>
      </c>
      <c r="Q231" t="s">
        <v>104</v>
      </c>
      <c r="R231" t="s">
        <v>105</v>
      </c>
      <c r="S231" t="s">
        <v>51</v>
      </c>
      <c r="T231" t="s">
        <v>52</v>
      </c>
      <c r="U231" s="3">
        <v>45789</v>
      </c>
      <c r="V231" t="s">
        <v>53</v>
      </c>
      <c r="W231" s="2">
        <v>45426</v>
      </c>
      <c r="X231" s="2">
        <v>45476</v>
      </c>
      <c r="Y231">
        <v>2</v>
      </c>
      <c r="Z231" t="s">
        <v>54</v>
      </c>
      <c r="AA231" t="s">
        <v>126</v>
      </c>
      <c r="AB231" t="s">
        <v>44</v>
      </c>
      <c r="AC231" t="s">
        <v>44</v>
      </c>
      <c r="AD231" t="s">
        <v>56</v>
      </c>
      <c r="AE231" t="s">
        <v>75</v>
      </c>
      <c r="AF231" t="s">
        <v>56</v>
      </c>
      <c r="AG231" t="s">
        <v>75</v>
      </c>
      <c r="AH231" t="s">
        <v>44</v>
      </c>
      <c r="AI231" t="s">
        <v>44</v>
      </c>
    </row>
    <row r="232" spans="1:35" x14ac:dyDescent="0.2">
      <c r="A232" t="s">
        <v>2032</v>
      </c>
      <c r="B232" t="s">
        <v>36</v>
      </c>
      <c r="C232" t="s">
        <v>37</v>
      </c>
      <c r="D232" s="1">
        <v>898.89</v>
      </c>
      <c r="E232" t="s">
        <v>38</v>
      </c>
      <c r="F232" s="2">
        <v>45419</v>
      </c>
      <c r="G232" t="s">
        <v>39</v>
      </c>
      <c r="H232" t="s">
        <v>2033</v>
      </c>
      <c r="I232" t="s">
        <v>41</v>
      </c>
      <c r="J232" t="s">
        <v>42</v>
      </c>
      <c r="K232" t="s">
        <v>120</v>
      </c>
      <c r="L232" t="s">
        <v>44</v>
      </c>
      <c r="M232" t="s">
        <v>1023</v>
      </c>
      <c r="N232" t="s">
        <v>2034</v>
      </c>
      <c r="O232" t="s">
        <v>2035</v>
      </c>
      <c r="P232" t="s">
        <v>48</v>
      </c>
      <c r="Q232" t="s">
        <v>248</v>
      </c>
      <c r="R232" t="s">
        <v>249</v>
      </c>
      <c r="S232" t="s">
        <v>155</v>
      </c>
      <c r="T232" t="s">
        <v>52</v>
      </c>
      <c r="U232" s="3">
        <v>45789</v>
      </c>
      <c r="V232" t="s">
        <v>53</v>
      </c>
      <c r="W232" s="2">
        <v>45419</v>
      </c>
      <c r="X232" s="2">
        <v>45452</v>
      </c>
      <c r="Y232">
        <v>1</v>
      </c>
      <c r="Z232" t="s">
        <v>54</v>
      </c>
      <c r="AA232" t="s">
        <v>126</v>
      </c>
      <c r="AB232" t="s">
        <v>44</v>
      </c>
      <c r="AC232" t="s">
        <v>44</v>
      </c>
      <c r="AD232" t="s">
        <v>56</v>
      </c>
      <c r="AE232" t="s">
        <v>57</v>
      </c>
      <c r="AF232" t="s">
        <v>56</v>
      </c>
      <c r="AG232" t="s">
        <v>57</v>
      </c>
      <c r="AH232" t="s">
        <v>56</v>
      </c>
      <c r="AI232" t="s">
        <v>92</v>
      </c>
    </row>
    <row r="233" spans="1:35" x14ac:dyDescent="0.2">
      <c r="A233" t="s">
        <v>2036</v>
      </c>
      <c r="B233" t="s">
        <v>36</v>
      </c>
      <c r="C233" t="s">
        <v>37</v>
      </c>
      <c r="D233" s="1">
        <v>995.94</v>
      </c>
      <c r="E233" t="s">
        <v>38</v>
      </c>
      <c r="F233" s="2">
        <v>45419</v>
      </c>
      <c r="G233" t="s">
        <v>39</v>
      </c>
      <c r="H233" t="s">
        <v>2037</v>
      </c>
      <c r="I233" t="s">
        <v>41</v>
      </c>
      <c r="J233" t="s">
        <v>42</v>
      </c>
      <c r="K233" t="s">
        <v>120</v>
      </c>
      <c r="L233" t="s">
        <v>44</v>
      </c>
      <c r="M233" t="s">
        <v>419</v>
      </c>
      <c r="N233" t="s">
        <v>1044</v>
      </c>
      <c r="O233" t="s">
        <v>1045</v>
      </c>
      <c r="P233" t="s">
        <v>48</v>
      </c>
      <c r="Q233" t="s">
        <v>415</v>
      </c>
      <c r="R233" t="s">
        <v>416</v>
      </c>
      <c r="S233" t="s">
        <v>51</v>
      </c>
      <c r="T233" t="s">
        <v>52</v>
      </c>
      <c r="U233" s="3">
        <v>45789</v>
      </c>
      <c r="V233" t="s">
        <v>53</v>
      </c>
      <c r="W233" s="2">
        <v>45419</v>
      </c>
      <c r="X233" s="2">
        <v>45455</v>
      </c>
      <c r="Y233">
        <v>1</v>
      </c>
      <c r="Z233" t="s">
        <v>54</v>
      </c>
      <c r="AA233" t="s">
        <v>126</v>
      </c>
      <c r="AB233" t="s">
        <v>44</v>
      </c>
      <c r="AC233" t="s">
        <v>44</v>
      </c>
      <c r="AD233" t="s">
        <v>56</v>
      </c>
      <c r="AE233" t="s">
        <v>57</v>
      </c>
      <c r="AF233" t="s">
        <v>56</v>
      </c>
      <c r="AG233" t="s">
        <v>57</v>
      </c>
      <c r="AH233" t="s">
        <v>44</v>
      </c>
      <c r="AI233" t="s">
        <v>44</v>
      </c>
    </row>
    <row r="234" spans="1:35" x14ac:dyDescent="0.2">
      <c r="A234" t="s">
        <v>2038</v>
      </c>
      <c r="B234" t="s">
        <v>36</v>
      </c>
      <c r="C234" t="s">
        <v>37</v>
      </c>
      <c r="D234" s="1">
        <v>972.21</v>
      </c>
      <c r="E234" t="s">
        <v>38</v>
      </c>
      <c r="F234" s="2">
        <v>45420</v>
      </c>
      <c r="G234" t="s">
        <v>39</v>
      </c>
      <c r="H234" t="s">
        <v>2039</v>
      </c>
      <c r="I234" t="s">
        <v>41</v>
      </c>
      <c r="J234" t="s">
        <v>42</v>
      </c>
      <c r="K234" t="s">
        <v>43</v>
      </c>
      <c r="L234" t="s">
        <v>44</v>
      </c>
      <c r="M234" t="s">
        <v>101</v>
      </c>
      <c r="N234" t="s">
        <v>60</v>
      </c>
      <c r="O234" t="s">
        <v>61</v>
      </c>
      <c r="P234" t="s">
        <v>48</v>
      </c>
      <c r="Q234" t="s">
        <v>62</v>
      </c>
      <c r="R234" t="s">
        <v>63</v>
      </c>
      <c r="S234" t="s">
        <v>51</v>
      </c>
      <c r="T234" t="s">
        <v>52</v>
      </c>
      <c r="U234" s="3">
        <v>45789</v>
      </c>
      <c r="V234" t="s">
        <v>53</v>
      </c>
      <c r="W234" s="2">
        <v>45420</v>
      </c>
      <c r="X234" s="2">
        <v>45456</v>
      </c>
      <c r="Y234">
        <v>1</v>
      </c>
      <c r="Z234" t="s">
        <v>54</v>
      </c>
      <c r="AA234" t="s">
        <v>55</v>
      </c>
      <c r="AB234" t="s">
        <v>44</v>
      </c>
      <c r="AC234" t="s">
        <v>44</v>
      </c>
      <c r="AD234" t="s">
        <v>56</v>
      </c>
      <c r="AE234" t="s">
        <v>82</v>
      </c>
      <c r="AF234" t="s">
        <v>56</v>
      </c>
      <c r="AG234" t="s">
        <v>82</v>
      </c>
      <c r="AH234" t="s">
        <v>44</v>
      </c>
      <c r="AI234" t="s">
        <v>44</v>
      </c>
    </row>
    <row r="235" spans="1:35" x14ac:dyDescent="0.2">
      <c r="A235" t="s">
        <v>2040</v>
      </c>
      <c r="B235" t="s">
        <v>36</v>
      </c>
      <c r="C235" t="s">
        <v>37</v>
      </c>
      <c r="D235" s="1">
        <v>931.6</v>
      </c>
      <c r="E235" t="s">
        <v>38</v>
      </c>
      <c r="F235" s="2">
        <v>45420</v>
      </c>
      <c r="G235" t="s">
        <v>39</v>
      </c>
      <c r="H235" t="s">
        <v>2041</v>
      </c>
      <c r="I235" t="s">
        <v>41</v>
      </c>
      <c r="J235" t="s">
        <v>42</v>
      </c>
      <c r="K235" t="s">
        <v>43</v>
      </c>
      <c r="L235" t="s">
        <v>44</v>
      </c>
      <c r="M235" t="s">
        <v>1023</v>
      </c>
      <c r="N235" t="s">
        <v>790</v>
      </c>
      <c r="O235" t="s">
        <v>791</v>
      </c>
      <c r="P235" t="s">
        <v>48</v>
      </c>
      <c r="Q235" t="s">
        <v>80</v>
      </c>
      <c r="R235" t="s">
        <v>81</v>
      </c>
      <c r="S235" t="s">
        <v>51</v>
      </c>
      <c r="T235" t="s">
        <v>52</v>
      </c>
      <c r="U235" s="3">
        <v>45789</v>
      </c>
      <c r="V235" t="s">
        <v>53</v>
      </c>
      <c r="W235" s="2">
        <v>45420</v>
      </c>
      <c r="X235" s="2">
        <v>45450</v>
      </c>
      <c r="Y235">
        <v>1</v>
      </c>
      <c r="Z235" t="s">
        <v>54</v>
      </c>
      <c r="AA235" t="s">
        <v>55</v>
      </c>
      <c r="AB235" t="s">
        <v>44</v>
      </c>
      <c r="AC235" t="s">
        <v>44</v>
      </c>
      <c r="AD235" t="s">
        <v>56</v>
      </c>
      <c r="AE235" t="s">
        <v>82</v>
      </c>
      <c r="AF235" t="s">
        <v>56</v>
      </c>
      <c r="AG235" t="s">
        <v>82</v>
      </c>
      <c r="AH235" t="s">
        <v>56</v>
      </c>
      <c r="AI235" t="s">
        <v>135</v>
      </c>
    </row>
    <row r="236" spans="1:35" x14ac:dyDescent="0.2">
      <c r="A236" t="s">
        <v>2042</v>
      </c>
      <c r="B236" t="s">
        <v>36</v>
      </c>
      <c r="C236" t="s">
        <v>283</v>
      </c>
      <c r="D236" s="1">
        <v>500</v>
      </c>
      <c r="E236" t="s">
        <v>38</v>
      </c>
      <c r="F236" s="2">
        <v>45419</v>
      </c>
      <c r="G236" t="s">
        <v>39</v>
      </c>
      <c r="H236" t="s">
        <v>2043</v>
      </c>
      <c r="I236" t="s">
        <v>41</v>
      </c>
      <c r="J236" t="s">
        <v>42</v>
      </c>
      <c r="K236" t="s">
        <v>109</v>
      </c>
      <c r="L236" t="s">
        <v>44</v>
      </c>
      <c r="M236" t="s">
        <v>173</v>
      </c>
      <c r="N236" t="s">
        <v>467</v>
      </c>
      <c r="O236" t="s">
        <v>468</v>
      </c>
      <c r="P236" t="s">
        <v>48</v>
      </c>
      <c r="Q236" t="s">
        <v>80</v>
      </c>
      <c r="R236" t="s">
        <v>81</v>
      </c>
      <c r="S236" t="s">
        <v>51</v>
      </c>
      <c r="T236" t="s">
        <v>288</v>
      </c>
      <c r="U236" s="3">
        <v>45789</v>
      </c>
      <c r="V236" t="s">
        <v>53</v>
      </c>
      <c r="W236" s="2">
        <v>45419</v>
      </c>
      <c r="X236" s="2">
        <v>45476</v>
      </c>
      <c r="Y236">
        <v>2</v>
      </c>
      <c r="Z236" t="s">
        <v>54</v>
      </c>
      <c r="AA236" t="s">
        <v>116</v>
      </c>
      <c r="AB236" t="s">
        <v>44</v>
      </c>
      <c r="AC236" t="s">
        <v>44</v>
      </c>
      <c r="AD236" t="s">
        <v>56</v>
      </c>
      <c r="AE236" t="s">
        <v>75</v>
      </c>
      <c r="AF236" t="s">
        <v>56</v>
      </c>
      <c r="AG236" t="s">
        <v>75</v>
      </c>
      <c r="AH236" t="s">
        <v>44</v>
      </c>
      <c r="AI236" t="s">
        <v>44</v>
      </c>
    </row>
    <row r="237" spans="1:35" x14ac:dyDescent="0.2">
      <c r="A237" t="s">
        <v>2044</v>
      </c>
      <c r="B237" t="s">
        <v>36</v>
      </c>
      <c r="C237" t="s">
        <v>283</v>
      </c>
      <c r="D237" s="1">
        <v>500</v>
      </c>
      <c r="E237" t="s">
        <v>38</v>
      </c>
      <c r="F237" s="2">
        <v>45419</v>
      </c>
      <c r="G237" t="s">
        <v>39</v>
      </c>
      <c r="H237" t="s">
        <v>2045</v>
      </c>
      <c r="I237" t="s">
        <v>41</v>
      </c>
      <c r="J237" t="s">
        <v>42</v>
      </c>
      <c r="K237" t="s">
        <v>43</v>
      </c>
      <c r="L237" t="s">
        <v>44</v>
      </c>
      <c r="M237" t="s">
        <v>561</v>
      </c>
      <c r="N237" t="s">
        <v>1032</v>
      </c>
      <c r="O237" t="s">
        <v>1033</v>
      </c>
      <c r="P237" t="s">
        <v>48</v>
      </c>
      <c r="Q237" t="s">
        <v>415</v>
      </c>
      <c r="R237" t="s">
        <v>416</v>
      </c>
      <c r="S237" t="s">
        <v>51</v>
      </c>
      <c r="T237" t="s">
        <v>288</v>
      </c>
      <c r="U237" s="3">
        <v>45789</v>
      </c>
      <c r="V237" t="s">
        <v>53</v>
      </c>
      <c r="W237" s="2">
        <v>45419</v>
      </c>
      <c r="X237" s="2">
        <v>45483</v>
      </c>
      <c r="Y237">
        <v>2</v>
      </c>
      <c r="Z237" t="s">
        <v>54</v>
      </c>
      <c r="AA237" t="s">
        <v>55</v>
      </c>
      <c r="AB237" t="s">
        <v>44</v>
      </c>
      <c r="AC237" t="s">
        <v>44</v>
      </c>
      <c r="AD237" t="s">
        <v>56</v>
      </c>
      <c r="AE237" t="s">
        <v>164</v>
      </c>
      <c r="AF237" t="s">
        <v>56</v>
      </c>
      <c r="AG237" t="s">
        <v>164</v>
      </c>
      <c r="AH237" t="s">
        <v>44</v>
      </c>
      <c r="AI237" t="s">
        <v>44</v>
      </c>
    </row>
    <row r="238" spans="1:35" x14ac:dyDescent="0.2">
      <c r="A238" t="s">
        <v>2046</v>
      </c>
      <c r="B238" t="s">
        <v>36</v>
      </c>
      <c r="C238" t="s">
        <v>283</v>
      </c>
      <c r="D238" s="1">
        <v>250</v>
      </c>
      <c r="E238" t="s">
        <v>38</v>
      </c>
      <c r="F238" s="2">
        <v>45421</v>
      </c>
      <c r="G238" t="s">
        <v>39</v>
      </c>
      <c r="H238" t="s">
        <v>2047</v>
      </c>
      <c r="I238" t="s">
        <v>41</v>
      </c>
      <c r="J238" t="s">
        <v>42</v>
      </c>
      <c r="K238" t="s">
        <v>109</v>
      </c>
      <c r="L238" t="s">
        <v>44</v>
      </c>
      <c r="M238" t="s">
        <v>173</v>
      </c>
      <c r="N238" t="s">
        <v>2048</v>
      </c>
      <c r="O238" t="s">
        <v>2049</v>
      </c>
      <c r="P238" t="s">
        <v>48</v>
      </c>
      <c r="Q238" t="s">
        <v>147</v>
      </c>
      <c r="R238" t="s">
        <v>148</v>
      </c>
      <c r="S238" t="s">
        <v>51</v>
      </c>
      <c r="T238" t="s">
        <v>288</v>
      </c>
      <c r="U238" s="3">
        <v>45789</v>
      </c>
      <c r="V238" t="s">
        <v>53</v>
      </c>
      <c r="W238" s="2">
        <v>45421</v>
      </c>
      <c r="X238" s="2">
        <v>45476</v>
      </c>
      <c r="Y238">
        <v>2</v>
      </c>
      <c r="Z238" t="s">
        <v>54</v>
      </c>
      <c r="AA238" t="s">
        <v>116</v>
      </c>
      <c r="AB238" t="s">
        <v>44</v>
      </c>
      <c r="AC238" t="s">
        <v>44</v>
      </c>
      <c r="AD238" t="s">
        <v>56</v>
      </c>
      <c r="AE238" t="s">
        <v>75</v>
      </c>
      <c r="AF238" t="s">
        <v>56</v>
      </c>
      <c r="AG238" t="s">
        <v>75</v>
      </c>
      <c r="AH238" t="s">
        <v>44</v>
      </c>
      <c r="AI238" t="s">
        <v>44</v>
      </c>
    </row>
    <row r="239" spans="1:35" x14ac:dyDescent="0.2">
      <c r="A239" t="s">
        <v>2050</v>
      </c>
      <c r="B239" t="s">
        <v>36</v>
      </c>
      <c r="C239" t="s">
        <v>37</v>
      </c>
      <c r="D239" s="1">
        <v>903.75</v>
      </c>
      <c r="E239" t="s">
        <v>38</v>
      </c>
      <c r="F239" s="2">
        <v>45426</v>
      </c>
      <c r="G239" t="s">
        <v>39</v>
      </c>
      <c r="H239" t="s">
        <v>2051</v>
      </c>
      <c r="I239" t="s">
        <v>41</v>
      </c>
      <c r="J239" t="s">
        <v>42</v>
      </c>
      <c r="K239" t="s">
        <v>120</v>
      </c>
      <c r="L239" t="s">
        <v>44</v>
      </c>
      <c r="M239" t="s">
        <v>1405</v>
      </c>
      <c r="N239" t="s">
        <v>1044</v>
      </c>
      <c r="O239" t="s">
        <v>1045</v>
      </c>
      <c r="P239" t="s">
        <v>48</v>
      </c>
      <c r="Q239" t="s">
        <v>415</v>
      </c>
      <c r="R239" t="s">
        <v>416</v>
      </c>
      <c r="S239" t="s">
        <v>51</v>
      </c>
      <c r="T239" t="s">
        <v>52</v>
      </c>
      <c r="U239" s="3">
        <v>45789</v>
      </c>
      <c r="V239" t="s">
        <v>53</v>
      </c>
      <c r="W239" s="2">
        <v>45426</v>
      </c>
      <c r="X239" s="2">
        <v>45463</v>
      </c>
      <c r="Y239">
        <v>1</v>
      </c>
      <c r="Z239" t="s">
        <v>54</v>
      </c>
      <c r="AA239" t="s">
        <v>126</v>
      </c>
      <c r="AB239" t="s">
        <v>44</v>
      </c>
      <c r="AC239" t="s">
        <v>44</v>
      </c>
      <c r="AD239" t="s">
        <v>56</v>
      </c>
      <c r="AE239" t="s">
        <v>82</v>
      </c>
      <c r="AF239" t="s">
        <v>56</v>
      </c>
      <c r="AG239" t="s">
        <v>82</v>
      </c>
      <c r="AH239" t="s">
        <v>44</v>
      </c>
      <c r="AI239" t="s">
        <v>44</v>
      </c>
    </row>
    <row r="240" spans="1:35" x14ac:dyDescent="0.2">
      <c r="A240" t="s">
        <v>2052</v>
      </c>
      <c r="B240" t="s">
        <v>36</v>
      </c>
      <c r="C240" t="s">
        <v>37</v>
      </c>
      <c r="D240" s="1">
        <v>689.96</v>
      </c>
      <c r="E240" t="s">
        <v>38</v>
      </c>
      <c r="F240" s="2">
        <v>45426</v>
      </c>
      <c r="G240" t="s">
        <v>39</v>
      </c>
      <c r="H240" t="s">
        <v>2053</v>
      </c>
      <c r="I240" t="s">
        <v>41</v>
      </c>
      <c r="J240" t="s">
        <v>42</v>
      </c>
      <c r="K240" t="s">
        <v>120</v>
      </c>
      <c r="L240" t="s">
        <v>44</v>
      </c>
      <c r="M240" t="s">
        <v>45</v>
      </c>
      <c r="N240" t="s">
        <v>449</v>
      </c>
      <c r="O240" t="s">
        <v>450</v>
      </c>
      <c r="P240" t="s">
        <v>48</v>
      </c>
      <c r="Q240" t="s">
        <v>451</v>
      </c>
      <c r="R240" t="s">
        <v>452</v>
      </c>
      <c r="S240" t="s">
        <v>72</v>
      </c>
      <c r="T240" t="s">
        <v>52</v>
      </c>
      <c r="U240" s="3">
        <v>45789</v>
      </c>
      <c r="V240" t="s">
        <v>53</v>
      </c>
      <c r="W240" s="2">
        <v>45426</v>
      </c>
      <c r="X240" s="2">
        <v>45490</v>
      </c>
      <c r="Y240">
        <v>2</v>
      </c>
      <c r="Z240" t="s">
        <v>54</v>
      </c>
      <c r="AA240" t="s">
        <v>126</v>
      </c>
      <c r="AB240" t="s">
        <v>44</v>
      </c>
      <c r="AC240" t="s">
        <v>44</v>
      </c>
      <c r="AD240" t="s">
        <v>56</v>
      </c>
      <c r="AE240" t="s">
        <v>57</v>
      </c>
      <c r="AF240" t="s">
        <v>56</v>
      </c>
      <c r="AG240" t="s">
        <v>57</v>
      </c>
      <c r="AH240" t="s">
        <v>44</v>
      </c>
      <c r="AI240" t="s">
        <v>44</v>
      </c>
    </row>
    <row r="241" spans="1:35" x14ac:dyDescent="0.2">
      <c r="A241" t="s">
        <v>2054</v>
      </c>
      <c r="B241" t="s">
        <v>36</v>
      </c>
      <c r="C241" t="s">
        <v>37</v>
      </c>
      <c r="D241" s="1">
        <v>1800</v>
      </c>
      <c r="E241" t="s">
        <v>38</v>
      </c>
      <c r="F241" s="2">
        <v>45426</v>
      </c>
      <c r="G241" t="s">
        <v>39</v>
      </c>
      <c r="H241" t="s">
        <v>2055</v>
      </c>
      <c r="I241" t="s">
        <v>41</v>
      </c>
      <c r="J241" t="s">
        <v>42</v>
      </c>
      <c r="K241" t="s">
        <v>120</v>
      </c>
      <c r="L241" t="s">
        <v>44</v>
      </c>
      <c r="M241" t="s">
        <v>789</v>
      </c>
      <c r="N241" t="s">
        <v>2056</v>
      </c>
      <c r="O241" t="s">
        <v>2057</v>
      </c>
      <c r="P241" t="s">
        <v>48</v>
      </c>
      <c r="Q241" t="s">
        <v>80</v>
      </c>
      <c r="R241" t="s">
        <v>81</v>
      </c>
      <c r="S241" t="s">
        <v>51</v>
      </c>
      <c r="T241" t="s">
        <v>52</v>
      </c>
      <c r="U241" s="3">
        <v>45789</v>
      </c>
      <c r="V241" t="s">
        <v>53</v>
      </c>
      <c r="W241" s="2">
        <v>45426</v>
      </c>
      <c r="X241" s="2">
        <v>45490</v>
      </c>
      <c r="Y241">
        <v>2</v>
      </c>
      <c r="Z241" t="s">
        <v>54</v>
      </c>
      <c r="AA241" t="s">
        <v>126</v>
      </c>
      <c r="AB241" t="s">
        <v>44</v>
      </c>
      <c r="AC241" t="s">
        <v>44</v>
      </c>
      <c r="AD241" t="s">
        <v>56</v>
      </c>
      <c r="AE241" t="s">
        <v>792</v>
      </c>
      <c r="AF241" t="s">
        <v>56</v>
      </c>
      <c r="AG241" t="s">
        <v>792</v>
      </c>
      <c r="AH241" t="s">
        <v>44</v>
      </c>
      <c r="AI241" t="s">
        <v>44</v>
      </c>
    </row>
    <row r="242" spans="1:35" x14ac:dyDescent="0.2">
      <c r="A242" t="s">
        <v>2058</v>
      </c>
      <c r="B242" t="s">
        <v>36</v>
      </c>
      <c r="C242" t="s">
        <v>37</v>
      </c>
      <c r="D242" s="1">
        <v>428.59</v>
      </c>
      <c r="E242" t="s">
        <v>38</v>
      </c>
      <c r="F242" s="2">
        <v>45426</v>
      </c>
      <c r="G242" t="s">
        <v>39</v>
      </c>
      <c r="H242" t="s">
        <v>2059</v>
      </c>
      <c r="I242" t="s">
        <v>41</v>
      </c>
      <c r="J242" t="s">
        <v>42</v>
      </c>
      <c r="K242" t="s">
        <v>120</v>
      </c>
      <c r="L242" t="s">
        <v>43</v>
      </c>
      <c r="M242" t="s">
        <v>1405</v>
      </c>
      <c r="N242" t="s">
        <v>307</v>
      </c>
      <c r="O242" t="s">
        <v>308</v>
      </c>
      <c r="P242" t="s">
        <v>48</v>
      </c>
      <c r="Q242" t="s">
        <v>191</v>
      </c>
      <c r="R242" t="s">
        <v>192</v>
      </c>
      <c r="S242" t="s">
        <v>51</v>
      </c>
      <c r="T242" t="s">
        <v>52</v>
      </c>
      <c r="U242" s="3">
        <v>45789</v>
      </c>
      <c r="V242" t="s">
        <v>53</v>
      </c>
      <c r="W242" s="2">
        <v>45426</v>
      </c>
      <c r="X242" s="2">
        <v>45450</v>
      </c>
      <c r="Y242">
        <v>1</v>
      </c>
      <c r="Z242" t="s">
        <v>54</v>
      </c>
      <c r="AA242" t="s">
        <v>126</v>
      </c>
      <c r="AB242" t="s">
        <v>90</v>
      </c>
      <c r="AC242" t="s">
        <v>55</v>
      </c>
      <c r="AD242" t="s">
        <v>56</v>
      </c>
      <c r="AE242" t="s">
        <v>57</v>
      </c>
      <c r="AF242" t="s">
        <v>56</v>
      </c>
      <c r="AG242" t="s">
        <v>57</v>
      </c>
      <c r="AH242" t="s">
        <v>44</v>
      </c>
      <c r="AI242" t="s">
        <v>44</v>
      </c>
    </row>
    <row r="243" spans="1:35" x14ac:dyDescent="0.2">
      <c r="A243" t="s">
        <v>2060</v>
      </c>
      <c r="B243" t="s">
        <v>36</v>
      </c>
      <c r="C243" t="s">
        <v>37</v>
      </c>
      <c r="D243" s="1">
        <v>749.98</v>
      </c>
      <c r="E243" t="s">
        <v>38</v>
      </c>
      <c r="F243" s="2">
        <v>45426</v>
      </c>
      <c r="G243" t="s">
        <v>39</v>
      </c>
      <c r="H243" t="s">
        <v>2061</v>
      </c>
      <c r="I243" t="s">
        <v>41</v>
      </c>
      <c r="J243" t="s">
        <v>42</v>
      </c>
      <c r="K243" t="s">
        <v>66</v>
      </c>
      <c r="L243" t="s">
        <v>44</v>
      </c>
      <c r="M243" t="s">
        <v>373</v>
      </c>
      <c r="N243" t="s">
        <v>869</v>
      </c>
      <c r="O243" t="s">
        <v>870</v>
      </c>
      <c r="P243" t="s">
        <v>48</v>
      </c>
      <c r="Q243" t="s">
        <v>612</v>
      </c>
      <c r="R243" t="s">
        <v>613</v>
      </c>
      <c r="S243" t="s">
        <v>72</v>
      </c>
      <c r="T243" t="s">
        <v>52</v>
      </c>
      <c r="U243" s="3">
        <v>45789</v>
      </c>
      <c r="V243" t="s">
        <v>53</v>
      </c>
      <c r="W243" s="2">
        <v>45426</v>
      </c>
      <c r="X243" s="2">
        <v>45476</v>
      </c>
      <c r="Y243">
        <v>2</v>
      </c>
      <c r="Z243" t="s">
        <v>54</v>
      </c>
      <c r="AA243" t="s">
        <v>73</v>
      </c>
      <c r="AB243" t="s">
        <v>44</v>
      </c>
      <c r="AC243" t="s">
        <v>44</v>
      </c>
      <c r="AD243" t="s">
        <v>56</v>
      </c>
      <c r="AE243" t="s">
        <v>75</v>
      </c>
      <c r="AF243" t="s">
        <v>56</v>
      </c>
      <c r="AG243" t="s">
        <v>75</v>
      </c>
      <c r="AH243" t="s">
        <v>44</v>
      </c>
      <c r="AI243" t="s">
        <v>44</v>
      </c>
    </row>
    <row r="244" spans="1:35" x14ac:dyDescent="0.2">
      <c r="A244" t="s">
        <v>2062</v>
      </c>
      <c r="B244" t="s">
        <v>36</v>
      </c>
      <c r="C244" t="s">
        <v>37</v>
      </c>
      <c r="D244" s="1">
        <v>777.9</v>
      </c>
      <c r="E244" t="s">
        <v>38</v>
      </c>
      <c r="F244" s="2">
        <v>45426</v>
      </c>
      <c r="G244" t="s">
        <v>39</v>
      </c>
      <c r="H244" t="s">
        <v>2063</v>
      </c>
      <c r="I244" t="s">
        <v>41</v>
      </c>
      <c r="J244" t="s">
        <v>42</v>
      </c>
      <c r="K244" t="s">
        <v>120</v>
      </c>
      <c r="L244" t="s">
        <v>44</v>
      </c>
      <c r="M244" t="s">
        <v>1405</v>
      </c>
      <c r="N244" t="s">
        <v>799</v>
      </c>
      <c r="O244" t="s">
        <v>800</v>
      </c>
      <c r="P244" t="s">
        <v>48</v>
      </c>
      <c r="Q244" t="s">
        <v>80</v>
      </c>
      <c r="R244" t="s">
        <v>81</v>
      </c>
      <c r="S244" t="s">
        <v>51</v>
      </c>
      <c r="T244" t="s">
        <v>52</v>
      </c>
      <c r="U244" s="3">
        <v>45789</v>
      </c>
      <c r="V244" t="s">
        <v>53</v>
      </c>
      <c r="W244" s="2">
        <v>45426</v>
      </c>
      <c r="X244" s="2">
        <v>45450</v>
      </c>
      <c r="Y244">
        <v>1</v>
      </c>
      <c r="Z244" t="s">
        <v>54</v>
      </c>
      <c r="AA244" t="s">
        <v>126</v>
      </c>
      <c r="AB244" t="s">
        <v>44</v>
      </c>
      <c r="AC244" t="s">
        <v>44</v>
      </c>
      <c r="AD244" t="s">
        <v>56</v>
      </c>
      <c r="AE244" t="s">
        <v>82</v>
      </c>
      <c r="AF244" t="s">
        <v>56</v>
      </c>
      <c r="AG244" t="s">
        <v>82</v>
      </c>
      <c r="AH244" t="s">
        <v>44</v>
      </c>
      <c r="AI244" t="s">
        <v>44</v>
      </c>
    </row>
    <row r="245" spans="1:35" x14ac:dyDescent="0.2">
      <c r="A245" t="s">
        <v>2064</v>
      </c>
      <c r="B245" t="s">
        <v>36</v>
      </c>
      <c r="C245" t="s">
        <v>283</v>
      </c>
      <c r="D245" s="1">
        <v>131.26</v>
      </c>
      <c r="E245" t="s">
        <v>38</v>
      </c>
      <c r="F245" s="2">
        <v>45426</v>
      </c>
      <c r="G245" t="s">
        <v>39</v>
      </c>
      <c r="H245" t="s">
        <v>2065</v>
      </c>
      <c r="I245" t="s">
        <v>41</v>
      </c>
      <c r="J245" t="s">
        <v>42</v>
      </c>
      <c r="K245" t="s">
        <v>109</v>
      </c>
      <c r="L245" t="s">
        <v>44</v>
      </c>
      <c r="M245" t="s">
        <v>2066</v>
      </c>
      <c r="N245" t="s">
        <v>355</v>
      </c>
      <c r="O245" t="s">
        <v>356</v>
      </c>
      <c r="P245" t="s">
        <v>48</v>
      </c>
      <c r="Q245" t="s">
        <v>191</v>
      </c>
      <c r="R245" t="s">
        <v>192</v>
      </c>
      <c r="S245" t="s">
        <v>51</v>
      </c>
      <c r="T245" t="s">
        <v>288</v>
      </c>
      <c r="U245" s="3">
        <v>45789</v>
      </c>
      <c r="V245" t="s">
        <v>53</v>
      </c>
      <c r="W245" s="2">
        <v>45426</v>
      </c>
      <c r="X245" s="2">
        <v>45430</v>
      </c>
      <c r="Y245">
        <v>0</v>
      </c>
      <c r="Z245" t="s">
        <v>54</v>
      </c>
      <c r="AA245" t="s">
        <v>116</v>
      </c>
      <c r="AB245" t="s">
        <v>44</v>
      </c>
      <c r="AC245" t="s">
        <v>44</v>
      </c>
      <c r="AD245" t="s">
        <v>56</v>
      </c>
      <c r="AE245" t="s">
        <v>403</v>
      </c>
      <c r="AF245" t="s">
        <v>56</v>
      </c>
      <c r="AG245" t="s">
        <v>403</v>
      </c>
      <c r="AH245" t="s">
        <v>44</v>
      </c>
      <c r="AI245" t="s">
        <v>44</v>
      </c>
    </row>
    <row r="246" spans="1:35" x14ac:dyDescent="0.2">
      <c r="A246" t="s">
        <v>2067</v>
      </c>
      <c r="B246" t="s">
        <v>36</v>
      </c>
      <c r="C246" t="s">
        <v>283</v>
      </c>
      <c r="D246" s="1">
        <v>500</v>
      </c>
      <c r="E246" t="s">
        <v>38</v>
      </c>
      <c r="F246" s="2">
        <v>45426</v>
      </c>
      <c r="G246" t="s">
        <v>39</v>
      </c>
      <c r="H246" t="s">
        <v>2068</v>
      </c>
      <c r="I246" t="s">
        <v>41</v>
      </c>
      <c r="J246" t="s">
        <v>42</v>
      </c>
      <c r="K246" t="s">
        <v>109</v>
      </c>
      <c r="L246" t="s">
        <v>44</v>
      </c>
      <c r="M246" t="s">
        <v>121</v>
      </c>
      <c r="N246" t="s">
        <v>1032</v>
      </c>
      <c r="O246" t="s">
        <v>1033</v>
      </c>
      <c r="P246" t="s">
        <v>48</v>
      </c>
      <c r="Q246" t="s">
        <v>415</v>
      </c>
      <c r="R246" t="s">
        <v>416</v>
      </c>
      <c r="S246" t="s">
        <v>51</v>
      </c>
      <c r="T246" t="s">
        <v>288</v>
      </c>
      <c r="U246" s="3">
        <v>45789</v>
      </c>
      <c r="V246" t="s">
        <v>53</v>
      </c>
      <c r="W246" s="2">
        <v>45426</v>
      </c>
      <c r="X246" s="2">
        <v>45518</v>
      </c>
      <c r="Y246">
        <v>3</v>
      </c>
      <c r="Z246" t="s">
        <v>54</v>
      </c>
      <c r="AA246" t="s">
        <v>116</v>
      </c>
      <c r="AB246" t="s">
        <v>44</v>
      </c>
      <c r="AC246" t="s">
        <v>44</v>
      </c>
      <c r="AD246" t="s">
        <v>56</v>
      </c>
      <c r="AE246" t="s">
        <v>75</v>
      </c>
      <c r="AF246" t="s">
        <v>56</v>
      </c>
      <c r="AG246" t="s">
        <v>75</v>
      </c>
      <c r="AH246" t="s">
        <v>44</v>
      </c>
      <c r="AI246" t="s">
        <v>44</v>
      </c>
    </row>
    <row r="247" spans="1:35" x14ac:dyDescent="0.2">
      <c r="A247" t="s">
        <v>2069</v>
      </c>
      <c r="B247" t="s">
        <v>36</v>
      </c>
      <c r="C247" t="s">
        <v>283</v>
      </c>
      <c r="D247" s="1">
        <v>370</v>
      </c>
      <c r="E247" t="s">
        <v>38</v>
      </c>
      <c r="F247" s="2">
        <v>45432</v>
      </c>
      <c r="G247" t="s">
        <v>39</v>
      </c>
      <c r="H247" t="s">
        <v>2070</v>
      </c>
      <c r="I247" t="s">
        <v>41</v>
      </c>
      <c r="J247" t="s">
        <v>42</v>
      </c>
      <c r="K247" t="s">
        <v>109</v>
      </c>
      <c r="L247" t="s">
        <v>44</v>
      </c>
      <c r="M247" t="s">
        <v>393</v>
      </c>
      <c r="N247" t="s">
        <v>1059</v>
      </c>
      <c r="O247" t="s">
        <v>1060</v>
      </c>
      <c r="P247" t="s">
        <v>48</v>
      </c>
      <c r="Q247" t="s">
        <v>80</v>
      </c>
      <c r="R247" t="s">
        <v>81</v>
      </c>
      <c r="S247" t="s">
        <v>51</v>
      </c>
      <c r="T247" t="s">
        <v>288</v>
      </c>
      <c r="U247" s="3">
        <v>45789</v>
      </c>
      <c r="V247" t="s">
        <v>53</v>
      </c>
      <c r="W247" s="2">
        <v>45432</v>
      </c>
      <c r="X247" s="2">
        <v>45484</v>
      </c>
      <c r="Y247">
        <v>2</v>
      </c>
      <c r="Z247" t="s">
        <v>54</v>
      </c>
      <c r="AA247" t="s">
        <v>116</v>
      </c>
      <c r="AB247" t="s">
        <v>44</v>
      </c>
      <c r="AC247" t="s">
        <v>44</v>
      </c>
      <c r="AD247" t="s">
        <v>56</v>
      </c>
      <c r="AE247" t="s">
        <v>75</v>
      </c>
      <c r="AF247" t="s">
        <v>56</v>
      </c>
      <c r="AG247" t="s">
        <v>75</v>
      </c>
      <c r="AH247" t="s">
        <v>56</v>
      </c>
      <c r="AI247" t="s">
        <v>93</v>
      </c>
    </row>
    <row r="248" spans="1:35" x14ac:dyDescent="0.2">
      <c r="A248" t="s">
        <v>2071</v>
      </c>
      <c r="B248" t="s">
        <v>36</v>
      </c>
      <c r="C248" t="s">
        <v>37</v>
      </c>
      <c r="D248" s="1">
        <v>823.29</v>
      </c>
      <c r="E248" t="s">
        <v>38</v>
      </c>
      <c r="F248" s="2">
        <v>45432</v>
      </c>
      <c r="G248" t="s">
        <v>39</v>
      </c>
      <c r="H248" t="s">
        <v>2072</v>
      </c>
      <c r="I248" t="s">
        <v>41</v>
      </c>
      <c r="J248" t="s">
        <v>42</v>
      </c>
      <c r="K248" t="s">
        <v>129</v>
      </c>
      <c r="L248" t="s">
        <v>44</v>
      </c>
      <c r="M248" t="s">
        <v>1023</v>
      </c>
      <c r="N248" t="s">
        <v>359</v>
      </c>
      <c r="O248" t="s">
        <v>360</v>
      </c>
      <c r="P248" t="s">
        <v>48</v>
      </c>
      <c r="Q248" t="s">
        <v>70</v>
      </c>
      <c r="R248" t="s">
        <v>71</v>
      </c>
      <c r="S248" t="s">
        <v>72</v>
      </c>
      <c r="T248" t="s">
        <v>52</v>
      </c>
      <c r="U248" s="3">
        <v>45789</v>
      </c>
      <c r="V248" t="s">
        <v>53</v>
      </c>
      <c r="W248" s="2">
        <v>45432</v>
      </c>
      <c r="X248" s="2">
        <v>45456</v>
      </c>
      <c r="Y248">
        <v>1</v>
      </c>
      <c r="Z248" t="s">
        <v>54</v>
      </c>
      <c r="AA248" t="s">
        <v>228</v>
      </c>
      <c r="AB248" t="s">
        <v>44</v>
      </c>
      <c r="AC248" t="s">
        <v>44</v>
      </c>
      <c r="AD248" t="s">
        <v>56</v>
      </c>
      <c r="AE248" t="s">
        <v>82</v>
      </c>
      <c r="AF248" t="s">
        <v>56</v>
      </c>
      <c r="AG248" t="s">
        <v>82</v>
      </c>
      <c r="AH248" t="s">
        <v>56</v>
      </c>
      <c r="AI248" t="s">
        <v>92</v>
      </c>
    </row>
    <row r="249" spans="1:35" x14ac:dyDescent="0.2">
      <c r="A249" t="s">
        <v>2073</v>
      </c>
      <c r="B249" t="s">
        <v>36</v>
      </c>
      <c r="C249" t="s">
        <v>37</v>
      </c>
      <c r="D249" s="1">
        <v>857.96</v>
      </c>
      <c r="E249" t="s">
        <v>38</v>
      </c>
      <c r="F249" s="2">
        <v>45432</v>
      </c>
      <c r="G249" t="s">
        <v>39</v>
      </c>
      <c r="H249" t="s">
        <v>2074</v>
      </c>
      <c r="I249" t="s">
        <v>41</v>
      </c>
      <c r="J249" t="s">
        <v>42</v>
      </c>
      <c r="K249" t="s">
        <v>120</v>
      </c>
      <c r="L249" t="s">
        <v>109</v>
      </c>
      <c r="M249" t="s">
        <v>1023</v>
      </c>
      <c r="N249" t="s">
        <v>2075</v>
      </c>
      <c r="O249" t="s">
        <v>2076</v>
      </c>
      <c r="P249" t="s">
        <v>48</v>
      </c>
      <c r="Q249" t="s">
        <v>80</v>
      </c>
      <c r="R249" t="s">
        <v>81</v>
      </c>
      <c r="S249" t="s">
        <v>51</v>
      </c>
      <c r="T249" t="s">
        <v>52</v>
      </c>
      <c r="U249" s="3">
        <v>45789</v>
      </c>
      <c r="V249" t="s">
        <v>53</v>
      </c>
      <c r="W249" s="2">
        <v>45432</v>
      </c>
      <c r="X249" s="2">
        <v>45456</v>
      </c>
      <c r="Y249">
        <v>1</v>
      </c>
      <c r="Z249" t="s">
        <v>54</v>
      </c>
      <c r="AA249" t="s">
        <v>126</v>
      </c>
      <c r="AB249" t="s">
        <v>90</v>
      </c>
      <c r="AC249" t="s">
        <v>116</v>
      </c>
      <c r="AD249" t="s">
        <v>56</v>
      </c>
      <c r="AE249" t="s">
        <v>57</v>
      </c>
      <c r="AF249" t="s">
        <v>56</v>
      </c>
      <c r="AG249" t="s">
        <v>57</v>
      </c>
      <c r="AH249" t="s">
        <v>56</v>
      </c>
      <c r="AI249" t="s">
        <v>92</v>
      </c>
    </row>
    <row r="250" spans="1:35" x14ac:dyDescent="0.2">
      <c r="A250" t="s">
        <v>2077</v>
      </c>
      <c r="B250" t="s">
        <v>36</v>
      </c>
      <c r="C250" t="s">
        <v>37</v>
      </c>
      <c r="D250" s="1">
        <v>792.6</v>
      </c>
      <c r="E250" t="s">
        <v>38</v>
      </c>
      <c r="F250" s="2">
        <v>45432</v>
      </c>
      <c r="G250" t="s">
        <v>39</v>
      </c>
      <c r="H250" t="s">
        <v>2078</v>
      </c>
      <c r="I250" t="s">
        <v>41</v>
      </c>
      <c r="J250" t="s">
        <v>42</v>
      </c>
      <c r="K250" t="s">
        <v>66</v>
      </c>
      <c r="L250" t="s">
        <v>109</v>
      </c>
      <c r="M250" t="s">
        <v>1405</v>
      </c>
      <c r="N250" t="s">
        <v>1013</v>
      </c>
      <c r="O250" t="s">
        <v>1014</v>
      </c>
      <c r="P250" t="s">
        <v>48</v>
      </c>
      <c r="Q250" t="s">
        <v>1015</v>
      </c>
      <c r="R250" t="s">
        <v>1016</v>
      </c>
      <c r="S250" t="s">
        <v>51</v>
      </c>
      <c r="T250" t="s">
        <v>52</v>
      </c>
      <c r="U250" s="3">
        <v>45789</v>
      </c>
      <c r="V250" t="s">
        <v>53</v>
      </c>
      <c r="W250" s="2">
        <v>45432</v>
      </c>
      <c r="X250" s="2">
        <v>45450</v>
      </c>
      <c r="Y250">
        <v>1</v>
      </c>
      <c r="Z250" t="s">
        <v>54</v>
      </c>
      <c r="AA250" t="s">
        <v>73</v>
      </c>
      <c r="AB250" t="s">
        <v>90</v>
      </c>
      <c r="AC250" t="s">
        <v>116</v>
      </c>
      <c r="AD250" t="s">
        <v>56</v>
      </c>
      <c r="AE250" t="s">
        <v>82</v>
      </c>
      <c r="AF250" t="s">
        <v>56</v>
      </c>
      <c r="AG250" t="s">
        <v>82</v>
      </c>
      <c r="AH250" t="s">
        <v>44</v>
      </c>
      <c r="AI250" t="s">
        <v>44</v>
      </c>
    </row>
    <row r="251" spans="1:35" x14ac:dyDescent="0.2">
      <c r="A251" t="s">
        <v>2079</v>
      </c>
      <c r="B251" t="s">
        <v>36</v>
      </c>
      <c r="C251" t="s">
        <v>37</v>
      </c>
      <c r="D251" s="1">
        <v>810.41</v>
      </c>
      <c r="E251" t="s">
        <v>38</v>
      </c>
      <c r="F251" s="2">
        <v>45432</v>
      </c>
      <c r="G251" t="s">
        <v>39</v>
      </c>
      <c r="H251" t="s">
        <v>2080</v>
      </c>
      <c r="I251" t="s">
        <v>41</v>
      </c>
      <c r="J251" t="s">
        <v>42</v>
      </c>
      <c r="K251" t="s">
        <v>66</v>
      </c>
      <c r="L251" t="s">
        <v>109</v>
      </c>
      <c r="M251" t="s">
        <v>45</v>
      </c>
      <c r="N251" t="s">
        <v>159</v>
      </c>
      <c r="O251" t="s">
        <v>160</v>
      </c>
      <c r="P251" t="s">
        <v>48</v>
      </c>
      <c r="Q251" t="s">
        <v>161</v>
      </c>
      <c r="R251" t="s">
        <v>162</v>
      </c>
      <c r="S251" t="s">
        <v>155</v>
      </c>
      <c r="T251" t="s">
        <v>52</v>
      </c>
      <c r="U251" s="3">
        <v>45789</v>
      </c>
      <c r="V251" t="s">
        <v>53</v>
      </c>
      <c r="W251" s="2">
        <v>45432</v>
      </c>
      <c r="X251" s="2">
        <v>45441</v>
      </c>
      <c r="Y251">
        <v>0</v>
      </c>
      <c r="Z251" t="s">
        <v>54</v>
      </c>
      <c r="AA251" t="s">
        <v>73</v>
      </c>
      <c r="AB251" t="s">
        <v>90</v>
      </c>
      <c r="AC251" t="s">
        <v>116</v>
      </c>
      <c r="AD251" t="s">
        <v>56</v>
      </c>
      <c r="AE251" t="s">
        <v>82</v>
      </c>
      <c r="AF251" t="s">
        <v>56</v>
      </c>
      <c r="AG251" t="s">
        <v>82</v>
      </c>
      <c r="AH251" t="s">
        <v>44</v>
      </c>
      <c r="AI251" t="s">
        <v>44</v>
      </c>
    </row>
    <row r="252" spans="1:35" x14ac:dyDescent="0.2">
      <c r="A252" t="s">
        <v>2081</v>
      </c>
      <c r="B252" t="s">
        <v>36</v>
      </c>
      <c r="C252" t="s">
        <v>37</v>
      </c>
      <c r="D252" s="1">
        <v>955.83</v>
      </c>
      <c r="E252" t="s">
        <v>38</v>
      </c>
      <c r="F252" s="2">
        <v>45432</v>
      </c>
      <c r="G252" t="s">
        <v>39</v>
      </c>
      <c r="H252" t="s">
        <v>2082</v>
      </c>
      <c r="I252" t="s">
        <v>41</v>
      </c>
      <c r="J252" t="s">
        <v>42</v>
      </c>
      <c r="K252" t="s">
        <v>66</v>
      </c>
      <c r="L252" t="s">
        <v>44</v>
      </c>
      <c r="M252" t="s">
        <v>1405</v>
      </c>
      <c r="N252" t="s">
        <v>2083</v>
      </c>
      <c r="O252" t="s">
        <v>2084</v>
      </c>
      <c r="P252" t="s">
        <v>48</v>
      </c>
      <c r="Q252" t="s">
        <v>70</v>
      </c>
      <c r="R252" t="s">
        <v>71</v>
      </c>
      <c r="S252" t="s">
        <v>72</v>
      </c>
      <c r="T252" t="s">
        <v>52</v>
      </c>
      <c r="U252" s="3">
        <v>45789</v>
      </c>
      <c r="V252" t="s">
        <v>53</v>
      </c>
      <c r="W252" s="2">
        <v>45432</v>
      </c>
      <c r="X252" s="2">
        <v>45450</v>
      </c>
      <c r="Y252">
        <v>1</v>
      </c>
      <c r="Z252" t="s">
        <v>54</v>
      </c>
      <c r="AA252" t="s">
        <v>73</v>
      </c>
      <c r="AB252" t="s">
        <v>44</v>
      </c>
      <c r="AC252" t="s">
        <v>44</v>
      </c>
      <c r="AD252" t="s">
        <v>56</v>
      </c>
      <c r="AE252" t="s">
        <v>82</v>
      </c>
      <c r="AF252" t="s">
        <v>56</v>
      </c>
      <c r="AG252" t="s">
        <v>82</v>
      </c>
      <c r="AH252" t="s">
        <v>44</v>
      </c>
      <c r="AI252" t="s">
        <v>44</v>
      </c>
    </row>
    <row r="253" spans="1:35" x14ac:dyDescent="0.2">
      <c r="A253" t="s">
        <v>2085</v>
      </c>
      <c r="B253" t="s">
        <v>36</v>
      </c>
      <c r="C253" t="s">
        <v>283</v>
      </c>
      <c r="D253" s="1">
        <v>500</v>
      </c>
      <c r="E253" t="s">
        <v>38</v>
      </c>
      <c r="F253" s="2">
        <v>45432</v>
      </c>
      <c r="G253" t="s">
        <v>39</v>
      </c>
      <c r="H253" t="s">
        <v>2086</v>
      </c>
      <c r="I253" t="s">
        <v>41</v>
      </c>
      <c r="J253" t="s">
        <v>42</v>
      </c>
      <c r="K253" t="s">
        <v>109</v>
      </c>
      <c r="L253" t="s">
        <v>44</v>
      </c>
      <c r="M253" t="s">
        <v>393</v>
      </c>
      <c r="N253" t="s">
        <v>1059</v>
      </c>
      <c r="O253" t="s">
        <v>1060</v>
      </c>
      <c r="P253" t="s">
        <v>48</v>
      </c>
      <c r="Q253" t="s">
        <v>80</v>
      </c>
      <c r="R253" t="s">
        <v>81</v>
      </c>
      <c r="S253" t="s">
        <v>51</v>
      </c>
      <c r="T253" t="s">
        <v>288</v>
      </c>
      <c r="U253" s="3">
        <v>45789</v>
      </c>
      <c r="V253" t="s">
        <v>53</v>
      </c>
      <c r="W253" s="2">
        <v>45432</v>
      </c>
      <c r="X253" s="2">
        <v>45729</v>
      </c>
      <c r="Y253">
        <v>10</v>
      </c>
      <c r="Z253" t="s">
        <v>54</v>
      </c>
      <c r="AA253" t="s">
        <v>116</v>
      </c>
      <c r="AB253" t="s">
        <v>44</v>
      </c>
      <c r="AC253" t="s">
        <v>44</v>
      </c>
      <c r="AD253" t="s">
        <v>56</v>
      </c>
      <c r="AE253" t="s">
        <v>75</v>
      </c>
      <c r="AF253" t="s">
        <v>56</v>
      </c>
      <c r="AG253" t="s">
        <v>75</v>
      </c>
      <c r="AH253" t="s">
        <v>56</v>
      </c>
      <c r="AI253" t="s">
        <v>93</v>
      </c>
    </row>
    <row r="254" spans="1:35" x14ac:dyDescent="0.2">
      <c r="A254" t="s">
        <v>2087</v>
      </c>
      <c r="B254" t="s">
        <v>36</v>
      </c>
      <c r="C254" t="s">
        <v>37</v>
      </c>
      <c r="D254" s="1">
        <v>877.97</v>
      </c>
      <c r="E254" t="s">
        <v>38</v>
      </c>
      <c r="F254" s="2">
        <v>45432</v>
      </c>
      <c r="G254" t="s">
        <v>39</v>
      </c>
      <c r="H254" t="s">
        <v>2088</v>
      </c>
      <c r="I254" t="s">
        <v>41</v>
      </c>
      <c r="J254" t="s">
        <v>42</v>
      </c>
      <c r="K254" t="s">
        <v>120</v>
      </c>
      <c r="L254" t="s">
        <v>43</v>
      </c>
      <c r="M254" t="s">
        <v>45</v>
      </c>
      <c r="N254" t="s">
        <v>231</v>
      </c>
      <c r="O254" t="s">
        <v>232</v>
      </c>
      <c r="P254" t="s">
        <v>48</v>
      </c>
      <c r="Q254" t="s">
        <v>233</v>
      </c>
      <c r="R254" t="s">
        <v>234</v>
      </c>
      <c r="S254" t="s">
        <v>51</v>
      </c>
      <c r="T254" t="s">
        <v>52</v>
      </c>
      <c r="U254" s="3">
        <v>45789</v>
      </c>
      <c r="V254" t="s">
        <v>53</v>
      </c>
      <c r="W254" s="2">
        <v>45432</v>
      </c>
      <c r="X254" s="2">
        <v>45450</v>
      </c>
      <c r="Y254">
        <v>1</v>
      </c>
      <c r="Z254" t="s">
        <v>54</v>
      </c>
      <c r="AA254" t="s">
        <v>126</v>
      </c>
      <c r="AB254" t="s">
        <v>90</v>
      </c>
      <c r="AC254" t="s">
        <v>55</v>
      </c>
      <c r="AD254" t="s">
        <v>56</v>
      </c>
      <c r="AE254" t="s">
        <v>57</v>
      </c>
      <c r="AF254" t="s">
        <v>56</v>
      </c>
      <c r="AG254" t="s">
        <v>57</v>
      </c>
      <c r="AH254" t="s">
        <v>44</v>
      </c>
      <c r="AI254" t="s">
        <v>44</v>
      </c>
    </row>
    <row r="255" spans="1:35" x14ac:dyDescent="0.2">
      <c r="A255" t="s">
        <v>2089</v>
      </c>
      <c r="B255" t="s">
        <v>36</v>
      </c>
      <c r="C255" t="s">
        <v>1244</v>
      </c>
      <c r="D255" s="1">
        <v>1000</v>
      </c>
      <c r="E255" t="s">
        <v>38</v>
      </c>
      <c r="F255" s="2">
        <v>45433</v>
      </c>
      <c r="G255" t="s">
        <v>39</v>
      </c>
      <c r="H255" t="s">
        <v>2090</v>
      </c>
      <c r="I255" t="s">
        <v>41</v>
      </c>
      <c r="J255" t="s">
        <v>42</v>
      </c>
      <c r="K255" t="s">
        <v>129</v>
      </c>
      <c r="L255" t="s">
        <v>44</v>
      </c>
      <c r="M255" t="s">
        <v>196</v>
      </c>
      <c r="N255" t="s">
        <v>2091</v>
      </c>
      <c r="O255" t="s">
        <v>2092</v>
      </c>
      <c r="P255" t="s">
        <v>48</v>
      </c>
      <c r="Q255" t="s">
        <v>2093</v>
      </c>
      <c r="R255" t="s">
        <v>2094</v>
      </c>
      <c r="S255" t="s">
        <v>72</v>
      </c>
      <c r="T255" t="s">
        <v>1246</v>
      </c>
      <c r="U255" s="3">
        <v>45789</v>
      </c>
      <c r="V255" t="s">
        <v>53</v>
      </c>
      <c r="W255" s="2">
        <v>45433</v>
      </c>
      <c r="X255" s="2">
        <v>45511</v>
      </c>
      <c r="Y255">
        <v>3</v>
      </c>
      <c r="Z255" t="s">
        <v>54</v>
      </c>
      <c r="AA255" t="s">
        <v>132</v>
      </c>
      <c r="AB255" t="s">
        <v>44</v>
      </c>
      <c r="AC255" t="s">
        <v>44</v>
      </c>
      <c r="AD255" t="s">
        <v>56</v>
      </c>
      <c r="AE255" t="s">
        <v>75</v>
      </c>
      <c r="AF255" t="s">
        <v>56</v>
      </c>
      <c r="AG255" t="s">
        <v>75</v>
      </c>
      <c r="AH255" t="s">
        <v>44</v>
      </c>
      <c r="AI255" t="s">
        <v>44</v>
      </c>
    </row>
    <row r="256" spans="1:35" x14ac:dyDescent="0.2">
      <c r="A256" t="s">
        <v>2095</v>
      </c>
      <c r="B256" t="s">
        <v>36</v>
      </c>
      <c r="C256" t="s">
        <v>37</v>
      </c>
      <c r="D256" s="1">
        <v>440</v>
      </c>
      <c r="E256" t="s">
        <v>38</v>
      </c>
      <c r="F256" s="2">
        <v>45434</v>
      </c>
      <c r="G256" t="s">
        <v>39</v>
      </c>
      <c r="H256" t="s">
        <v>2096</v>
      </c>
      <c r="I256" t="s">
        <v>41</v>
      </c>
      <c r="J256" t="s">
        <v>42</v>
      </c>
      <c r="K256" t="s">
        <v>66</v>
      </c>
      <c r="L256" t="s">
        <v>44</v>
      </c>
      <c r="M256" t="s">
        <v>196</v>
      </c>
      <c r="N256" t="s">
        <v>1931</v>
      </c>
      <c r="O256" t="s">
        <v>1932</v>
      </c>
      <c r="P256" t="s">
        <v>48</v>
      </c>
      <c r="Q256" t="s">
        <v>296</v>
      </c>
      <c r="R256" t="s">
        <v>297</v>
      </c>
      <c r="S256" t="s">
        <v>72</v>
      </c>
      <c r="T256" t="s">
        <v>52</v>
      </c>
      <c r="U256" s="3">
        <v>45789</v>
      </c>
      <c r="V256" t="s">
        <v>53</v>
      </c>
      <c r="W256" s="2">
        <v>45434</v>
      </c>
      <c r="X256" s="2">
        <v>45490</v>
      </c>
      <c r="Y256">
        <v>2</v>
      </c>
      <c r="Z256" t="s">
        <v>54</v>
      </c>
      <c r="AA256" t="s">
        <v>73</v>
      </c>
      <c r="AB256" t="s">
        <v>44</v>
      </c>
      <c r="AC256" t="s">
        <v>44</v>
      </c>
      <c r="AD256" t="s">
        <v>56</v>
      </c>
      <c r="AE256" t="s">
        <v>75</v>
      </c>
      <c r="AF256" t="s">
        <v>56</v>
      </c>
      <c r="AG256" t="s">
        <v>75</v>
      </c>
      <c r="AH256" t="s">
        <v>44</v>
      </c>
      <c r="AI256" t="s">
        <v>44</v>
      </c>
    </row>
    <row r="257" spans="1:35" x14ac:dyDescent="0.2">
      <c r="A257" t="s">
        <v>2097</v>
      </c>
      <c r="B257" t="s">
        <v>36</v>
      </c>
      <c r="C257" t="s">
        <v>37</v>
      </c>
      <c r="D257" s="1">
        <v>1519.12</v>
      </c>
      <c r="E257" t="s">
        <v>38</v>
      </c>
      <c r="F257" s="2">
        <v>45433</v>
      </c>
      <c r="G257" t="s">
        <v>39</v>
      </c>
      <c r="H257" t="s">
        <v>2098</v>
      </c>
      <c r="I257" t="s">
        <v>41</v>
      </c>
      <c r="J257" t="s">
        <v>42</v>
      </c>
      <c r="K257" t="s">
        <v>43</v>
      </c>
      <c r="L257" t="s">
        <v>44</v>
      </c>
      <c r="M257" t="s">
        <v>410</v>
      </c>
      <c r="N257" t="s">
        <v>498</v>
      </c>
      <c r="O257" t="s">
        <v>499</v>
      </c>
      <c r="P257" t="s">
        <v>48</v>
      </c>
      <c r="Q257" t="s">
        <v>180</v>
      </c>
      <c r="R257" t="s">
        <v>181</v>
      </c>
      <c r="S257" t="s">
        <v>51</v>
      </c>
      <c r="T257" t="s">
        <v>52</v>
      </c>
      <c r="U257" s="3">
        <v>45789</v>
      </c>
      <c r="V257" t="s">
        <v>53</v>
      </c>
      <c r="W257" s="2">
        <v>45433</v>
      </c>
      <c r="X257" s="2">
        <v>45520</v>
      </c>
      <c r="Y257">
        <v>3</v>
      </c>
      <c r="Z257" t="s">
        <v>54</v>
      </c>
      <c r="AA257" t="s">
        <v>55</v>
      </c>
      <c r="AB257" t="s">
        <v>44</v>
      </c>
      <c r="AC257" t="s">
        <v>44</v>
      </c>
      <c r="AD257" t="s">
        <v>56</v>
      </c>
      <c r="AE257" t="s">
        <v>135</v>
      </c>
      <c r="AF257" t="s">
        <v>56</v>
      </c>
      <c r="AG257" t="s">
        <v>135</v>
      </c>
      <c r="AH257" t="s">
        <v>44</v>
      </c>
      <c r="AI257" t="s">
        <v>44</v>
      </c>
    </row>
    <row r="258" spans="1:35" x14ac:dyDescent="0.2">
      <c r="A258" t="s">
        <v>2099</v>
      </c>
      <c r="B258" t="s">
        <v>36</v>
      </c>
      <c r="C258" t="s">
        <v>37</v>
      </c>
      <c r="D258" s="1">
        <v>930.07</v>
      </c>
      <c r="E258" t="s">
        <v>38</v>
      </c>
      <c r="F258" s="2">
        <v>45440</v>
      </c>
      <c r="G258" t="s">
        <v>39</v>
      </c>
      <c r="H258" t="s">
        <v>2100</v>
      </c>
      <c r="I258" t="s">
        <v>41</v>
      </c>
      <c r="J258" t="s">
        <v>42</v>
      </c>
      <c r="K258" t="s">
        <v>120</v>
      </c>
      <c r="L258" t="s">
        <v>44</v>
      </c>
      <c r="M258" t="s">
        <v>1405</v>
      </c>
      <c r="N258" t="s">
        <v>728</v>
      </c>
      <c r="O258" t="s">
        <v>729</v>
      </c>
      <c r="P258" t="s">
        <v>48</v>
      </c>
      <c r="Q258" t="s">
        <v>161</v>
      </c>
      <c r="R258" t="s">
        <v>162</v>
      </c>
      <c r="S258" t="s">
        <v>155</v>
      </c>
      <c r="T258" t="s">
        <v>52</v>
      </c>
      <c r="U258" s="3">
        <v>45789</v>
      </c>
      <c r="V258" t="s">
        <v>53</v>
      </c>
      <c r="W258" s="2">
        <v>45440</v>
      </c>
      <c r="X258" s="2">
        <v>45457</v>
      </c>
      <c r="Y258">
        <v>1</v>
      </c>
      <c r="Z258" t="s">
        <v>54</v>
      </c>
      <c r="AA258" t="s">
        <v>126</v>
      </c>
      <c r="AB258" t="s">
        <v>44</v>
      </c>
      <c r="AC258" t="s">
        <v>44</v>
      </c>
      <c r="AD258" t="s">
        <v>56</v>
      </c>
      <c r="AE258" t="s">
        <v>82</v>
      </c>
      <c r="AF258" t="s">
        <v>56</v>
      </c>
      <c r="AG258" t="s">
        <v>82</v>
      </c>
      <c r="AH258" t="s">
        <v>44</v>
      </c>
      <c r="AI258" t="s">
        <v>44</v>
      </c>
    </row>
    <row r="259" spans="1:35" x14ac:dyDescent="0.2">
      <c r="A259" t="s">
        <v>2101</v>
      </c>
      <c r="B259" t="s">
        <v>36</v>
      </c>
      <c r="C259" t="s">
        <v>37</v>
      </c>
      <c r="D259" s="1">
        <v>951.97</v>
      </c>
      <c r="E259" t="s">
        <v>38</v>
      </c>
      <c r="F259" s="2">
        <v>45441</v>
      </c>
      <c r="G259" t="s">
        <v>39</v>
      </c>
      <c r="H259" t="s">
        <v>2102</v>
      </c>
      <c r="I259" t="s">
        <v>41</v>
      </c>
      <c r="J259" t="s">
        <v>42</v>
      </c>
      <c r="K259" t="s">
        <v>43</v>
      </c>
      <c r="L259" t="s">
        <v>109</v>
      </c>
      <c r="M259" t="s">
        <v>45</v>
      </c>
      <c r="N259" t="s">
        <v>2103</v>
      </c>
      <c r="O259" t="s">
        <v>2104</v>
      </c>
      <c r="P259" t="s">
        <v>48</v>
      </c>
      <c r="Q259" t="s">
        <v>104</v>
      </c>
      <c r="R259" t="s">
        <v>105</v>
      </c>
      <c r="S259" t="s">
        <v>51</v>
      </c>
      <c r="T259" t="s">
        <v>52</v>
      </c>
      <c r="U259" s="3">
        <v>45789</v>
      </c>
      <c r="V259" t="s">
        <v>53</v>
      </c>
      <c r="W259" s="2">
        <v>45441</v>
      </c>
      <c r="X259" s="2">
        <v>45469</v>
      </c>
      <c r="Y259">
        <v>1</v>
      </c>
      <c r="Z259" t="s">
        <v>54</v>
      </c>
      <c r="AA259" t="s">
        <v>55</v>
      </c>
      <c r="AB259" t="s">
        <v>90</v>
      </c>
      <c r="AC259" t="s">
        <v>116</v>
      </c>
      <c r="AD259" t="s">
        <v>56</v>
      </c>
      <c r="AE259" t="s">
        <v>57</v>
      </c>
      <c r="AF259" t="s">
        <v>56</v>
      </c>
      <c r="AG259" t="s">
        <v>57</v>
      </c>
      <c r="AH259" t="s">
        <v>44</v>
      </c>
      <c r="AI259" t="s">
        <v>44</v>
      </c>
    </row>
    <row r="260" spans="1:35" x14ac:dyDescent="0.2">
      <c r="A260" t="s">
        <v>2105</v>
      </c>
      <c r="B260" t="s">
        <v>36</v>
      </c>
      <c r="C260" t="s">
        <v>37</v>
      </c>
      <c r="D260" s="1">
        <v>756</v>
      </c>
      <c r="E260" t="s">
        <v>38</v>
      </c>
      <c r="F260" s="2">
        <v>45446</v>
      </c>
      <c r="G260" t="s">
        <v>39</v>
      </c>
      <c r="H260" t="s">
        <v>2106</v>
      </c>
      <c r="I260" t="s">
        <v>41</v>
      </c>
      <c r="J260" t="s">
        <v>42</v>
      </c>
      <c r="K260" t="s">
        <v>66</v>
      </c>
      <c r="L260" t="s">
        <v>44</v>
      </c>
      <c r="M260" t="s">
        <v>67</v>
      </c>
      <c r="N260" t="s">
        <v>894</v>
      </c>
      <c r="O260" t="s">
        <v>895</v>
      </c>
      <c r="P260" t="s">
        <v>48</v>
      </c>
      <c r="Q260" t="s">
        <v>302</v>
      </c>
      <c r="R260" t="s">
        <v>303</v>
      </c>
      <c r="S260" t="s">
        <v>72</v>
      </c>
      <c r="T260" t="s">
        <v>52</v>
      </c>
      <c r="U260" s="3">
        <v>45789</v>
      </c>
      <c r="V260" t="s">
        <v>53</v>
      </c>
      <c r="W260" s="2">
        <v>45446</v>
      </c>
      <c r="X260" s="2">
        <v>45544</v>
      </c>
      <c r="Y260">
        <v>3</v>
      </c>
      <c r="Z260" t="s">
        <v>54</v>
      </c>
      <c r="AA260" t="s">
        <v>73</v>
      </c>
      <c r="AB260" t="s">
        <v>44</v>
      </c>
      <c r="AC260" t="s">
        <v>44</v>
      </c>
      <c r="AD260" t="s">
        <v>56</v>
      </c>
      <c r="AE260" t="s">
        <v>74</v>
      </c>
      <c r="AF260" t="s">
        <v>56</v>
      </c>
      <c r="AG260" t="s">
        <v>74</v>
      </c>
      <c r="AH260" t="s">
        <v>44</v>
      </c>
      <c r="AI260" t="s">
        <v>44</v>
      </c>
    </row>
    <row r="261" spans="1:35" x14ac:dyDescent="0.2">
      <c r="A261" t="s">
        <v>2107</v>
      </c>
      <c r="B261" t="s">
        <v>36</v>
      </c>
      <c r="C261" t="s">
        <v>37</v>
      </c>
      <c r="D261" s="1">
        <v>904.98</v>
      </c>
      <c r="E261" t="s">
        <v>38</v>
      </c>
      <c r="F261" s="2">
        <v>45441</v>
      </c>
      <c r="G261" t="s">
        <v>39</v>
      </c>
      <c r="H261" t="s">
        <v>2108</v>
      </c>
      <c r="I261" t="s">
        <v>41</v>
      </c>
      <c r="J261" t="s">
        <v>42</v>
      </c>
      <c r="K261" t="s">
        <v>120</v>
      </c>
      <c r="L261" t="s">
        <v>43</v>
      </c>
      <c r="M261" t="s">
        <v>318</v>
      </c>
      <c r="N261" t="s">
        <v>1044</v>
      </c>
      <c r="O261" t="s">
        <v>1045</v>
      </c>
      <c r="P261" t="s">
        <v>48</v>
      </c>
      <c r="Q261" t="s">
        <v>415</v>
      </c>
      <c r="R261" t="s">
        <v>416</v>
      </c>
      <c r="S261" t="s">
        <v>51</v>
      </c>
      <c r="T261" t="s">
        <v>52</v>
      </c>
      <c r="U261" s="3">
        <v>45789</v>
      </c>
      <c r="V261" t="s">
        <v>53</v>
      </c>
      <c r="W261" s="2">
        <v>45441</v>
      </c>
      <c r="X261" s="2">
        <v>45483</v>
      </c>
      <c r="Y261">
        <v>2</v>
      </c>
      <c r="Z261" t="s">
        <v>54</v>
      </c>
      <c r="AA261" t="s">
        <v>126</v>
      </c>
      <c r="AB261" t="s">
        <v>90</v>
      </c>
      <c r="AC261" t="s">
        <v>55</v>
      </c>
      <c r="AD261" t="s">
        <v>56</v>
      </c>
      <c r="AE261" t="s">
        <v>57</v>
      </c>
      <c r="AF261" t="s">
        <v>56</v>
      </c>
      <c r="AG261" t="s">
        <v>57</v>
      </c>
      <c r="AH261" t="s">
        <v>56</v>
      </c>
      <c r="AI261" t="s">
        <v>135</v>
      </c>
    </row>
    <row r="262" spans="1:35" x14ac:dyDescent="0.2">
      <c r="A262" t="s">
        <v>2109</v>
      </c>
      <c r="B262" t="s">
        <v>36</v>
      </c>
      <c r="C262" t="s">
        <v>37</v>
      </c>
      <c r="D262" s="1">
        <v>881.25</v>
      </c>
      <c r="E262" t="s">
        <v>38</v>
      </c>
      <c r="F262" s="2">
        <v>45441</v>
      </c>
      <c r="G262" t="s">
        <v>39</v>
      </c>
      <c r="H262" t="s">
        <v>2110</v>
      </c>
      <c r="I262" t="s">
        <v>41</v>
      </c>
      <c r="J262" t="s">
        <v>42</v>
      </c>
      <c r="K262" t="s">
        <v>43</v>
      </c>
      <c r="L262" t="s">
        <v>109</v>
      </c>
      <c r="M262" t="s">
        <v>101</v>
      </c>
      <c r="N262" t="s">
        <v>1284</v>
      </c>
      <c r="O262" t="s">
        <v>1285</v>
      </c>
      <c r="P262" t="s">
        <v>48</v>
      </c>
      <c r="Q262" t="s">
        <v>113</v>
      </c>
      <c r="R262" t="s">
        <v>114</v>
      </c>
      <c r="S262" t="s">
        <v>51</v>
      </c>
      <c r="T262" t="s">
        <v>52</v>
      </c>
      <c r="U262" s="3">
        <v>45789</v>
      </c>
      <c r="V262" t="s">
        <v>53</v>
      </c>
      <c r="W262" s="2">
        <v>45441</v>
      </c>
      <c r="X262" s="2">
        <v>45452</v>
      </c>
      <c r="Y262">
        <v>1</v>
      </c>
      <c r="Z262" t="s">
        <v>54</v>
      </c>
      <c r="AA262" t="s">
        <v>55</v>
      </c>
      <c r="AB262" t="s">
        <v>90</v>
      </c>
      <c r="AC262" t="s">
        <v>116</v>
      </c>
      <c r="AD262" t="s">
        <v>56</v>
      </c>
      <c r="AE262" t="s">
        <v>82</v>
      </c>
      <c r="AF262" t="s">
        <v>56</v>
      </c>
      <c r="AG262" t="s">
        <v>82</v>
      </c>
      <c r="AH262" t="s">
        <v>44</v>
      </c>
      <c r="AI262" t="s">
        <v>44</v>
      </c>
    </row>
    <row r="263" spans="1:35" x14ac:dyDescent="0.2">
      <c r="A263" t="s">
        <v>2111</v>
      </c>
      <c r="B263" t="s">
        <v>36</v>
      </c>
      <c r="C263" t="s">
        <v>37</v>
      </c>
      <c r="D263" s="1">
        <v>848.35</v>
      </c>
      <c r="E263" t="s">
        <v>38</v>
      </c>
      <c r="F263" s="2">
        <v>45441</v>
      </c>
      <c r="G263" t="s">
        <v>39</v>
      </c>
      <c r="H263" t="s">
        <v>2112</v>
      </c>
      <c r="I263" t="s">
        <v>41</v>
      </c>
      <c r="J263" t="s">
        <v>42</v>
      </c>
      <c r="K263" t="s">
        <v>43</v>
      </c>
      <c r="L263" t="s">
        <v>109</v>
      </c>
      <c r="M263" t="s">
        <v>1405</v>
      </c>
      <c r="N263" t="s">
        <v>1327</v>
      </c>
      <c r="O263" t="s">
        <v>1328</v>
      </c>
      <c r="P263" t="s">
        <v>48</v>
      </c>
      <c r="Q263" t="s">
        <v>191</v>
      </c>
      <c r="R263" t="s">
        <v>192</v>
      </c>
      <c r="S263" t="s">
        <v>51</v>
      </c>
      <c r="T263" t="s">
        <v>52</v>
      </c>
      <c r="U263" s="3">
        <v>45789</v>
      </c>
      <c r="V263" t="s">
        <v>53</v>
      </c>
      <c r="W263" s="2">
        <v>45441</v>
      </c>
      <c r="X263" s="2">
        <v>45463</v>
      </c>
      <c r="Y263">
        <v>1</v>
      </c>
      <c r="Z263" t="s">
        <v>54</v>
      </c>
      <c r="AA263" t="s">
        <v>55</v>
      </c>
      <c r="AB263" t="s">
        <v>90</v>
      </c>
      <c r="AC263" t="s">
        <v>116</v>
      </c>
      <c r="AD263" t="s">
        <v>56</v>
      </c>
      <c r="AE263" t="s">
        <v>57</v>
      </c>
      <c r="AF263" t="s">
        <v>56</v>
      </c>
      <c r="AG263" t="s">
        <v>57</v>
      </c>
      <c r="AH263" t="s">
        <v>44</v>
      </c>
      <c r="AI263" t="s">
        <v>44</v>
      </c>
    </row>
    <row r="264" spans="1:35" x14ac:dyDescent="0.2">
      <c r="A264" t="s">
        <v>2113</v>
      </c>
      <c r="B264" t="s">
        <v>36</v>
      </c>
      <c r="C264" t="s">
        <v>37</v>
      </c>
      <c r="D264" s="1">
        <v>1319.75</v>
      </c>
      <c r="E264" t="s">
        <v>38</v>
      </c>
      <c r="F264" s="2">
        <v>45441</v>
      </c>
      <c r="G264" t="s">
        <v>39</v>
      </c>
      <c r="H264" t="s">
        <v>2114</v>
      </c>
      <c r="I264" t="s">
        <v>41</v>
      </c>
      <c r="J264" t="s">
        <v>42</v>
      </c>
      <c r="K264" t="s">
        <v>43</v>
      </c>
      <c r="L264" t="s">
        <v>109</v>
      </c>
      <c r="M264" t="s">
        <v>1023</v>
      </c>
      <c r="N264" t="s">
        <v>1327</v>
      </c>
      <c r="O264" t="s">
        <v>1328</v>
      </c>
      <c r="P264" t="s">
        <v>48</v>
      </c>
      <c r="Q264" t="s">
        <v>191</v>
      </c>
      <c r="R264" t="s">
        <v>192</v>
      </c>
      <c r="S264" t="s">
        <v>51</v>
      </c>
      <c r="T264" t="s">
        <v>52</v>
      </c>
      <c r="U264" s="3">
        <v>45789</v>
      </c>
      <c r="V264" t="s">
        <v>53</v>
      </c>
      <c r="W264" s="2">
        <v>45441</v>
      </c>
      <c r="X264" s="2">
        <v>45604</v>
      </c>
      <c r="Y264">
        <v>6</v>
      </c>
      <c r="Z264" t="s">
        <v>54</v>
      </c>
      <c r="AA264" t="s">
        <v>55</v>
      </c>
      <c r="AB264" t="s">
        <v>90</v>
      </c>
      <c r="AC264" t="s">
        <v>116</v>
      </c>
      <c r="AD264" t="s">
        <v>56</v>
      </c>
      <c r="AE264" t="s">
        <v>82</v>
      </c>
      <c r="AF264" t="s">
        <v>56</v>
      </c>
      <c r="AG264" t="s">
        <v>82</v>
      </c>
      <c r="AH264" t="s">
        <v>56</v>
      </c>
      <c r="AI264" t="s">
        <v>92</v>
      </c>
    </row>
    <row r="265" spans="1:35" x14ac:dyDescent="0.2">
      <c r="A265" t="s">
        <v>2115</v>
      </c>
      <c r="B265" t="s">
        <v>36</v>
      </c>
      <c r="C265" t="s">
        <v>283</v>
      </c>
      <c r="D265" s="1">
        <v>500</v>
      </c>
      <c r="E265" t="s">
        <v>38</v>
      </c>
      <c r="F265" s="2">
        <v>45440</v>
      </c>
      <c r="G265" t="s">
        <v>39</v>
      </c>
      <c r="H265" t="s">
        <v>2116</v>
      </c>
      <c r="I265" t="s">
        <v>41</v>
      </c>
      <c r="J265" t="s">
        <v>42</v>
      </c>
      <c r="K265" t="s">
        <v>109</v>
      </c>
      <c r="L265" t="s">
        <v>44</v>
      </c>
      <c r="M265" t="s">
        <v>393</v>
      </c>
      <c r="N265" t="s">
        <v>467</v>
      </c>
      <c r="O265" t="s">
        <v>468</v>
      </c>
      <c r="P265" t="s">
        <v>48</v>
      </c>
      <c r="Q265" t="s">
        <v>80</v>
      </c>
      <c r="R265" t="s">
        <v>81</v>
      </c>
      <c r="S265" t="s">
        <v>51</v>
      </c>
      <c r="T265" t="s">
        <v>288</v>
      </c>
      <c r="U265" s="3">
        <v>45789</v>
      </c>
      <c r="V265" t="s">
        <v>53</v>
      </c>
      <c r="W265" s="2">
        <v>45440</v>
      </c>
      <c r="X265" s="2">
        <v>45604</v>
      </c>
      <c r="Y265">
        <v>6</v>
      </c>
      <c r="Z265" t="s">
        <v>54</v>
      </c>
      <c r="AA265" t="s">
        <v>116</v>
      </c>
      <c r="AB265" t="s">
        <v>44</v>
      </c>
      <c r="AC265" t="s">
        <v>44</v>
      </c>
      <c r="AD265" t="s">
        <v>56</v>
      </c>
      <c r="AE265" t="s">
        <v>75</v>
      </c>
      <c r="AF265" t="s">
        <v>56</v>
      </c>
      <c r="AG265" t="s">
        <v>75</v>
      </c>
      <c r="AH265" t="s">
        <v>56</v>
      </c>
      <c r="AI265" t="s">
        <v>93</v>
      </c>
    </row>
    <row r="266" spans="1:35" x14ac:dyDescent="0.2">
      <c r="A266" t="s">
        <v>2117</v>
      </c>
      <c r="B266" t="s">
        <v>36</v>
      </c>
      <c r="C266" t="s">
        <v>37</v>
      </c>
      <c r="D266" s="1">
        <v>873.97</v>
      </c>
      <c r="E266" t="s">
        <v>38</v>
      </c>
      <c r="F266" s="2">
        <v>45441</v>
      </c>
      <c r="G266" t="s">
        <v>39</v>
      </c>
      <c r="H266" t="s">
        <v>2118</v>
      </c>
      <c r="I266" t="s">
        <v>41</v>
      </c>
      <c r="J266" t="s">
        <v>42</v>
      </c>
      <c r="K266" t="s">
        <v>109</v>
      </c>
      <c r="L266" t="s">
        <v>44</v>
      </c>
      <c r="M266" t="s">
        <v>45</v>
      </c>
      <c r="N266" t="s">
        <v>1059</v>
      </c>
      <c r="O266" t="s">
        <v>1060</v>
      </c>
      <c r="P266" t="s">
        <v>48</v>
      </c>
      <c r="Q266" t="s">
        <v>80</v>
      </c>
      <c r="R266" t="s">
        <v>81</v>
      </c>
      <c r="S266" t="s">
        <v>51</v>
      </c>
      <c r="T266" t="s">
        <v>52</v>
      </c>
      <c r="U266" s="3">
        <v>45789</v>
      </c>
      <c r="V266" t="s">
        <v>53</v>
      </c>
      <c r="W266" s="2">
        <v>45441</v>
      </c>
      <c r="X266" s="2">
        <v>45518</v>
      </c>
      <c r="Y266">
        <v>3</v>
      </c>
      <c r="Z266" t="s">
        <v>54</v>
      </c>
      <c r="AA266" t="s">
        <v>116</v>
      </c>
      <c r="AB266" t="s">
        <v>44</v>
      </c>
      <c r="AC266" t="s">
        <v>44</v>
      </c>
      <c r="AD266" t="s">
        <v>56</v>
      </c>
      <c r="AE266" t="s">
        <v>57</v>
      </c>
      <c r="AF266" t="s">
        <v>56</v>
      </c>
      <c r="AG266" t="s">
        <v>57</v>
      </c>
      <c r="AH266" t="s">
        <v>44</v>
      </c>
      <c r="AI266" t="s">
        <v>44</v>
      </c>
    </row>
    <row r="267" spans="1:35" x14ac:dyDescent="0.2">
      <c r="A267" t="s">
        <v>2119</v>
      </c>
      <c r="B267" t="s">
        <v>36</v>
      </c>
      <c r="C267" t="s">
        <v>37</v>
      </c>
      <c r="D267" s="1">
        <v>862.97</v>
      </c>
      <c r="E267" t="s">
        <v>38</v>
      </c>
      <c r="F267" s="2">
        <v>45442</v>
      </c>
      <c r="G267" t="s">
        <v>39</v>
      </c>
      <c r="H267" t="s">
        <v>2120</v>
      </c>
      <c r="I267" t="s">
        <v>41</v>
      </c>
      <c r="J267" t="s">
        <v>42</v>
      </c>
      <c r="K267" t="s">
        <v>43</v>
      </c>
      <c r="L267" t="s">
        <v>109</v>
      </c>
      <c r="M267" t="s">
        <v>45</v>
      </c>
      <c r="N267" t="s">
        <v>799</v>
      </c>
      <c r="O267" t="s">
        <v>800</v>
      </c>
      <c r="P267" t="s">
        <v>48</v>
      </c>
      <c r="Q267" t="s">
        <v>80</v>
      </c>
      <c r="R267" t="s">
        <v>81</v>
      </c>
      <c r="S267" t="s">
        <v>51</v>
      </c>
      <c r="T267" t="s">
        <v>52</v>
      </c>
      <c r="U267" s="3">
        <v>45789</v>
      </c>
      <c r="V267" t="s">
        <v>53</v>
      </c>
      <c r="W267" s="2">
        <v>45442</v>
      </c>
      <c r="X267" s="2">
        <v>45476</v>
      </c>
      <c r="Y267">
        <v>2</v>
      </c>
      <c r="Z267" t="s">
        <v>54</v>
      </c>
      <c r="AA267" t="s">
        <v>55</v>
      </c>
      <c r="AB267" t="s">
        <v>90</v>
      </c>
      <c r="AC267" t="s">
        <v>116</v>
      </c>
      <c r="AD267" t="s">
        <v>56</v>
      </c>
      <c r="AE267" t="s">
        <v>57</v>
      </c>
      <c r="AF267" t="s">
        <v>56</v>
      </c>
      <c r="AG267" t="s">
        <v>57</v>
      </c>
      <c r="AH267" t="s">
        <v>44</v>
      </c>
      <c r="AI267" t="s">
        <v>44</v>
      </c>
    </row>
    <row r="268" spans="1:35" x14ac:dyDescent="0.2">
      <c r="A268" t="s">
        <v>2121</v>
      </c>
      <c r="B268" t="s">
        <v>36</v>
      </c>
      <c r="C268" t="s">
        <v>283</v>
      </c>
      <c r="D268" s="1">
        <v>300</v>
      </c>
      <c r="E268" t="s">
        <v>38</v>
      </c>
      <c r="F268" s="2">
        <v>45440</v>
      </c>
      <c r="G268" t="s">
        <v>39</v>
      </c>
      <c r="H268" t="s">
        <v>2122</v>
      </c>
      <c r="I268" t="s">
        <v>41</v>
      </c>
      <c r="J268" t="s">
        <v>42</v>
      </c>
      <c r="K268" t="s">
        <v>109</v>
      </c>
      <c r="L268" t="s">
        <v>44</v>
      </c>
      <c r="M268" t="s">
        <v>390</v>
      </c>
      <c r="N268" t="s">
        <v>111</v>
      </c>
      <c r="O268" t="s">
        <v>112</v>
      </c>
      <c r="P268" t="s">
        <v>48</v>
      </c>
      <c r="Q268" t="s">
        <v>113</v>
      </c>
      <c r="R268" t="s">
        <v>114</v>
      </c>
      <c r="S268" t="s">
        <v>51</v>
      </c>
      <c r="T268" t="s">
        <v>288</v>
      </c>
      <c r="U268" s="3">
        <v>45789</v>
      </c>
      <c r="V268" t="s">
        <v>53</v>
      </c>
      <c r="W268" s="2">
        <v>45440</v>
      </c>
      <c r="X268" s="2">
        <v>45524</v>
      </c>
      <c r="Y268">
        <v>3</v>
      </c>
      <c r="Z268" t="s">
        <v>54</v>
      </c>
      <c r="AA268" t="s">
        <v>116</v>
      </c>
      <c r="AB268" t="s">
        <v>44</v>
      </c>
      <c r="AC268" t="s">
        <v>44</v>
      </c>
      <c r="AD268" t="s">
        <v>56</v>
      </c>
      <c r="AE268" t="s">
        <v>75</v>
      </c>
      <c r="AF268" t="s">
        <v>56</v>
      </c>
      <c r="AG268" t="s">
        <v>75</v>
      </c>
      <c r="AH268" t="s">
        <v>44</v>
      </c>
      <c r="AI268" t="s">
        <v>44</v>
      </c>
    </row>
    <row r="269" spans="1:35" x14ac:dyDescent="0.2">
      <c r="A269" t="s">
        <v>2123</v>
      </c>
      <c r="B269" t="s">
        <v>36</v>
      </c>
      <c r="C269" t="s">
        <v>283</v>
      </c>
      <c r="D269" s="1">
        <v>500</v>
      </c>
      <c r="E269" t="s">
        <v>38</v>
      </c>
      <c r="F269" s="2">
        <v>45440</v>
      </c>
      <c r="G269" t="s">
        <v>39</v>
      </c>
      <c r="H269" t="s">
        <v>2124</v>
      </c>
      <c r="I269" t="s">
        <v>41</v>
      </c>
      <c r="J269" t="s">
        <v>42</v>
      </c>
      <c r="K269" t="s">
        <v>109</v>
      </c>
      <c r="L269" t="s">
        <v>44</v>
      </c>
      <c r="M269" t="s">
        <v>829</v>
      </c>
      <c r="N269" t="s">
        <v>2125</v>
      </c>
      <c r="O269" t="s">
        <v>2126</v>
      </c>
      <c r="P269" t="s">
        <v>48</v>
      </c>
      <c r="Q269" t="s">
        <v>508</v>
      </c>
      <c r="R269" t="s">
        <v>509</v>
      </c>
      <c r="S269" t="s">
        <v>51</v>
      </c>
      <c r="T269" t="s">
        <v>288</v>
      </c>
      <c r="U269" s="3">
        <v>45789</v>
      </c>
      <c r="V269" t="s">
        <v>53</v>
      </c>
      <c r="W269" s="2">
        <v>45440</v>
      </c>
      <c r="X269" s="2">
        <v>45484</v>
      </c>
      <c r="Y269">
        <v>3</v>
      </c>
      <c r="Z269" t="s">
        <v>54</v>
      </c>
      <c r="AA269" t="s">
        <v>116</v>
      </c>
      <c r="AB269" t="s">
        <v>44</v>
      </c>
      <c r="AC269" t="s">
        <v>44</v>
      </c>
      <c r="AD269" t="s">
        <v>56</v>
      </c>
      <c r="AE269" t="s">
        <v>75</v>
      </c>
      <c r="AF269" t="s">
        <v>56</v>
      </c>
      <c r="AG269" t="s">
        <v>75</v>
      </c>
      <c r="AH269" t="s">
        <v>56</v>
      </c>
      <c r="AI269" t="s">
        <v>193</v>
      </c>
    </row>
    <row r="270" spans="1:35" x14ac:dyDescent="0.2">
      <c r="A270" t="s">
        <v>2127</v>
      </c>
      <c r="B270" t="s">
        <v>36</v>
      </c>
      <c r="C270" t="s">
        <v>37</v>
      </c>
      <c r="D270" s="1">
        <v>700</v>
      </c>
      <c r="E270" t="s">
        <v>38</v>
      </c>
      <c r="F270" s="2">
        <v>45446</v>
      </c>
      <c r="G270" t="s">
        <v>39</v>
      </c>
      <c r="H270" t="s">
        <v>2128</v>
      </c>
      <c r="I270" t="s">
        <v>41</v>
      </c>
      <c r="J270" t="s">
        <v>42</v>
      </c>
      <c r="K270" t="s">
        <v>66</v>
      </c>
      <c r="L270" t="s">
        <v>44</v>
      </c>
      <c r="M270" t="s">
        <v>1719</v>
      </c>
      <c r="N270" t="s">
        <v>2129</v>
      </c>
      <c r="O270" t="s">
        <v>2130</v>
      </c>
      <c r="P270" t="s">
        <v>48</v>
      </c>
      <c r="Q270" t="s">
        <v>1958</v>
      </c>
      <c r="R270" t="s">
        <v>1959</v>
      </c>
      <c r="S270" t="s">
        <v>51</v>
      </c>
      <c r="T270" t="s">
        <v>52</v>
      </c>
      <c r="U270" s="3">
        <v>45789</v>
      </c>
      <c r="V270" t="s">
        <v>53</v>
      </c>
      <c r="W270" s="2">
        <v>45446</v>
      </c>
      <c r="X270" s="2">
        <v>45576</v>
      </c>
      <c r="Y270">
        <v>2</v>
      </c>
      <c r="Z270" t="s">
        <v>54</v>
      </c>
      <c r="AA270" t="s">
        <v>73</v>
      </c>
      <c r="AB270" t="s">
        <v>44</v>
      </c>
      <c r="AC270" t="s">
        <v>44</v>
      </c>
      <c r="AD270" t="s">
        <v>56</v>
      </c>
      <c r="AE270" t="s">
        <v>74</v>
      </c>
      <c r="AF270" t="s">
        <v>56</v>
      </c>
      <c r="AG270" t="s">
        <v>74</v>
      </c>
      <c r="AH270" t="s">
        <v>56</v>
      </c>
      <c r="AI270" t="s">
        <v>93</v>
      </c>
    </row>
    <row r="271" spans="1:35" x14ac:dyDescent="0.2">
      <c r="A271" t="s">
        <v>2131</v>
      </c>
      <c r="B271" t="s">
        <v>36</v>
      </c>
      <c r="C271" t="s">
        <v>37</v>
      </c>
      <c r="D271" s="1">
        <v>338.4</v>
      </c>
      <c r="E271" t="s">
        <v>38</v>
      </c>
      <c r="F271" s="2">
        <v>45446</v>
      </c>
      <c r="G271" t="s">
        <v>39</v>
      </c>
      <c r="H271" t="s">
        <v>2132</v>
      </c>
      <c r="I271" t="s">
        <v>41</v>
      </c>
      <c r="J271" t="s">
        <v>42</v>
      </c>
      <c r="K271" t="s">
        <v>129</v>
      </c>
      <c r="L271" t="s">
        <v>44</v>
      </c>
      <c r="M271" t="s">
        <v>789</v>
      </c>
      <c r="N271" t="s">
        <v>2133</v>
      </c>
      <c r="O271" t="s">
        <v>2134</v>
      </c>
      <c r="P271" t="s">
        <v>48</v>
      </c>
      <c r="Q271" t="s">
        <v>104</v>
      </c>
      <c r="R271" t="s">
        <v>105</v>
      </c>
      <c r="S271" t="s">
        <v>51</v>
      </c>
      <c r="T271" t="s">
        <v>52</v>
      </c>
      <c r="U271" s="3">
        <v>45789</v>
      </c>
      <c r="V271" t="s">
        <v>53</v>
      </c>
      <c r="W271" s="2">
        <v>45446</v>
      </c>
      <c r="X271" s="2">
        <v>45480</v>
      </c>
      <c r="Y271">
        <v>4</v>
      </c>
      <c r="Z271" t="s">
        <v>54</v>
      </c>
      <c r="AA271" t="s">
        <v>163</v>
      </c>
      <c r="AB271" t="s">
        <v>44</v>
      </c>
      <c r="AC271" t="s">
        <v>44</v>
      </c>
      <c r="AD271" t="s">
        <v>56</v>
      </c>
      <c r="AE271" t="s">
        <v>792</v>
      </c>
      <c r="AF271" t="s">
        <v>56</v>
      </c>
      <c r="AG271" t="s">
        <v>792</v>
      </c>
      <c r="AH271" t="s">
        <v>44</v>
      </c>
      <c r="AI271" t="s">
        <v>44</v>
      </c>
    </row>
    <row r="272" spans="1:35" x14ac:dyDescent="0.2">
      <c r="A272" t="s">
        <v>2135</v>
      </c>
      <c r="B272" t="s">
        <v>36</v>
      </c>
      <c r="C272" t="s">
        <v>37</v>
      </c>
      <c r="D272" s="1">
        <v>842.34</v>
      </c>
      <c r="E272" t="s">
        <v>38</v>
      </c>
      <c r="F272" s="2">
        <v>45447</v>
      </c>
      <c r="G272" t="s">
        <v>39</v>
      </c>
      <c r="H272" t="s">
        <v>2136</v>
      </c>
      <c r="I272" t="s">
        <v>41</v>
      </c>
      <c r="J272" t="s">
        <v>42</v>
      </c>
      <c r="K272" t="s">
        <v>66</v>
      </c>
      <c r="L272" t="s">
        <v>44</v>
      </c>
      <c r="M272" t="s">
        <v>101</v>
      </c>
      <c r="N272" t="s">
        <v>406</v>
      </c>
      <c r="O272" t="s">
        <v>407</v>
      </c>
      <c r="P272" t="s">
        <v>48</v>
      </c>
      <c r="Q272" t="s">
        <v>169</v>
      </c>
      <c r="R272" t="s">
        <v>170</v>
      </c>
      <c r="S272" t="s">
        <v>72</v>
      </c>
      <c r="T272" t="s">
        <v>52</v>
      </c>
      <c r="U272" s="3">
        <v>45789</v>
      </c>
      <c r="V272" t="s">
        <v>53</v>
      </c>
      <c r="W272" s="2">
        <v>45447</v>
      </c>
      <c r="X272" s="2">
        <v>45518</v>
      </c>
      <c r="Y272">
        <v>1</v>
      </c>
      <c r="Z272" t="s">
        <v>54</v>
      </c>
      <c r="AA272" t="s">
        <v>73</v>
      </c>
      <c r="AB272" t="s">
        <v>44</v>
      </c>
      <c r="AC272" t="s">
        <v>44</v>
      </c>
      <c r="AD272" t="s">
        <v>56</v>
      </c>
      <c r="AE272" t="s">
        <v>82</v>
      </c>
      <c r="AF272" t="s">
        <v>56</v>
      </c>
      <c r="AG272" t="s">
        <v>82</v>
      </c>
      <c r="AH272" t="s">
        <v>44</v>
      </c>
      <c r="AI272" t="s">
        <v>44</v>
      </c>
    </row>
    <row r="273" spans="1:35" x14ac:dyDescent="0.2">
      <c r="A273" t="s">
        <v>2137</v>
      </c>
      <c r="B273" t="s">
        <v>36</v>
      </c>
      <c r="C273" t="s">
        <v>37</v>
      </c>
      <c r="D273" s="1">
        <v>900</v>
      </c>
      <c r="E273" t="s">
        <v>38</v>
      </c>
      <c r="F273" s="2">
        <v>45447</v>
      </c>
      <c r="G273" t="s">
        <v>39</v>
      </c>
      <c r="H273" t="s">
        <v>2138</v>
      </c>
      <c r="I273" t="s">
        <v>41</v>
      </c>
      <c r="J273" t="s">
        <v>42</v>
      </c>
      <c r="K273" t="s">
        <v>120</v>
      </c>
      <c r="L273" t="s">
        <v>44</v>
      </c>
      <c r="M273" t="s">
        <v>173</v>
      </c>
      <c r="N273" t="s">
        <v>1972</v>
      </c>
      <c r="O273" t="s">
        <v>1973</v>
      </c>
      <c r="P273" t="s">
        <v>48</v>
      </c>
      <c r="Q273" t="s">
        <v>147</v>
      </c>
      <c r="R273" t="s">
        <v>148</v>
      </c>
      <c r="S273" t="s">
        <v>51</v>
      </c>
      <c r="T273" t="s">
        <v>52</v>
      </c>
      <c r="U273" s="3">
        <v>45789</v>
      </c>
      <c r="V273" t="s">
        <v>53</v>
      </c>
      <c r="W273" s="2">
        <v>45447</v>
      </c>
      <c r="X273" s="2">
        <v>45476</v>
      </c>
      <c r="Y273">
        <v>2</v>
      </c>
      <c r="Z273" t="s">
        <v>54</v>
      </c>
      <c r="AA273" t="s">
        <v>126</v>
      </c>
      <c r="AB273" t="s">
        <v>44</v>
      </c>
      <c r="AC273" t="s">
        <v>44</v>
      </c>
      <c r="AD273" t="s">
        <v>56</v>
      </c>
      <c r="AE273" t="s">
        <v>75</v>
      </c>
      <c r="AF273" t="s">
        <v>56</v>
      </c>
      <c r="AG273" t="s">
        <v>75</v>
      </c>
      <c r="AH273" t="s">
        <v>44</v>
      </c>
      <c r="AI273" t="s">
        <v>44</v>
      </c>
    </row>
    <row r="274" spans="1:35" x14ac:dyDescent="0.2">
      <c r="A274" t="s">
        <v>2139</v>
      </c>
      <c r="B274" t="s">
        <v>36</v>
      </c>
      <c r="C274" t="s">
        <v>202</v>
      </c>
      <c r="D274" s="1">
        <v>1834</v>
      </c>
      <c r="E274" t="s">
        <v>38</v>
      </c>
      <c r="F274" s="2">
        <v>45446</v>
      </c>
      <c r="G274" t="s">
        <v>39</v>
      </c>
      <c r="H274" t="s">
        <v>2140</v>
      </c>
      <c r="I274" t="s">
        <v>41</v>
      </c>
      <c r="J274" t="s">
        <v>42</v>
      </c>
      <c r="K274" t="s">
        <v>109</v>
      </c>
      <c r="L274" t="s">
        <v>44</v>
      </c>
      <c r="M274" t="s">
        <v>204</v>
      </c>
      <c r="N274" t="s">
        <v>2141</v>
      </c>
      <c r="O274" t="s">
        <v>2142</v>
      </c>
      <c r="P274" t="s">
        <v>48</v>
      </c>
      <c r="Q274" t="s">
        <v>842</v>
      </c>
      <c r="R274" t="s">
        <v>843</v>
      </c>
      <c r="S274" t="s">
        <v>51</v>
      </c>
      <c r="T274" t="s">
        <v>209</v>
      </c>
      <c r="U274" s="3">
        <v>45789</v>
      </c>
      <c r="V274" t="s">
        <v>53</v>
      </c>
      <c r="W274" s="2">
        <v>45446</v>
      </c>
      <c r="X274" s="2">
        <v>45476</v>
      </c>
      <c r="Y274">
        <v>1</v>
      </c>
      <c r="Z274" t="s">
        <v>54</v>
      </c>
      <c r="AA274" t="s">
        <v>210</v>
      </c>
      <c r="AB274" t="s">
        <v>44</v>
      </c>
      <c r="AC274" t="s">
        <v>44</v>
      </c>
      <c r="AD274" t="s">
        <v>56</v>
      </c>
      <c r="AE274" t="s">
        <v>211</v>
      </c>
      <c r="AF274" t="s">
        <v>56</v>
      </c>
      <c r="AG274" t="s">
        <v>211</v>
      </c>
      <c r="AH274" t="s">
        <v>44</v>
      </c>
      <c r="AI274" t="s">
        <v>44</v>
      </c>
    </row>
    <row r="275" spans="1:35" x14ac:dyDescent="0.2">
      <c r="A275" t="s">
        <v>2143</v>
      </c>
      <c r="B275" t="s">
        <v>36</v>
      </c>
      <c r="C275" t="s">
        <v>37</v>
      </c>
      <c r="D275" s="1">
        <v>672.96</v>
      </c>
      <c r="E275" t="s">
        <v>38</v>
      </c>
      <c r="F275" s="2">
        <v>45446</v>
      </c>
      <c r="G275" t="s">
        <v>39</v>
      </c>
      <c r="H275" t="s">
        <v>2144</v>
      </c>
      <c r="I275" t="s">
        <v>41</v>
      </c>
      <c r="J275" t="s">
        <v>42</v>
      </c>
      <c r="K275" t="s">
        <v>66</v>
      </c>
      <c r="L275" t="s">
        <v>44</v>
      </c>
      <c r="M275" t="s">
        <v>45</v>
      </c>
      <c r="N275" t="s">
        <v>294</v>
      </c>
      <c r="O275" t="s">
        <v>295</v>
      </c>
      <c r="P275" t="s">
        <v>48</v>
      </c>
      <c r="Q275" t="s">
        <v>296</v>
      </c>
      <c r="R275" t="s">
        <v>297</v>
      </c>
      <c r="S275" t="s">
        <v>72</v>
      </c>
      <c r="T275" t="s">
        <v>52</v>
      </c>
      <c r="U275" s="3">
        <v>45789</v>
      </c>
      <c r="V275" t="s">
        <v>53</v>
      </c>
      <c r="W275" s="2">
        <v>45446</v>
      </c>
      <c r="X275" s="2">
        <v>45476</v>
      </c>
      <c r="Y275">
        <v>1</v>
      </c>
      <c r="Z275" t="s">
        <v>54</v>
      </c>
      <c r="AA275" t="s">
        <v>73</v>
      </c>
      <c r="AB275" t="s">
        <v>44</v>
      </c>
      <c r="AC275" t="s">
        <v>44</v>
      </c>
      <c r="AD275" t="s">
        <v>56</v>
      </c>
      <c r="AE275" t="s">
        <v>57</v>
      </c>
      <c r="AF275" t="s">
        <v>56</v>
      </c>
      <c r="AG275" t="s">
        <v>57</v>
      </c>
      <c r="AH275" t="s">
        <v>44</v>
      </c>
      <c r="AI275" t="s">
        <v>44</v>
      </c>
    </row>
    <row r="276" spans="1:35" x14ac:dyDescent="0.2">
      <c r="A276" t="s">
        <v>2145</v>
      </c>
      <c r="B276" t="s">
        <v>36</v>
      </c>
      <c r="C276" t="s">
        <v>37</v>
      </c>
      <c r="D276" s="1">
        <v>859</v>
      </c>
      <c r="E276" t="s">
        <v>38</v>
      </c>
      <c r="F276" s="2">
        <v>45449</v>
      </c>
      <c r="G276" t="s">
        <v>39</v>
      </c>
      <c r="H276" t="s">
        <v>2146</v>
      </c>
      <c r="I276" t="s">
        <v>41</v>
      </c>
      <c r="J276" t="s">
        <v>42</v>
      </c>
      <c r="K276" t="s">
        <v>129</v>
      </c>
      <c r="L276" t="s">
        <v>44</v>
      </c>
      <c r="M276" t="s">
        <v>1166</v>
      </c>
      <c r="N276" t="s">
        <v>1927</v>
      </c>
      <c r="O276" t="s">
        <v>1928</v>
      </c>
      <c r="P276" t="s">
        <v>48</v>
      </c>
      <c r="Q276" t="s">
        <v>490</v>
      </c>
      <c r="R276" t="s">
        <v>491</v>
      </c>
      <c r="S276" t="s">
        <v>72</v>
      </c>
      <c r="T276" t="s">
        <v>52</v>
      </c>
      <c r="U276" s="3">
        <v>45789</v>
      </c>
      <c r="V276" t="s">
        <v>53</v>
      </c>
      <c r="W276" s="2">
        <v>45449</v>
      </c>
      <c r="X276" s="2">
        <v>45632</v>
      </c>
      <c r="Y276">
        <v>1</v>
      </c>
      <c r="Z276" t="s">
        <v>54</v>
      </c>
      <c r="AA276" t="s">
        <v>132</v>
      </c>
      <c r="AB276" t="s">
        <v>44</v>
      </c>
      <c r="AC276" t="s">
        <v>44</v>
      </c>
      <c r="AD276" t="s">
        <v>56</v>
      </c>
      <c r="AE276" t="s">
        <v>75</v>
      </c>
      <c r="AF276" t="s">
        <v>56</v>
      </c>
      <c r="AG276" t="s">
        <v>75</v>
      </c>
      <c r="AH276" t="s">
        <v>56</v>
      </c>
      <c r="AI276" t="s">
        <v>93</v>
      </c>
    </row>
    <row r="277" spans="1:35" x14ac:dyDescent="0.2">
      <c r="A277" t="s">
        <v>2147</v>
      </c>
      <c r="B277" t="s">
        <v>36</v>
      </c>
      <c r="C277" t="s">
        <v>37</v>
      </c>
      <c r="D277" s="1">
        <v>821.48</v>
      </c>
      <c r="E277" t="s">
        <v>38</v>
      </c>
      <c r="F277" s="2">
        <v>45446</v>
      </c>
      <c r="G277" t="s">
        <v>39</v>
      </c>
      <c r="H277" t="s">
        <v>2148</v>
      </c>
      <c r="I277" t="s">
        <v>41</v>
      </c>
      <c r="J277" t="s">
        <v>42</v>
      </c>
      <c r="K277" t="s">
        <v>120</v>
      </c>
      <c r="L277" t="s">
        <v>44</v>
      </c>
      <c r="M277" t="s">
        <v>1405</v>
      </c>
      <c r="N277" t="s">
        <v>2149</v>
      </c>
      <c r="O277" t="s">
        <v>2150</v>
      </c>
      <c r="P277" t="s">
        <v>48</v>
      </c>
      <c r="Q277" t="s">
        <v>1146</v>
      </c>
      <c r="R277" t="s">
        <v>1147</v>
      </c>
      <c r="S277" t="s">
        <v>72</v>
      </c>
      <c r="T277" t="s">
        <v>52</v>
      </c>
      <c r="U277" s="3">
        <v>45789</v>
      </c>
      <c r="V277" t="s">
        <v>53</v>
      </c>
      <c r="W277" s="2">
        <v>45446</v>
      </c>
      <c r="X277" s="2">
        <v>45476</v>
      </c>
      <c r="Y277">
        <v>6</v>
      </c>
      <c r="Z277" t="s">
        <v>54</v>
      </c>
      <c r="AA277" t="s">
        <v>126</v>
      </c>
      <c r="AB277" t="s">
        <v>44</v>
      </c>
      <c r="AC277" t="s">
        <v>44</v>
      </c>
      <c r="AD277" t="s">
        <v>56</v>
      </c>
      <c r="AE277" t="s">
        <v>57</v>
      </c>
      <c r="AF277" t="s">
        <v>56</v>
      </c>
      <c r="AG277" t="s">
        <v>57</v>
      </c>
      <c r="AH277" t="s">
        <v>44</v>
      </c>
      <c r="AI277" t="s">
        <v>44</v>
      </c>
    </row>
    <row r="278" spans="1:35" x14ac:dyDescent="0.2">
      <c r="A278" t="s">
        <v>2151</v>
      </c>
      <c r="B278" t="s">
        <v>36</v>
      </c>
      <c r="C278" t="s">
        <v>37</v>
      </c>
      <c r="D278" s="1">
        <v>996.96</v>
      </c>
      <c r="E278" t="s">
        <v>38</v>
      </c>
      <c r="F278" s="2">
        <v>45448</v>
      </c>
      <c r="G278" t="s">
        <v>39</v>
      </c>
      <c r="H278" t="s">
        <v>2152</v>
      </c>
      <c r="I278" t="s">
        <v>41</v>
      </c>
      <c r="J278" t="s">
        <v>42</v>
      </c>
      <c r="K278" t="s">
        <v>120</v>
      </c>
      <c r="L278" t="s">
        <v>44</v>
      </c>
      <c r="M278" t="s">
        <v>419</v>
      </c>
      <c r="N278" t="s">
        <v>1323</v>
      </c>
      <c r="O278" t="s">
        <v>1324</v>
      </c>
      <c r="P278" t="s">
        <v>48</v>
      </c>
      <c r="Q278" t="s">
        <v>415</v>
      </c>
      <c r="R278" t="s">
        <v>416</v>
      </c>
      <c r="S278" t="s">
        <v>51</v>
      </c>
      <c r="T278" t="s">
        <v>52</v>
      </c>
      <c r="U278" s="3">
        <v>45789</v>
      </c>
      <c r="V278" t="s">
        <v>53</v>
      </c>
      <c r="W278" s="2">
        <v>45448</v>
      </c>
      <c r="X278" s="2">
        <v>45544</v>
      </c>
      <c r="Y278">
        <v>1</v>
      </c>
      <c r="Z278" t="s">
        <v>54</v>
      </c>
      <c r="AA278" t="s">
        <v>126</v>
      </c>
      <c r="AB278" t="s">
        <v>44</v>
      </c>
      <c r="AC278" t="s">
        <v>44</v>
      </c>
      <c r="AD278" t="s">
        <v>56</v>
      </c>
      <c r="AE278" t="s">
        <v>57</v>
      </c>
      <c r="AF278" t="s">
        <v>56</v>
      </c>
      <c r="AG278" t="s">
        <v>57</v>
      </c>
      <c r="AH278" t="s">
        <v>44</v>
      </c>
      <c r="AI278" t="s">
        <v>44</v>
      </c>
    </row>
    <row r="279" spans="1:35" x14ac:dyDescent="0.2">
      <c r="A279" t="s">
        <v>2153</v>
      </c>
      <c r="B279" t="s">
        <v>36</v>
      </c>
      <c r="C279" t="s">
        <v>37</v>
      </c>
      <c r="D279" s="1">
        <v>745.05</v>
      </c>
      <c r="E279" t="s">
        <v>38</v>
      </c>
      <c r="F279" s="2">
        <v>45446</v>
      </c>
      <c r="G279" t="s">
        <v>39</v>
      </c>
      <c r="H279" t="s">
        <v>2154</v>
      </c>
      <c r="I279" t="s">
        <v>41</v>
      </c>
      <c r="J279" t="s">
        <v>42</v>
      </c>
      <c r="K279" t="s">
        <v>43</v>
      </c>
      <c r="L279" t="s">
        <v>44</v>
      </c>
      <c r="M279" t="s">
        <v>45</v>
      </c>
      <c r="N279" t="s">
        <v>2155</v>
      </c>
      <c r="O279" t="s">
        <v>2156</v>
      </c>
      <c r="P279" t="s">
        <v>48</v>
      </c>
      <c r="Q279" t="s">
        <v>180</v>
      </c>
      <c r="R279" t="s">
        <v>181</v>
      </c>
      <c r="S279" t="s">
        <v>51</v>
      </c>
      <c r="T279" t="s">
        <v>52</v>
      </c>
      <c r="U279" s="3">
        <v>45789</v>
      </c>
      <c r="V279" t="s">
        <v>53</v>
      </c>
      <c r="W279" s="2">
        <v>45446</v>
      </c>
      <c r="X279" s="2">
        <v>45544</v>
      </c>
      <c r="Y279">
        <v>3</v>
      </c>
      <c r="Z279" t="s">
        <v>54</v>
      </c>
      <c r="AA279" t="s">
        <v>55</v>
      </c>
      <c r="AB279" t="s">
        <v>44</v>
      </c>
      <c r="AC279" t="s">
        <v>44</v>
      </c>
      <c r="AD279" t="s">
        <v>56</v>
      </c>
      <c r="AE279" t="s">
        <v>57</v>
      </c>
      <c r="AF279" t="s">
        <v>56</v>
      </c>
      <c r="AG279" t="s">
        <v>57</v>
      </c>
      <c r="AH279" t="s">
        <v>44</v>
      </c>
      <c r="AI279" t="s">
        <v>44</v>
      </c>
    </row>
    <row r="280" spans="1:35" x14ac:dyDescent="0.2">
      <c r="A280" t="s">
        <v>2157</v>
      </c>
      <c r="B280" t="s">
        <v>36</v>
      </c>
      <c r="C280" t="s">
        <v>107</v>
      </c>
      <c r="D280" s="1">
        <v>587.55999999999995</v>
      </c>
      <c r="E280" t="s">
        <v>38</v>
      </c>
      <c r="F280" s="2">
        <v>45446</v>
      </c>
      <c r="G280" t="s">
        <v>39</v>
      </c>
      <c r="H280" t="s">
        <v>2158</v>
      </c>
      <c r="I280" t="s">
        <v>41</v>
      </c>
      <c r="J280" t="s">
        <v>42</v>
      </c>
      <c r="K280" t="s">
        <v>237</v>
      </c>
      <c r="L280" t="s">
        <v>44</v>
      </c>
      <c r="M280" t="s">
        <v>2159</v>
      </c>
      <c r="N280" t="s">
        <v>111</v>
      </c>
      <c r="O280" t="s">
        <v>112</v>
      </c>
      <c r="P280" t="s">
        <v>48</v>
      </c>
      <c r="Q280" t="s">
        <v>113</v>
      </c>
      <c r="R280" t="s">
        <v>114</v>
      </c>
      <c r="S280" t="s">
        <v>51</v>
      </c>
      <c r="T280" t="s">
        <v>115</v>
      </c>
      <c r="U280" s="3">
        <v>45789</v>
      </c>
      <c r="V280" t="s">
        <v>53</v>
      </c>
      <c r="W280" s="2">
        <v>45446</v>
      </c>
      <c r="X280" s="2">
        <v>45589</v>
      </c>
      <c r="Y280">
        <v>4</v>
      </c>
      <c r="Z280" t="s">
        <v>54</v>
      </c>
      <c r="AA280" t="s">
        <v>241</v>
      </c>
      <c r="AB280" t="s">
        <v>44</v>
      </c>
      <c r="AC280" t="s">
        <v>44</v>
      </c>
      <c r="AD280" t="s">
        <v>56</v>
      </c>
      <c r="AE280" t="s">
        <v>242</v>
      </c>
      <c r="AF280" t="s">
        <v>56</v>
      </c>
      <c r="AG280" t="s">
        <v>242</v>
      </c>
      <c r="AH280" t="s">
        <v>44</v>
      </c>
      <c r="AI280" t="s">
        <v>44</v>
      </c>
    </row>
    <row r="281" spans="1:35" x14ac:dyDescent="0.2">
      <c r="A281" t="s">
        <v>2160</v>
      </c>
      <c r="B281" t="s">
        <v>36</v>
      </c>
      <c r="C281" t="s">
        <v>283</v>
      </c>
      <c r="D281" s="1">
        <v>500</v>
      </c>
      <c r="E281" t="s">
        <v>38</v>
      </c>
      <c r="F281" s="2">
        <v>45446</v>
      </c>
      <c r="G281" t="s">
        <v>39</v>
      </c>
      <c r="H281" t="s">
        <v>2161</v>
      </c>
      <c r="I281" t="s">
        <v>41</v>
      </c>
      <c r="J281" t="s">
        <v>42</v>
      </c>
      <c r="K281" t="s">
        <v>109</v>
      </c>
      <c r="L281" t="s">
        <v>44</v>
      </c>
      <c r="M281" t="s">
        <v>173</v>
      </c>
      <c r="N281" t="s">
        <v>1059</v>
      </c>
      <c r="O281" t="s">
        <v>1060</v>
      </c>
      <c r="P281" t="s">
        <v>48</v>
      </c>
      <c r="Q281" t="s">
        <v>80</v>
      </c>
      <c r="R281" t="s">
        <v>81</v>
      </c>
      <c r="S281" t="s">
        <v>51</v>
      </c>
      <c r="T281" t="s">
        <v>288</v>
      </c>
      <c r="U281" s="3">
        <v>45789</v>
      </c>
      <c r="V281" t="s">
        <v>53</v>
      </c>
      <c r="W281" s="2">
        <v>45446</v>
      </c>
      <c r="X281" s="2">
        <v>45511</v>
      </c>
      <c r="Y281">
        <v>2</v>
      </c>
      <c r="Z281" t="s">
        <v>54</v>
      </c>
      <c r="AA281" t="s">
        <v>116</v>
      </c>
      <c r="AB281" t="s">
        <v>44</v>
      </c>
      <c r="AC281" t="s">
        <v>44</v>
      </c>
      <c r="AD281" t="s">
        <v>56</v>
      </c>
      <c r="AE281" t="s">
        <v>75</v>
      </c>
      <c r="AF281" t="s">
        <v>56</v>
      </c>
      <c r="AG281" t="s">
        <v>75</v>
      </c>
      <c r="AH281" t="s">
        <v>44</v>
      </c>
      <c r="AI281" t="s">
        <v>44</v>
      </c>
    </row>
    <row r="282" spans="1:35" x14ac:dyDescent="0.2">
      <c r="A282" t="s">
        <v>2162</v>
      </c>
      <c r="B282" t="s">
        <v>36</v>
      </c>
      <c r="C282" t="s">
        <v>37</v>
      </c>
      <c r="D282" s="1">
        <v>693.18</v>
      </c>
      <c r="E282" t="s">
        <v>38</v>
      </c>
      <c r="F282" s="2">
        <v>45447</v>
      </c>
      <c r="G282" t="s">
        <v>39</v>
      </c>
      <c r="H282" t="s">
        <v>2163</v>
      </c>
      <c r="I282" t="s">
        <v>41</v>
      </c>
      <c r="J282" t="s">
        <v>42</v>
      </c>
      <c r="K282" t="s">
        <v>43</v>
      </c>
      <c r="L282" t="s">
        <v>44</v>
      </c>
      <c r="M282" t="s">
        <v>1405</v>
      </c>
      <c r="N282" t="s">
        <v>720</v>
      </c>
      <c r="O282" t="s">
        <v>721</v>
      </c>
      <c r="P282" t="s">
        <v>48</v>
      </c>
      <c r="Q282" t="s">
        <v>191</v>
      </c>
      <c r="R282" t="s">
        <v>192</v>
      </c>
      <c r="S282" t="s">
        <v>51</v>
      </c>
      <c r="T282" t="s">
        <v>52</v>
      </c>
      <c r="U282" s="3">
        <v>45789</v>
      </c>
      <c r="V282" t="s">
        <v>53</v>
      </c>
      <c r="W282" s="2">
        <v>45447</v>
      </c>
      <c r="X282" s="2">
        <v>45566</v>
      </c>
      <c r="Y282">
        <v>4</v>
      </c>
      <c r="Z282" t="s">
        <v>54</v>
      </c>
      <c r="AA282" t="s">
        <v>55</v>
      </c>
      <c r="AB282" t="s">
        <v>44</v>
      </c>
      <c r="AC282" t="s">
        <v>44</v>
      </c>
      <c r="AD282" t="s">
        <v>56</v>
      </c>
      <c r="AE282" t="s">
        <v>57</v>
      </c>
      <c r="AF282" t="s">
        <v>56</v>
      </c>
      <c r="AG282" t="s">
        <v>57</v>
      </c>
      <c r="AH282" t="s">
        <v>44</v>
      </c>
      <c r="AI282" t="s">
        <v>44</v>
      </c>
    </row>
    <row r="283" spans="1:35" x14ac:dyDescent="0.2">
      <c r="A283" t="s">
        <v>2164</v>
      </c>
      <c r="B283" t="s">
        <v>36</v>
      </c>
      <c r="C283" t="s">
        <v>37</v>
      </c>
      <c r="D283" s="1">
        <v>998.91</v>
      </c>
      <c r="E283" t="s">
        <v>38</v>
      </c>
      <c r="F283" s="2">
        <v>45449</v>
      </c>
      <c r="G283" t="s">
        <v>39</v>
      </c>
      <c r="H283" t="s">
        <v>2165</v>
      </c>
      <c r="I283" t="s">
        <v>41</v>
      </c>
      <c r="J283" t="s">
        <v>42</v>
      </c>
      <c r="K283" t="s">
        <v>66</v>
      </c>
      <c r="L283" t="s">
        <v>285</v>
      </c>
      <c r="M283" t="s">
        <v>2166</v>
      </c>
      <c r="N283" t="s">
        <v>752</v>
      </c>
      <c r="O283" t="s">
        <v>753</v>
      </c>
      <c r="P283" t="s">
        <v>48</v>
      </c>
      <c r="Q283" t="s">
        <v>191</v>
      </c>
      <c r="R283" t="s">
        <v>192</v>
      </c>
      <c r="S283" t="s">
        <v>51</v>
      </c>
      <c r="T283" t="s">
        <v>52</v>
      </c>
      <c r="U283" s="3">
        <v>45789</v>
      </c>
      <c r="V283" t="s">
        <v>53</v>
      </c>
      <c r="W283" s="2">
        <v>45449</v>
      </c>
      <c r="X283" s="2">
        <v>45524</v>
      </c>
      <c r="Y283">
        <v>2</v>
      </c>
      <c r="Z283" t="s">
        <v>54</v>
      </c>
      <c r="AA283" t="s">
        <v>73</v>
      </c>
      <c r="AB283" t="s">
        <v>90</v>
      </c>
      <c r="AC283" t="s">
        <v>289</v>
      </c>
      <c r="AD283" t="s">
        <v>56</v>
      </c>
      <c r="AE283" t="s">
        <v>92</v>
      </c>
      <c r="AF283" t="s">
        <v>56</v>
      </c>
      <c r="AG283" t="s">
        <v>92</v>
      </c>
      <c r="AH283" t="s">
        <v>56</v>
      </c>
      <c r="AI283" t="s">
        <v>75</v>
      </c>
    </row>
    <row r="284" spans="1:35" x14ac:dyDescent="0.2">
      <c r="A284" t="s">
        <v>2167</v>
      </c>
      <c r="B284" t="s">
        <v>36</v>
      </c>
      <c r="C284" t="s">
        <v>37</v>
      </c>
      <c r="D284" s="1">
        <v>980.89</v>
      </c>
      <c r="E284" t="s">
        <v>38</v>
      </c>
      <c r="F284" s="2">
        <v>45453</v>
      </c>
      <c r="G284" t="s">
        <v>39</v>
      </c>
      <c r="H284" t="s">
        <v>2168</v>
      </c>
      <c r="I284" t="s">
        <v>41</v>
      </c>
      <c r="J284" t="s">
        <v>42</v>
      </c>
      <c r="K284" t="s">
        <v>66</v>
      </c>
      <c r="L284" t="s">
        <v>44</v>
      </c>
      <c r="M284" t="s">
        <v>1775</v>
      </c>
      <c r="N284" t="s">
        <v>1576</v>
      </c>
      <c r="O284" t="s">
        <v>1577</v>
      </c>
      <c r="P284" t="s">
        <v>48</v>
      </c>
      <c r="Q284" t="s">
        <v>191</v>
      </c>
      <c r="R284" t="s">
        <v>192</v>
      </c>
      <c r="S284" t="s">
        <v>51</v>
      </c>
      <c r="T284" t="s">
        <v>52</v>
      </c>
      <c r="U284" s="3">
        <v>45789</v>
      </c>
      <c r="V284" t="s">
        <v>53</v>
      </c>
      <c r="W284" s="2">
        <v>45453</v>
      </c>
      <c r="X284" s="2">
        <v>45518</v>
      </c>
      <c r="Y284">
        <v>2</v>
      </c>
      <c r="Z284" t="s">
        <v>54</v>
      </c>
      <c r="AA284" t="s">
        <v>73</v>
      </c>
      <c r="AB284" t="s">
        <v>44</v>
      </c>
      <c r="AC284" t="s">
        <v>44</v>
      </c>
      <c r="AD284" t="s">
        <v>56</v>
      </c>
      <c r="AE284" t="s">
        <v>82</v>
      </c>
      <c r="AF284" t="s">
        <v>56</v>
      </c>
      <c r="AG284" t="s">
        <v>82</v>
      </c>
      <c r="AH284" t="s">
        <v>56</v>
      </c>
      <c r="AI284" t="s">
        <v>75</v>
      </c>
    </row>
    <row r="285" spans="1:35" x14ac:dyDescent="0.2">
      <c r="A285" t="s">
        <v>2169</v>
      </c>
      <c r="B285" t="s">
        <v>36</v>
      </c>
      <c r="C285" t="s">
        <v>202</v>
      </c>
      <c r="D285" s="1">
        <v>1243.2</v>
      </c>
      <c r="E285" t="s">
        <v>38</v>
      </c>
      <c r="F285" s="2">
        <v>45462</v>
      </c>
      <c r="G285" t="s">
        <v>39</v>
      </c>
      <c r="H285" t="s">
        <v>2170</v>
      </c>
      <c r="I285" t="s">
        <v>41</v>
      </c>
      <c r="J285" t="s">
        <v>42</v>
      </c>
      <c r="K285" t="s">
        <v>120</v>
      </c>
      <c r="L285" t="s">
        <v>44</v>
      </c>
      <c r="M285" t="s">
        <v>204</v>
      </c>
      <c r="N285" t="s">
        <v>2171</v>
      </c>
      <c r="O285" t="s">
        <v>2172</v>
      </c>
      <c r="P285" t="s">
        <v>48</v>
      </c>
      <c r="Q285" t="s">
        <v>920</v>
      </c>
      <c r="R285" t="s">
        <v>921</v>
      </c>
      <c r="S285" t="s">
        <v>72</v>
      </c>
      <c r="T285" t="s">
        <v>209</v>
      </c>
      <c r="U285" s="3">
        <v>45789</v>
      </c>
      <c r="V285" t="s">
        <v>53</v>
      </c>
      <c r="W285" s="2">
        <v>45462</v>
      </c>
      <c r="X285" s="2">
        <v>45511</v>
      </c>
      <c r="Y285">
        <v>2</v>
      </c>
      <c r="Z285" t="s">
        <v>54</v>
      </c>
      <c r="AA285" t="s">
        <v>126</v>
      </c>
      <c r="AB285" t="s">
        <v>44</v>
      </c>
      <c r="AC285" t="s">
        <v>44</v>
      </c>
      <c r="AD285" t="s">
        <v>56</v>
      </c>
      <c r="AE285" t="s">
        <v>211</v>
      </c>
      <c r="AF285" t="s">
        <v>56</v>
      </c>
      <c r="AG285" t="s">
        <v>211</v>
      </c>
      <c r="AH285" t="s">
        <v>44</v>
      </c>
      <c r="AI285" t="s">
        <v>44</v>
      </c>
    </row>
    <row r="286" spans="1:35" x14ac:dyDescent="0.2">
      <c r="A286" t="s">
        <v>2173</v>
      </c>
      <c r="B286" t="s">
        <v>36</v>
      </c>
      <c r="C286" t="s">
        <v>202</v>
      </c>
      <c r="D286" s="1">
        <v>1522.8</v>
      </c>
      <c r="E286" t="s">
        <v>38</v>
      </c>
      <c r="F286" s="2">
        <v>45460</v>
      </c>
      <c r="G286" t="s">
        <v>39</v>
      </c>
      <c r="H286" t="s">
        <v>2174</v>
      </c>
      <c r="I286" t="s">
        <v>41</v>
      </c>
      <c r="J286" t="s">
        <v>42</v>
      </c>
      <c r="K286" t="s">
        <v>120</v>
      </c>
      <c r="L286" t="s">
        <v>44</v>
      </c>
      <c r="M286" t="s">
        <v>204</v>
      </c>
      <c r="N286" t="s">
        <v>2014</v>
      </c>
      <c r="O286" t="s">
        <v>2015</v>
      </c>
      <c r="P286" t="s">
        <v>48</v>
      </c>
      <c r="Q286" t="s">
        <v>2016</v>
      </c>
      <c r="R286" t="s">
        <v>2017</v>
      </c>
      <c r="S286" t="s">
        <v>72</v>
      </c>
      <c r="T286" t="s">
        <v>209</v>
      </c>
      <c r="U286" s="3">
        <v>45789</v>
      </c>
      <c r="V286" t="s">
        <v>53</v>
      </c>
      <c r="W286" s="2">
        <v>45460</v>
      </c>
      <c r="X286" s="2">
        <v>45518</v>
      </c>
      <c r="Y286">
        <v>2</v>
      </c>
      <c r="Z286" t="s">
        <v>54</v>
      </c>
      <c r="AA286" t="s">
        <v>126</v>
      </c>
      <c r="AB286" t="s">
        <v>44</v>
      </c>
      <c r="AC286" t="s">
        <v>44</v>
      </c>
      <c r="AD286" t="s">
        <v>56</v>
      </c>
      <c r="AE286" t="s">
        <v>211</v>
      </c>
      <c r="AF286" t="s">
        <v>56</v>
      </c>
      <c r="AG286" t="s">
        <v>211</v>
      </c>
      <c r="AH286" t="s">
        <v>44</v>
      </c>
      <c r="AI286" t="s">
        <v>44</v>
      </c>
    </row>
    <row r="287" spans="1:35" x14ac:dyDescent="0.2">
      <c r="A287" t="s">
        <v>2175</v>
      </c>
      <c r="B287" t="s">
        <v>36</v>
      </c>
      <c r="C287" t="s">
        <v>37</v>
      </c>
      <c r="D287" s="1">
        <v>827.98</v>
      </c>
      <c r="E287" t="s">
        <v>38</v>
      </c>
      <c r="F287" s="2">
        <v>45453</v>
      </c>
      <c r="G287" t="s">
        <v>39</v>
      </c>
      <c r="H287" t="s">
        <v>2176</v>
      </c>
      <c r="I287" t="s">
        <v>41</v>
      </c>
      <c r="J287" t="s">
        <v>42</v>
      </c>
      <c r="K287" t="s">
        <v>109</v>
      </c>
      <c r="L287" t="s">
        <v>44</v>
      </c>
      <c r="M287" t="s">
        <v>101</v>
      </c>
      <c r="N287" t="s">
        <v>2177</v>
      </c>
      <c r="O287" t="s">
        <v>2178</v>
      </c>
      <c r="P287" t="s">
        <v>48</v>
      </c>
      <c r="Q287" t="s">
        <v>2179</v>
      </c>
      <c r="R287" t="s">
        <v>2180</v>
      </c>
      <c r="S287" t="s">
        <v>72</v>
      </c>
      <c r="T287" t="s">
        <v>52</v>
      </c>
      <c r="U287" s="3">
        <v>45789</v>
      </c>
      <c r="V287" t="s">
        <v>53</v>
      </c>
      <c r="W287" s="2">
        <v>45453</v>
      </c>
      <c r="X287" s="2">
        <v>45483</v>
      </c>
      <c r="Y287">
        <v>1</v>
      </c>
      <c r="Z287" t="s">
        <v>54</v>
      </c>
      <c r="AA287" t="s">
        <v>116</v>
      </c>
      <c r="AB287" t="s">
        <v>44</v>
      </c>
      <c r="AC287" t="s">
        <v>44</v>
      </c>
      <c r="AD287" t="s">
        <v>56</v>
      </c>
      <c r="AE287" t="s">
        <v>57</v>
      </c>
      <c r="AF287" t="s">
        <v>56</v>
      </c>
      <c r="AG287" t="s">
        <v>57</v>
      </c>
      <c r="AH287" t="s">
        <v>44</v>
      </c>
      <c r="AI287" t="s">
        <v>44</v>
      </c>
    </row>
    <row r="288" spans="1:35" x14ac:dyDescent="0.2">
      <c r="A288" t="s">
        <v>2181</v>
      </c>
      <c r="B288" t="s">
        <v>36</v>
      </c>
      <c r="C288" t="s">
        <v>37</v>
      </c>
      <c r="D288" s="1">
        <v>941.98</v>
      </c>
      <c r="E288" t="s">
        <v>38</v>
      </c>
      <c r="F288" s="2">
        <v>45453</v>
      </c>
      <c r="G288" t="s">
        <v>39</v>
      </c>
      <c r="H288" t="s">
        <v>2182</v>
      </c>
      <c r="I288" t="s">
        <v>41</v>
      </c>
      <c r="J288" t="s">
        <v>42</v>
      </c>
      <c r="K288" t="s">
        <v>66</v>
      </c>
      <c r="L288" t="s">
        <v>44</v>
      </c>
      <c r="M288" t="s">
        <v>1405</v>
      </c>
      <c r="N288" t="s">
        <v>577</v>
      </c>
      <c r="O288" t="s">
        <v>578</v>
      </c>
      <c r="P288" t="s">
        <v>48</v>
      </c>
      <c r="Q288" t="s">
        <v>415</v>
      </c>
      <c r="R288" t="s">
        <v>416</v>
      </c>
      <c r="S288" t="s">
        <v>51</v>
      </c>
      <c r="T288" t="s">
        <v>52</v>
      </c>
      <c r="U288" s="3">
        <v>45789</v>
      </c>
      <c r="V288" t="s">
        <v>53</v>
      </c>
      <c r="W288" s="2">
        <v>45453</v>
      </c>
      <c r="X288" s="2">
        <v>45490</v>
      </c>
      <c r="Y288">
        <v>1</v>
      </c>
      <c r="Z288" t="s">
        <v>54</v>
      </c>
      <c r="AA288" t="s">
        <v>73</v>
      </c>
      <c r="AB288" t="s">
        <v>44</v>
      </c>
      <c r="AC288" t="s">
        <v>44</v>
      </c>
      <c r="AD288" t="s">
        <v>56</v>
      </c>
      <c r="AE288" t="s">
        <v>57</v>
      </c>
      <c r="AF288" t="s">
        <v>56</v>
      </c>
      <c r="AG288" t="s">
        <v>57</v>
      </c>
      <c r="AH288" t="s">
        <v>44</v>
      </c>
      <c r="AI288" t="s">
        <v>44</v>
      </c>
    </row>
    <row r="289" spans="1:35" x14ac:dyDescent="0.2">
      <c r="A289" t="s">
        <v>2183</v>
      </c>
      <c r="B289" t="s">
        <v>36</v>
      </c>
      <c r="C289" t="s">
        <v>37</v>
      </c>
      <c r="D289" s="1">
        <v>919.76</v>
      </c>
      <c r="E289" t="s">
        <v>38</v>
      </c>
      <c r="F289" s="2">
        <v>45453</v>
      </c>
      <c r="G289" t="s">
        <v>39</v>
      </c>
      <c r="H289" t="s">
        <v>2184</v>
      </c>
      <c r="I289" t="s">
        <v>41</v>
      </c>
      <c r="J289" t="s">
        <v>42</v>
      </c>
      <c r="K289" t="s">
        <v>109</v>
      </c>
      <c r="L289" t="s">
        <v>44</v>
      </c>
      <c r="M289" t="s">
        <v>1405</v>
      </c>
      <c r="N289" t="s">
        <v>1315</v>
      </c>
      <c r="O289" t="s">
        <v>1316</v>
      </c>
      <c r="P289" t="s">
        <v>48</v>
      </c>
      <c r="Q289" t="s">
        <v>1095</v>
      </c>
      <c r="R289" t="s">
        <v>1096</v>
      </c>
      <c r="S289" t="s">
        <v>72</v>
      </c>
      <c r="T289" t="s">
        <v>52</v>
      </c>
      <c r="U289" s="3">
        <v>45789</v>
      </c>
      <c r="V289" t="s">
        <v>53</v>
      </c>
      <c r="W289" s="2">
        <v>45453</v>
      </c>
      <c r="X289" s="2">
        <v>45464</v>
      </c>
      <c r="Y289">
        <v>0</v>
      </c>
      <c r="Z289" t="s">
        <v>54</v>
      </c>
      <c r="AA289" t="s">
        <v>116</v>
      </c>
      <c r="AB289" t="s">
        <v>44</v>
      </c>
      <c r="AC289" t="s">
        <v>44</v>
      </c>
      <c r="AD289" t="s">
        <v>56</v>
      </c>
      <c r="AE289" t="s">
        <v>82</v>
      </c>
      <c r="AF289" t="s">
        <v>56</v>
      </c>
      <c r="AG289" t="s">
        <v>82</v>
      </c>
      <c r="AH289" t="s">
        <v>44</v>
      </c>
      <c r="AI289" t="s">
        <v>44</v>
      </c>
    </row>
    <row r="290" spans="1:35" x14ac:dyDescent="0.2">
      <c r="A290" t="s">
        <v>2185</v>
      </c>
      <c r="B290" t="s">
        <v>36</v>
      </c>
      <c r="C290" t="s">
        <v>37</v>
      </c>
      <c r="D290" s="1">
        <v>709.2</v>
      </c>
      <c r="E290" t="s">
        <v>38</v>
      </c>
      <c r="F290" s="2">
        <v>45454</v>
      </c>
      <c r="G290" t="s">
        <v>39</v>
      </c>
      <c r="H290" t="s">
        <v>2186</v>
      </c>
      <c r="I290" t="s">
        <v>41</v>
      </c>
      <c r="J290" t="s">
        <v>42</v>
      </c>
      <c r="K290" t="s">
        <v>43</v>
      </c>
      <c r="L290" t="s">
        <v>109</v>
      </c>
      <c r="M290" t="s">
        <v>1023</v>
      </c>
      <c r="N290" t="s">
        <v>60</v>
      </c>
      <c r="O290" t="s">
        <v>61</v>
      </c>
      <c r="P290" t="s">
        <v>48</v>
      </c>
      <c r="Q290" t="s">
        <v>62</v>
      </c>
      <c r="R290" t="s">
        <v>63</v>
      </c>
      <c r="S290" t="s">
        <v>51</v>
      </c>
      <c r="T290" t="s">
        <v>52</v>
      </c>
      <c r="U290" s="3">
        <v>45789</v>
      </c>
      <c r="V290" t="s">
        <v>53</v>
      </c>
      <c r="W290" s="2">
        <v>45454</v>
      </c>
      <c r="X290" s="2">
        <v>45464</v>
      </c>
      <c r="Y290">
        <v>0</v>
      </c>
      <c r="Z290" t="s">
        <v>54</v>
      </c>
      <c r="AA290" t="s">
        <v>55</v>
      </c>
      <c r="AB290" t="s">
        <v>90</v>
      </c>
      <c r="AC290" t="s">
        <v>116</v>
      </c>
      <c r="AD290" t="s">
        <v>56</v>
      </c>
      <c r="AE290" t="s">
        <v>57</v>
      </c>
      <c r="AF290" t="s">
        <v>56</v>
      </c>
      <c r="AG290" t="s">
        <v>57</v>
      </c>
      <c r="AH290" t="s">
        <v>56</v>
      </c>
      <c r="AI290" t="s">
        <v>92</v>
      </c>
    </row>
    <row r="291" spans="1:35" x14ac:dyDescent="0.2">
      <c r="A291" t="s">
        <v>2187</v>
      </c>
      <c r="B291" t="s">
        <v>36</v>
      </c>
      <c r="C291" t="s">
        <v>37</v>
      </c>
      <c r="D291" s="1">
        <v>659.98</v>
      </c>
      <c r="E291" t="s">
        <v>38</v>
      </c>
      <c r="F291" s="2">
        <v>45453</v>
      </c>
      <c r="G291" t="s">
        <v>39</v>
      </c>
      <c r="H291" t="s">
        <v>2188</v>
      </c>
      <c r="I291" t="s">
        <v>41</v>
      </c>
      <c r="J291" t="s">
        <v>42</v>
      </c>
      <c r="K291" t="s">
        <v>66</v>
      </c>
      <c r="L291" t="s">
        <v>44</v>
      </c>
      <c r="M291" t="s">
        <v>373</v>
      </c>
      <c r="N291" t="s">
        <v>130</v>
      </c>
      <c r="O291" t="s">
        <v>131</v>
      </c>
      <c r="P291" t="s">
        <v>48</v>
      </c>
      <c r="Q291" t="s">
        <v>124</v>
      </c>
      <c r="R291" t="s">
        <v>125</v>
      </c>
      <c r="S291" t="s">
        <v>51</v>
      </c>
      <c r="T291" t="s">
        <v>52</v>
      </c>
      <c r="U291" s="3">
        <v>45789</v>
      </c>
      <c r="V291" t="s">
        <v>53</v>
      </c>
      <c r="W291" s="2">
        <v>45453</v>
      </c>
      <c r="X291" s="2">
        <v>45476</v>
      </c>
      <c r="Y291">
        <v>1</v>
      </c>
      <c r="Z291" t="s">
        <v>54</v>
      </c>
      <c r="AA291" t="s">
        <v>73</v>
      </c>
      <c r="AB291" t="s">
        <v>44</v>
      </c>
      <c r="AC291" t="s">
        <v>44</v>
      </c>
      <c r="AD291" t="s">
        <v>56</v>
      </c>
      <c r="AE291" t="s">
        <v>75</v>
      </c>
      <c r="AF291" t="s">
        <v>56</v>
      </c>
      <c r="AG291" t="s">
        <v>75</v>
      </c>
      <c r="AH291" t="s">
        <v>44</v>
      </c>
      <c r="AI291" t="s">
        <v>44</v>
      </c>
    </row>
    <row r="292" spans="1:35" x14ac:dyDescent="0.2">
      <c r="A292" t="s">
        <v>2189</v>
      </c>
      <c r="B292" t="s">
        <v>36</v>
      </c>
      <c r="C292" t="s">
        <v>37</v>
      </c>
      <c r="D292" s="1">
        <v>904.01</v>
      </c>
      <c r="E292" t="s">
        <v>38</v>
      </c>
      <c r="F292" s="2">
        <v>45453</v>
      </c>
      <c r="G292" t="s">
        <v>39</v>
      </c>
      <c r="H292" t="s">
        <v>2190</v>
      </c>
      <c r="I292" t="s">
        <v>41</v>
      </c>
      <c r="J292" t="s">
        <v>42</v>
      </c>
      <c r="K292" t="s">
        <v>43</v>
      </c>
      <c r="L292" t="s">
        <v>44</v>
      </c>
      <c r="M292" t="s">
        <v>1556</v>
      </c>
      <c r="N292" t="s">
        <v>231</v>
      </c>
      <c r="O292" t="s">
        <v>232</v>
      </c>
      <c r="P292" t="s">
        <v>48</v>
      </c>
      <c r="Q292" t="s">
        <v>233</v>
      </c>
      <c r="R292" t="s">
        <v>234</v>
      </c>
      <c r="S292" t="s">
        <v>51</v>
      </c>
      <c r="T292" t="s">
        <v>52</v>
      </c>
      <c r="U292" s="3">
        <v>45789</v>
      </c>
      <c r="V292" t="s">
        <v>53</v>
      </c>
      <c r="W292" s="2">
        <v>45453</v>
      </c>
      <c r="X292" s="2">
        <v>45511</v>
      </c>
      <c r="Y292">
        <v>2</v>
      </c>
      <c r="Z292" t="s">
        <v>54</v>
      </c>
      <c r="AA292" t="s">
        <v>55</v>
      </c>
      <c r="AB292" t="s">
        <v>44</v>
      </c>
      <c r="AC292" t="s">
        <v>44</v>
      </c>
      <c r="AD292" t="s">
        <v>56</v>
      </c>
      <c r="AE292" t="s">
        <v>57</v>
      </c>
      <c r="AF292" t="s">
        <v>56</v>
      </c>
      <c r="AG292" t="s">
        <v>57</v>
      </c>
      <c r="AH292" t="s">
        <v>56</v>
      </c>
      <c r="AI292" t="s">
        <v>82</v>
      </c>
    </row>
    <row r="293" spans="1:35" x14ac:dyDescent="0.2">
      <c r="A293" t="s">
        <v>2191</v>
      </c>
      <c r="B293" t="s">
        <v>36</v>
      </c>
      <c r="C293" t="s">
        <v>37</v>
      </c>
      <c r="D293" s="1">
        <v>673.96</v>
      </c>
      <c r="E293" t="s">
        <v>38</v>
      </c>
      <c r="F293" s="2">
        <v>45453</v>
      </c>
      <c r="G293" t="s">
        <v>39</v>
      </c>
      <c r="H293" t="s">
        <v>2192</v>
      </c>
      <c r="I293" t="s">
        <v>41</v>
      </c>
      <c r="J293" t="s">
        <v>42</v>
      </c>
      <c r="K293" t="s">
        <v>66</v>
      </c>
      <c r="L293" t="s">
        <v>44</v>
      </c>
      <c r="M293" t="s">
        <v>45</v>
      </c>
      <c r="N293" t="s">
        <v>159</v>
      </c>
      <c r="O293" t="s">
        <v>160</v>
      </c>
      <c r="P293" t="s">
        <v>48</v>
      </c>
      <c r="Q293" t="s">
        <v>161</v>
      </c>
      <c r="R293" t="s">
        <v>162</v>
      </c>
      <c r="S293" t="s">
        <v>155</v>
      </c>
      <c r="T293" t="s">
        <v>52</v>
      </c>
      <c r="U293" s="3">
        <v>45789</v>
      </c>
      <c r="V293" t="s">
        <v>53</v>
      </c>
      <c r="W293" s="2">
        <v>45453</v>
      </c>
      <c r="X293" s="2">
        <v>45476</v>
      </c>
      <c r="Y293">
        <v>1</v>
      </c>
      <c r="Z293" t="s">
        <v>54</v>
      </c>
      <c r="AA293" t="s">
        <v>73</v>
      </c>
      <c r="AB293" t="s">
        <v>44</v>
      </c>
      <c r="AC293" t="s">
        <v>44</v>
      </c>
      <c r="AD293" t="s">
        <v>56</v>
      </c>
      <c r="AE293" t="s">
        <v>57</v>
      </c>
      <c r="AF293" t="s">
        <v>56</v>
      </c>
      <c r="AG293" t="s">
        <v>57</v>
      </c>
      <c r="AH293" t="s">
        <v>44</v>
      </c>
      <c r="AI293" t="s">
        <v>44</v>
      </c>
    </row>
    <row r="294" spans="1:35" x14ac:dyDescent="0.2">
      <c r="A294" t="s">
        <v>2193</v>
      </c>
      <c r="B294" t="s">
        <v>36</v>
      </c>
      <c r="C294" t="s">
        <v>202</v>
      </c>
      <c r="D294" s="1">
        <v>1982.35</v>
      </c>
      <c r="E294" t="s">
        <v>38</v>
      </c>
      <c r="F294" s="2">
        <v>45460</v>
      </c>
      <c r="G294" t="s">
        <v>39</v>
      </c>
      <c r="H294" t="s">
        <v>2194</v>
      </c>
      <c r="I294" t="s">
        <v>41</v>
      </c>
      <c r="J294" t="s">
        <v>42</v>
      </c>
      <c r="K294" t="s">
        <v>120</v>
      </c>
      <c r="L294" t="s">
        <v>44</v>
      </c>
      <c r="M294" t="s">
        <v>204</v>
      </c>
      <c r="N294" t="s">
        <v>628</v>
      </c>
      <c r="O294" t="s">
        <v>629</v>
      </c>
      <c r="P294" t="s">
        <v>48</v>
      </c>
      <c r="Q294" t="s">
        <v>104</v>
      </c>
      <c r="R294" t="s">
        <v>105</v>
      </c>
      <c r="S294" t="s">
        <v>51</v>
      </c>
      <c r="T294" t="s">
        <v>209</v>
      </c>
      <c r="U294" s="3">
        <v>45789</v>
      </c>
      <c r="V294" t="s">
        <v>53</v>
      </c>
      <c r="W294" s="2">
        <v>45460</v>
      </c>
      <c r="X294" s="2">
        <v>45490</v>
      </c>
      <c r="Y294">
        <v>1</v>
      </c>
      <c r="Z294" t="s">
        <v>54</v>
      </c>
      <c r="AA294" t="s">
        <v>126</v>
      </c>
      <c r="AB294" t="s">
        <v>44</v>
      </c>
      <c r="AC294" t="s">
        <v>44</v>
      </c>
      <c r="AD294" t="s">
        <v>56</v>
      </c>
      <c r="AE294" t="s">
        <v>211</v>
      </c>
      <c r="AF294" t="s">
        <v>56</v>
      </c>
      <c r="AG294" t="s">
        <v>211</v>
      </c>
      <c r="AH294" t="s">
        <v>44</v>
      </c>
      <c r="AI294" t="s">
        <v>44</v>
      </c>
    </row>
    <row r="295" spans="1:35" x14ac:dyDescent="0.2">
      <c r="A295" t="s">
        <v>2195</v>
      </c>
      <c r="B295" t="s">
        <v>36</v>
      </c>
      <c r="C295" t="s">
        <v>283</v>
      </c>
      <c r="D295" s="1">
        <v>500</v>
      </c>
      <c r="E295" t="s">
        <v>38</v>
      </c>
      <c r="F295" s="2">
        <v>45455</v>
      </c>
      <c r="G295" t="s">
        <v>39</v>
      </c>
      <c r="H295" t="s">
        <v>2196</v>
      </c>
      <c r="I295" t="s">
        <v>41</v>
      </c>
      <c r="J295" t="s">
        <v>42</v>
      </c>
      <c r="K295" t="s">
        <v>109</v>
      </c>
      <c r="L295" t="s">
        <v>44</v>
      </c>
      <c r="M295" t="s">
        <v>173</v>
      </c>
      <c r="N295" t="s">
        <v>1059</v>
      </c>
      <c r="O295" t="s">
        <v>1060</v>
      </c>
      <c r="P295" t="s">
        <v>48</v>
      </c>
      <c r="Q295" t="s">
        <v>80</v>
      </c>
      <c r="R295" t="s">
        <v>81</v>
      </c>
      <c r="S295" t="s">
        <v>51</v>
      </c>
      <c r="T295" t="s">
        <v>288</v>
      </c>
      <c r="U295" s="3">
        <v>45789</v>
      </c>
      <c r="V295" t="s">
        <v>53</v>
      </c>
      <c r="W295" s="2">
        <v>45455</v>
      </c>
      <c r="X295" s="2">
        <v>45518</v>
      </c>
      <c r="Y295">
        <v>2</v>
      </c>
      <c r="Z295" t="s">
        <v>54</v>
      </c>
      <c r="AA295" t="s">
        <v>116</v>
      </c>
      <c r="AB295" t="s">
        <v>44</v>
      </c>
      <c r="AC295" t="s">
        <v>44</v>
      </c>
      <c r="AD295" t="s">
        <v>56</v>
      </c>
      <c r="AE295" t="s">
        <v>75</v>
      </c>
      <c r="AF295" t="s">
        <v>56</v>
      </c>
      <c r="AG295" t="s">
        <v>75</v>
      </c>
      <c r="AH295" t="s">
        <v>44</v>
      </c>
      <c r="AI295" t="s">
        <v>44</v>
      </c>
    </row>
    <row r="296" spans="1:35" x14ac:dyDescent="0.2">
      <c r="A296" t="s">
        <v>2197</v>
      </c>
      <c r="B296" t="s">
        <v>36</v>
      </c>
      <c r="C296" t="s">
        <v>37</v>
      </c>
      <c r="D296" s="1">
        <v>900.79</v>
      </c>
      <c r="E296" t="s">
        <v>38</v>
      </c>
      <c r="F296" s="2">
        <v>45460</v>
      </c>
      <c r="G296" t="s">
        <v>39</v>
      </c>
      <c r="H296" t="s">
        <v>2198</v>
      </c>
      <c r="I296" t="s">
        <v>41</v>
      </c>
      <c r="J296" t="s">
        <v>42</v>
      </c>
      <c r="K296" t="s">
        <v>120</v>
      </c>
      <c r="L296" t="s">
        <v>44</v>
      </c>
      <c r="M296" t="s">
        <v>1405</v>
      </c>
      <c r="N296" t="s">
        <v>2199</v>
      </c>
      <c r="O296" t="s">
        <v>2200</v>
      </c>
      <c r="P296" t="s">
        <v>48</v>
      </c>
      <c r="Q296" t="s">
        <v>415</v>
      </c>
      <c r="R296" t="s">
        <v>416</v>
      </c>
      <c r="S296" t="s">
        <v>51</v>
      </c>
      <c r="T296" t="s">
        <v>52</v>
      </c>
      <c r="U296" s="3">
        <v>45789</v>
      </c>
      <c r="V296" t="s">
        <v>53</v>
      </c>
      <c r="W296" s="2">
        <v>45460</v>
      </c>
      <c r="X296" s="2">
        <v>45483</v>
      </c>
      <c r="Y296">
        <v>1</v>
      </c>
      <c r="Z296" t="s">
        <v>54</v>
      </c>
      <c r="AA296" t="s">
        <v>126</v>
      </c>
      <c r="AB296" t="s">
        <v>44</v>
      </c>
      <c r="AC296" t="s">
        <v>44</v>
      </c>
      <c r="AD296" t="s">
        <v>56</v>
      </c>
      <c r="AE296" t="s">
        <v>82</v>
      </c>
      <c r="AF296" t="s">
        <v>56</v>
      </c>
      <c r="AG296" t="s">
        <v>82</v>
      </c>
      <c r="AH296" t="s">
        <v>44</v>
      </c>
      <c r="AI296" t="s">
        <v>44</v>
      </c>
    </row>
    <row r="297" spans="1:35" x14ac:dyDescent="0.2">
      <c r="A297" t="s">
        <v>2201</v>
      </c>
      <c r="B297" t="s">
        <v>36</v>
      </c>
      <c r="C297" t="s">
        <v>37</v>
      </c>
      <c r="D297" s="1">
        <v>854.66</v>
      </c>
      <c r="E297" t="s">
        <v>38</v>
      </c>
      <c r="F297" s="2">
        <v>45460</v>
      </c>
      <c r="G297" t="s">
        <v>39</v>
      </c>
      <c r="H297" t="s">
        <v>2202</v>
      </c>
      <c r="I297" t="s">
        <v>41</v>
      </c>
      <c r="J297" t="s">
        <v>42</v>
      </c>
      <c r="K297" t="s">
        <v>120</v>
      </c>
      <c r="L297" t="s">
        <v>44</v>
      </c>
      <c r="M297" t="s">
        <v>1023</v>
      </c>
      <c r="N297" t="s">
        <v>2203</v>
      </c>
      <c r="O297" t="s">
        <v>2204</v>
      </c>
      <c r="P297" t="s">
        <v>48</v>
      </c>
      <c r="Q297" t="s">
        <v>255</v>
      </c>
      <c r="R297" t="s">
        <v>256</v>
      </c>
      <c r="S297" t="s">
        <v>51</v>
      </c>
      <c r="T297" t="s">
        <v>52</v>
      </c>
      <c r="U297" s="3">
        <v>45789</v>
      </c>
      <c r="V297" t="s">
        <v>53</v>
      </c>
      <c r="W297" s="2">
        <v>45460</v>
      </c>
      <c r="X297" s="2">
        <v>45476</v>
      </c>
      <c r="Y297">
        <v>1</v>
      </c>
      <c r="Z297" t="s">
        <v>54</v>
      </c>
      <c r="AA297" t="s">
        <v>126</v>
      </c>
      <c r="AB297" t="s">
        <v>44</v>
      </c>
      <c r="AC297" t="s">
        <v>44</v>
      </c>
      <c r="AD297" t="s">
        <v>56</v>
      </c>
      <c r="AE297" t="s">
        <v>82</v>
      </c>
      <c r="AF297" t="s">
        <v>56</v>
      </c>
      <c r="AG297" t="s">
        <v>82</v>
      </c>
      <c r="AH297" t="s">
        <v>56</v>
      </c>
      <c r="AI297" t="s">
        <v>92</v>
      </c>
    </row>
    <row r="298" spans="1:35" x14ac:dyDescent="0.2">
      <c r="A298" t="s">
        <v>2205</v>
      </c>
      <c r="B298" t="s">
        <v>36</v>
      </c>
      <c r="C298" t="s">
        <v>37</v>
      </c>
      <c r="D298" s="1">
        <v>877.05</v>
      </c>
      <c r="E298" t="s">
        <v>38</v>
      </c>
      <c r="F298" s="2">
        <v>45460</v>
      </c>
      <c r="G298" t="s">
        <v>39</v>
      </c>
      <c r="H298" t="s">
        <v>2206</v>
      </c>
      <c r="I298" t="s">
        <v>41</v>
      </c>
      <c r="J298" t="s">
        <v>42</v>
      </c>
      <c r="K298" t="s">
        <v>120</v>
      </c>
      <c r="L298" t="s">
        <v>44</v>
      </c>
      <c r="M298" t="s">
        <v>45</v>
      </c>
      <c r="N298" t="s">
        <v>2207</v>
      </c>
      <c r="O298" t="s">
        <v>2208</v>
      </c>
      <c r="P298" t="s">
        <v>48</v>
      </c>
      <c r="Q298" t="s">
        <v>428</v>
      </c>
      <c r="R298" t="s">
        <v>429</v>
      </c>
      <c r="S298" t="s">
        <v>155</v>
      </c>
      <c r="T298" t="s">
        <v>52</v>
      </c>
      <c r="U298" s="3">
        <v>45789</v>
      </c>
      <c r="V298" t="s">
        <v>53</v>
      </c>
      <c r="W298" s="2">
        <v>45460</v>
      </c>
      <c r="X298" s="2">
        <v>45498</v>
      </c>
      <c r="Y298">
        <v>1</v>
      </c>
      <c r="Z298" t="s">
        <v>54</v>
      </c>
      <c r="AA298" t="s">
        <v>126</v>
      </c>
      <c r="AB298" t="s">
        <v>44</v>
      </c>
      <c r="AC298" t="s">
        <v>44</v>
      </c>
      <c r="AD298" t="s">
        <v>56</v>
      </c>
      <c r="AE298" t="s">
        <v>82</v>
      </c>
      <c r="AF298" t="s">
        <v>56</v>
      </c>
      <c r="AG298" t="s">
        <v>82</v>
      </c>
      <c r="AH298" t="s">
        <v>44</v>
      </c>
      <c r="AI298" t="s">
        <v>44</v>
      </c>
    </row>
    <row r="299" spans="1:35" x14ac:dyDescent="0.2">
      <c r="A299" t="s">
        <v>2209</v>
      </c>
      <c r="B299" t="s">
        <v>36</v>
      </c>
      <c r="C299" t="s">
        <v>37</v>
      </c>
      <c r="D299" s="1">
        <v>933.43</v>
      </c>
      <c r="E299" t="s">
        <v>38</v>
      </c>
      <c r="F299" s="2">
        <v>45461</v>
      </c>
      <c r="G299" t="s">
        <v>39</v>
      </c>
      <c r="H299" t="s">
        <v>2210</v>
      </c>
      <c r="I299" t="s">
        <v>41</v>
      </c>
      <c r="J299" t="s">
        <v>42</v>
      </c>
      <c r="K299" t="s">
        <v>66</v>
      </c>
      <c r="L299" t="s">
        <v>44</v>
      </c>
      <c r="M299" t="s">
        <v>1405</v>
      </c>
      <c r="N299" t="s">
        <v>1144</v>
      </c>
      <c r="O299" t="s">
        <v>1145</v>
      </c>
      <c r="P299" t="s">
        <v>48</v>
      </c>
      <c r="Q299" t="s">
        <v>1146</v>
      </c>
      <c r="R299" t="s">
        <v>1147</v>
      </c>
      <c r="S299" t="s">
        <v>72</v>
      </c>
      <c r="T299" t="s">
        <v>52</v>
      </c>
      <c r="U299" s="3">
        <v>45789</v>
      </c>
      <c r="V299" t="s">
        <v>53</v>
      </c>
      <c r="W299" s="2">
        <v>45461</v>
      </c>
      <c r="X299" s="2">
        <v>45537</v>
      </c>
      <c r="Y299">
        <v>2</v>
      </c>
      <c r="Z299" t="s">
        <v>54</v>
      </c>
      <c r="AA299" t="s">
        <v>73</v>
      </c>
      <c r="AB299" t="s">
        <v>44</v>
      </c>
      <c r="AC299" t="s">
        <v>44</v>
      </c>
      <c r="AD299" t="s">
        <v>56</v>
      </c>
      <c r="AE299" t="s">
        <v>57</v>
      </c>
      <c r="AF299" t="s">
        <v>56</v>
      </c>
      <c r="AG299" t="s">
        <v>57</v>
      </c>
      <c r="AH299" t="s">
        <v>44</v>
      </c>
      <c r="AI299" t="s">
        <v>44</v>
      </c>
    </row>
    <row r="300" spans="1:35" x14ac:dyDescent="0.2">
      <c r="A300" t="s">
        <v>2211</v>
      </c>
      <c r="B300" t="s">
        <v>36</v>
      </c>
      <c r="C300" t="s">
        <v>37</v>
      </c>
      <c r="D300" s="1">
        <v>729.04</v>
      </c>
      <c r="E300" t="s">
        <v>38</v>
      </c>
      <c r="F300" s="2">
        <v>45460</v>
      </c>
      <c r="G300" t="s">
        <v>39</v>
      </c>
      <c r="H300" t="s">
        <v>2212</v>
      </c>
      <c r="I300" t="s">
        <v>41</v>
      </c>
      <c r="J300" t="s">
        <v>42</v>
      </c>
      <c r="K300" t="s">
        <v>66</v>
      </c>
      <c r="L300" t="s">
        <v>44</v>
      </c>
      <c r="M300" t="s">
        <v>101</v>
      </c>
      <c r="N300" t="s">
        <v>1353</v>
      </c>
      <c r="O300" t="s">
        <v>1354</v>
      </c>
      <c r="P300" t="s">
        <v>48</v>
      </c>
      <c r="Q300" t="s">
        <v>180</v>
      </c>
      <c r="R300" t="s">
        <v>181</v>
      </c>
      <c r="S300" t="s">
        <v>51</v>
      </c>
      <c r="T300" t="s">
        <v>52</v>
      </c>
      <c r="U300" s="3">
        <v>45789</v>
      </c>
      <c r="V300" t="s">
        <v>53</v>
      </c>
      <c r="W300" s="2">
        <v>45460</v>
      </c>
      <c r="X300" s="2">
        <v>45485</v>
      </c>
      <c r="Y300">
        <v>1</v>
      </c>
      <c r="Z300" t="s">
        <v>54</v>
      </c>
      <c r="AA300" t="s">
        <v>73</v>
      </c>
      <c r="AB300" t="s">
        <v>44</v>
      </c>
      <c r="AC300" t="s">
        <v>44</v>
      </c>
      <c r="AD300" t="s">
        <v>56</v>
      </c>
      <c r="AE300" t="s">
        <v>82</v>
      </c>
      <c r="AF300" t="s">
        <v>56</v>
      </c>
      <c r="AG300" t="s">
        <v>82</v>
      </c>
      <c r="AH300" t="s">
        <v>44</v>
      </c>
      <c r="AI300" t="s">
        <v>44</v>
      </c>
    </row>
    <row r="301" spans="1:35" x14ac:dyDescent="0.2">
      <c r="A301" t="s">
        <v>2213</v>
      </c>
      <c r="B301" t="s">
        <v>36</v>
      </c>
      <c r="C301" t="s">
        <v>37</v>
      </c>
      <c r="D301" s="1">
        <v>892.97</v>
      </c>
      <c r="E301" t="s">
        <v>38</v>
      </c>
      <c r="F301" s="2">
        <v>45460</v>
      </c>
      <c r="G301" t="s">
        <v>39</v>
      </c>
      <c r="H301" t="s">
        <v>2214</v>
      </c>
      <c r="I301" t="s">
        <v>41</v>
      </c>
      <c r="J301" t="s">
        <v>42</v>
      </c>
      <c r="K301" t="s">
        <v>120</v>
      </c>
      <c r="L301" t="s">
        <v>44</v>
      </c>
      <c r="M301" t="s">
        <v>45</v>
      </c>
      <c r="N301" t="s">
        <v>2215</v>
      </c>
      <c r="O301" t="s">
        <v>2216</v>
      </c>
      <c r="P301" t="s">
        <v>48</v>
      </c>
      <c r="Q301" t="s">
        <v>644</v>
      </c>
      <c r="R301" t="s">
        <v>645</v>
      </c>
      <c r="S301" t="s">
        <v>72</v>
      </c>
      <c r="T301" t="s">
        <v>52</v>
      </c>
      <c r="U301" s="3">
        <v>45789</v>
      </c>
      <c r="V301" t="s">
        <v>53</v>
      </c>
      <c r="W301" s="2">
        <v>45460</v>
      </c>
      <c r="X301" s="2">
        <v>45476</v>
      </c>
      <c r="Y301">
        <v>1</v>
      </c>
      <c r="Z301" t="s">
        <v>54</v>
      </c>
      <c r="AA301" t="s">
        <v>126</v>
      </c>
      <c r="AB301" t="s">
        <v>44</v>
      </c>
      <c r="AC301" t="s">
        <v>44</v>
      </c>
      <c r="AD301" t="s">
        <v>56</v>
      </c>
      <c r="AE301" t="s">
        <v>57</v>
      </c>
      <c r="AF301" t="s">
        <v>56</v>
      </c>
      <c r="AG301" t="s">
        <v>57</v>
      </c>
      <c r="AH301" t="s">
        <v>44</v>
      </c>
      <c r="AI301" t="s">
        <v>44</v>
      </c>
    </row>
    <row r="302" spans="1:35" x14ac:dyDescent="0.2">
      <c r="A302" t="s">
        <v>2217</v>
      </c>
      <c r="B302" t="s">
        <v>36</v>
      </c>
      <c r="C302" t="s">
        <v>37</v>
      </c>
      <c r="D302" s="1">
        <v>823.67</v>
      </c>
      <c r="E302" t="s">
        <v>38</v>
      </c>
      <c r="F302" s="2">
        <v>45460</v>
      </c>
      <c r="G302" t="s">
        <v>39</v>
      </c>
      <c r="H302" t="s">
        <v>2218</v>
      </c>
      <c r="I302" t="s">
        <v>41</v>
      </c>
      <c r="J302" t="s">
        <v>42</v>
      </c>
      <c r="K302" t="s">
        <v>43</v>
      </c>
      <c r="L302" t="s">
        <v>44</v>
      </c>
      <c r="M302" t="s">
        <v>101</v>
      </c>
      <c r="N302" t="s">
        <v>1032</v>
      </c>
      <c r="O302" t="s">
        <v>1033</v>
      </c>
      <c r="P302" t="s">
        <v>48</v>
      </c>
      <c r="Q302" t="s">
        <v>415</v>
      </c>
      <c r="R302" t="s">
        <v>416</v>
      </c>
      <c r="S302" t="s">
        <v>51</v>
      </c>
      <c r="T302" t="s">
        <v>52</v>
      </c>
      <c r="U302" s="3">
        <v>45789</v>
      </c>
      <c r="V302" t="s">
        <v>53</v>
      </c>
      <c r="W302" s="2">
        <v>45460</v>
      </c>
      <c r="X302" s="2">
        <v>45476</v>
      </c>
      <c r="Y302">
        <v>1</v>
      </c>
      <c r="Z302" t="s">
        <v>54</v>
      </c>
      <c r="AA302" t="s">
        <v>55</v>
      </c>
      <c r="AB302" t="s">
        <v>44</v>
      </c>
      <c r="AC302" t="s">
        <v>44</v>
      </c>
      <c r="AD302" t="s">
        <v>56</v>
      </c>
      <c r="AE302" t="s">
        <v>82</v>
      </c>
      <c r="AF302" t="s">
        <v>56</v>
      </c>
      <c r="AG302" t="s">
        <v>82</v>
      </c>
      <c r="AH302" t="s">
        <v>44</v>
      </c>
      <c r="AI302" t="s">
        <v>44</v>
      </c>
    </row>
    <row r="303" spans="1:35" x14ac:dyDescent="0.2">
      <c r="A303" t="s">
        <v>2219</v>
      </c>
      <c r="B303" t="s">
        <v>36</v>
      </c>
      <c r="C303" t="s">
        <v>37</v>
      </c>
      <c r="D303" s="1">
        <v>895.97</v>
      </c>
      <c r="E303" t="s">
        <v>38</v>
      </c>
      <c r="F303" s="2">
        <v>45462</v>
      </c>
      <c r="G303" t="s">
        <v>39</v>
      </c>
      <c r="H303" t="s">
        <v>2220</v>
      </c>
      <c r="I303" t="s">
        <v>41</v>
      </c>
      <c r="J303" t="s">
        <v>42</v>
      </c>
      <c r="K303" t="s">
        <v>109</v>
      </c>
      <c r="L303" t="s">
        <v>44</v>
      </c>
      <c r="M303" t="s">
        <v>45</v>
      </c>
      <c r="N303" t="s">
        <v>467</v>
      </c>
      <c r="O303" t="s">
        <v>468</v>
      </c>
      <c r="P303" t="s">
        <v>48</v>
      </c>
      <c r="Q303" t="s">
        <v>80</v>
      </c>
      <c r="R303" t="s">
        <v>81</v>
      </c>
      <c r="S303" t="s">
        <v>51</v>
      </c>
      <c r="T303" t="s">
        <v>52</v>
      </c>
      <c r="U303" s="3">
        <v>45789</v>
      </c>
      <c r="V303" t="s">
        <v>53</v>
      </c>
      <c r="W303" s="2">
        <v>45462</v>
      </c>
      <c r="X303" s="2">
        <v>45484</v>
      </c>
      <c r="Y303">
        <v>1</v>
      </c>
      <c r="Z303" t="s">
        <v>54</v>
      </c>
      <c r="AA303" t="s">
        <v>116</v>
      </c>
      <c r="AB303" t="s">
        <v>44</v>
      </c>
      <c r="AC303" t="s">
        <v>44</v>
      </c>
      <c r="AD303" t="s">
        <v>56</v>
      </c>
      <c r="AE303" t="s">
        <v>57</v>
      </c>
      <c r="AF303" t="s">
        <v>56</v>
      </c>
      <c r="AG303" t="s">
        <v>57</v>
      </c>
      <c r="AH303" t="s">
        <v>44</v>
      </c>
      <c r="AI303" t="s">
        <v>44</v>
      </c>
    </row>
    <row r="304" spans="1:35" x14ac:dyDescent="0.2">
      <c r="A304" t="s">
        <v>2221</v>
      </c>
      <c r="B304" t="s">
        <v>36</v>
      </c>
      <c r="C304" t="s">
        <v>283</v>
      </c>
      <c r="D304" s="1">
        <v>500</v>
      </c>
      <c r="E304" t="s">
        <v>38</v>
      </c>
      <c r="F304" s="2">
        <v>45462</v>
      </c>
      <c r="G304" t="s">
        <v>39</v>
      </c>
      <c r="H304" t="s">
        <v>2222</v>
      </c>
      <c r="I304" t="s">
        <v>41</v>
      </c>
      <c r="J304" t="s">
        <v>42</v>
      </c>
      <c r="K304" t="s">
        <v>109</v>
      </c>
      <c r="L304" t="s">
        <v>44</v>
      </c>
      <c r="M304" t="s">
        <v>829</v>
      </c>
      <c r="N304" t="s">
        <v>467</v>
      </c>
      <c r="O304" t="s">
        <v>468</v>
      </c>
      <c r="P304" t="s">
        <v>48</v>
      </c>
      <c r="Q304" t="s">
        <v>80</v>
      </c>
      <c r="R304" t="s">
        <v>81</v>
      </c>
      <c r="S304" t="s">
        <v>51</v>
      </c>
      <c r="T304" t="s">
        <v>288</v>
      </c>
      <c r="U304" s="3">
        <v>45789</v>
      </c>
      <c r="V304" t="s">
        <v>53</v>
      </c>
      <c r="W304" s="2">
        <v>45462</v>
      </c>
      <c r="X304" s="2">
        <v>45515</v>
      </c>
      <c r="Y304">
        <v>2</v>
      </c>
      <c r="Z304" t="s">
        <v>54</v>
      </c>
      <c r="AA304" t="s">
        <v>116</v>
      </c>
      <c r="AB304" t="s">
        <v>44</v>
      </c>
      <c r="AC304" t="s">
        <v>44</v>
      </c>
      <c r="AD304" t="s">
        <v>56</v>
      </c>
      <c r="AE304" t="s">
        <v>75</v>
      </c>
      <c r="AF304" t="s">
        <v>56</v>
      </c>
      <c r="AG304" t="s">
        <v>75</v>
      </c>
      <c r="AH304" t="s">
        <v>56</v>
      </c>
      <c r="AI304" t="s">
        <v>193</v>
      </c>
    </row>
    <row r="305" spans="1:35" x14ac:dyDescent="0.2">
      <c r="A305" t="s">
        <v>2223</v>
      </c>
      <c r="B305" t="s">
        <v>36</v>
      </c>
      <c r="C305" t="s">
        <v>283</v>
      </c>
      <c r="D305" s="1">
        <v>100</v>
      </c>
      <c r="E305" t="s">
        <v>38</v>
      </c>
      <c r="F305" s="2">
        <v>45463</v>
      </c>
      <c r="G305" t="s">
        <v>39</v>
      </c>
      <c r="H305" t="s">
        <v>2224</v>
      </c>
      <c r="I305" t="s">
        <v>41</v>
      </c>
      <c r="J305" t="s">
        <v>42</v>
      </c>
      <c r="K305" t="s">
        <v>109</v>
      </c>
      <c r="L305" t="s">
        <v>44</v>
      </c>
      <c r="M305" t="s">
        <v>121</v>
      </c>
      <c r="N305" t="s">
        <v>382</v>
      </c>
      <c r="O305" t="s">
        <v>383</v>
      </c>
      <c r="P305" t="s">
        <v>48</v>
      </c>
      <c r="Q305" t="s">
        <v>62</v>
      </c>
      <c r="R305" t="s">
        <v>63</v>
      </c>
      <c r="S305" t="s">
        <v>51</v>
      </c>
      <c r="T305" t="s">
        <v>288</v>
      </c>
      <c r="U305" s="3">
        <v>45789</v>
      </c>
      <c r="V305" t="s">
        <v>53</v>
      </c>
      <c r="W305" s="2">
        <v>45463</v>
      </c>
      <c r="X305" s="2">
        <v>45498</v>
      </c>
      <c r="Y305">
        <v>1</v>
      </c>
      <c r="Z305" t="s">
        <v>54</v>
      </c>
      <c r="AA305" t="s">
        <v>116</v>
      </c>
      <c r="AB305" t="s">
        <v>44</v>
      </c>
      <c r="AC305" t="s">
        <v>44</v>
      </c>
      <c r="AD305" t="s">
        <v>56</v>
      </c>
      <c r="AE305" t="s">
        <v>75</v>
      </c>
      <c r="AF305" t="s">
        <v>56</v>
      </c>
      <c r="AG305" t="s">
        <v>75</v>
      </c>
      <c r="AH305" t="s">
        <v>44</v>
      </c>
      <c r="AI305" t="s">
        <v>44</v>
      </c>
    </row>
    <row r="306" spans="1:35" x14ac:dyDescent="0.2">
      <c r="A306" t="s">
        <v>2225</v>
      </c>
      <c r="B306" t="s">
        <v>36</v>
      </c>
      <c r="C306" t="s">
        <v>37</v>
      </c>
      <c r="D306" s="1">
        <v>928.15</v>
      </c>
      <c r="E306" t="s">
        <v>38</v>
      </c>
      <c r="F306" s="2">
        <v>45467</v>
      </c>
      <c r="G306" t="s">
        <v>39</v>
      </c>
      <c r="H306" t="s">
        <v>2226</v>
      </c>
      <c r="I306" t="s">
        <v>41</v>
      </c>
      <c r="J306" t="s">
        <v>42</v>
      </c>
      <c r="K306" t="s">
        <v>66</v>
      </c>
      <c r="L306" t="s">
        <v>44</v>
      </c>
      <c r="M306" t="s">
        <v>1775</v>
      </c>
      <c r="N306" t="s">
        <v>1942</v>
      </c>
      <c r="O306" t="s">
        <v>1943</v>
      </c>
      <c r="P306" t="s">
        <v>48</v>
      </c>
      <c r="Q306" t="s">
        <v>80</v>
      </c>
      <c r="R306" t="s">
        <v>81</v>
      </c>
      <c r="S306" t="s">
        <v>51</v>
      </c>
      <c r="T306" t="s">
        <v>52</v>
      </c>
      <c r="U306" s="3">
        <v>45789</v>
      </c>
      <c r="V306" t="s">
        <v>53</v>
      </c>
      <c r="W306" s="2">
        <v>45467</v>
      </c>
      <c r="X306" s="2">
        <v>45524</v>
      </c>
      <c r="Y306">
        <v>2</v>
      </c>
      <c r="Z306" t="s">
        <v>54</v>
      </c>
      <c r="AA306" t="s">
        <v>73</v>
      </c>
      <c r="AB306" t="s">
        <v>44</v>
      </c>
      <c r="AC306" t="s">
        <v>44</v>
      </c>
      <c r="AD306" t="s">
        <v>56</v>
      </c>
      <c r="AE306" t="s">
        <v>82</v>
      </c>
      <c r="AF306" t="s">
        <v>56</v>
      </c>
      <c r="AG306" t="s">
        <v>82</v>
      </c>
      <c r="AH306" t="s">
        <v>56</v>
      </c>
      <c r="AI306" t="s">
        <v>75</v>
      </c>
    </row>
    <row r="307" spans="1:35" x14ac:dyDescent="0.2">
      <c r="A307" t="s">
        <v>2227</v>
      </c>
      <c r="B307" t="s">
        <v>36</v>
      </c>
      <c r="C307" t="s">
        <v>37</v>
      </c>
      <c r="D307" s="1">
        <v>827.54</v>
      </c>
      <c r="E307" t="s">
        <v>38</v>
      </c>
      <c r="F307" s="2">
        <v>45467</v>
      </c>
      <c r="G307" t="s">
        <v>39</v>
      </c>
      <c r="H307" t="s">
        <v>2228</v>
      </c>
      <c r="I307" t="s">
        <v>41</v>
      </c>
      <c r="J307" t="s">
        <v>42</v>
      </c>
      <c r="K307" t="s">
        <v>66</v>
      </c>
      <c r="L307" t="s">
        <v>44</v>
      </c>
      <c r="M307" t="s">
        <v>1405</v>
      </c>
      <c r="N307" t="s">
        <v>2229</v>
      </c>
      <c r="O307" t="s">
        <v>2230</v>
      </c>
      <c r="P307" t="s">
        <v>48</v>
      </c>
      <c r="Q307" t="s">
        <v>1463</v>
      </c>
      <c r="R307" t="s">
        <v>1464</v>
      </c>
      <c r="S307" t="s">
        <v>155</v>
      </c>
      <c r="T307" t="s">
        <v>52</v>
      </c>
      <c r="U307" s="3">
        <v>45789</v>
      </c>
      <c r="V307" t="s">
        <v>53</v>
      </c>
      <c r="W307" s="2">
        <v>45467</v>
      </c>
      <c r="X307" s="2">
        <v>45569</v>
      </c>
      <c r="Y307">
        <v>3</v>
      </c>
      <c r="Z307" t="s">
        <v>54</v>
      </c>
      <c r="AA307" t="s">
        <v>73</v>
      </c>
      <c r="AB307" t="s">
        <v>44</v>
      </c>
      <c r="AC307" t="s">
        <v>44</v>
      </c>
      <c r="AD307" t="s">
        <v>56</v>
      </c>
      <c r="AE307" t="s">
        <v>82</v>
      </c>
      <c r="AF307" t="s">
        <v>56</v>
      </c>
      <c r="AG307" t="s">
        <v>82</v>
      </c>
      <c r="AH307" t="s">
        <v>44</v>
      </c>
      <c r="AI307" t="s">
        <v>44</v>
      </c>
    </row>
    <row r="308" spans="1:35" x14ac:dyDescent="0.2">
      <c r="A308" t="s">
        <v>2231</v>
      </c>
      <c r="B308" t="s">
        <v>36</v>
      </c>
      <c r="C308" t="s">
        <v>37</v>
      </c>
      <c r="D308" s="1">
        <v>554</v>
      </c>
      <c r="E308" t="s">
        <v>38</v>
      </c>
      <c r="F308" s="2">
        <v>45467</v>
      </c>
      <c r="G308" t="s">
        <v>39</v>
      </c>
      <c r="H308" t="s">
        <v>2232</v>
      </c>
      <c r="I308" t="s">
        <v>41</v>
      </c>
      <c r="J308" t="s">
        <v>42</v>
      </c>
      <c r="K308" t="s">
        <v>66</v>
      </c>
      <c r="L308" t="s">
        <v>44</v>
      </c>
      <c r="M308" t="s">
        <v>196</v>
      </c>
      <c r="N308" t="s">
        <v>1980</v>
      </c>
      <c r="O308" t="s">
        <v>1981</v>
      </c>
      <c r="P308" t="s">
        <v>48</v>
      </c>
      <c r="Q308" t="s">
        <v>963</v>
      </c>
      <c r="R308" t="s">
        <v>964</v>
      </c>
      <c r="S308" t="s">
        <v>72</v>
      </c>
      <c r="T308" t="s">
        <v>52</v>
      </c>
      <c r="U308" s="3">
        <v>45789</v>
      </c>
      <c r="V308" t="s">
        <v>53</v>
      </c>
      <c r="W308" s="2">
        <v>45467</v>
      </c>
      <c r="X308" s="2">
        <v>45574</v>
      </c>
      <c r="Y308">
        <v>4</v>
      </c>
      <c r="Z308" t="s">
        <v>54</v>
      </c>
      <c r="AA308" t="s">
        <v>73</v>
      </c>
      <c r="AB308" t="s">
        <v>44</v>
      </c>
      <c r="AC308" t="s">
        <v>44</v>
      </c>
      <c r="AD308" t="s">
        <v>56</v>
      </c>
      <c r="AE308" t="s">
        <v>75</v>
      </c>
      <c r="AF308" t="s">
        <v>56</v>
      </c>
      <c r="AG308" t="s">
        <v>75</v>
      </c>
      <c r="AH308" t="s">
        <v>44</v>
      </c>
      <c r="AI308" t="s">
        <v>44</v>
      </c>
    </row>
    <row r="309" spans="1:35" x14ac:dyDescent="0.2">
      <c r="A309" t="s">
        <v>2233</v>
      </c>
      <c r="B309" t="s">
        <v>36</v>
      </c>
      <c r="C309" t="s">
        <v>37</v>
      </c>
      <c r="D309" s="1">
        <v>819.28</v>
      </c>
      <c r="E309" t="s">
        <v>38</v>
      </c>
      <c r="F309" s="2">
        <v>45467</v>
      </c>
      <c r="G309" t="s">
        <v>39</v>
      </c>
      <c r="H309" t="s">
        <v>2234</v>
      </c>
      <c r="I309" t="s">
        <v>41</v>
      </c>
      <c r="J309" t="s">
        <v>42</v>
      </c>
      <c r="K309" t="s">
        <v>109</v>
      </c>
      <c r="L309" t="s">
        <v>44</v>
      </c>
      <c r="M309" t="s">
        <v>101</v>
      </c>
      <c r="N309" t="s">
        <v>1972</v>
      </c>
      <c r="O309" t="s">
        <v>1973</v>
      </c>
      <c r="P309" t="s">
        <v>48</v>
      </c>
      <c r="Q309" t="s">
        <v>147</v>
      </c>
      <c r="R309" t="s">
        <v>148</v>
      </c>
      <c r="S309" t="s">
        <v>51</v>
      </c>
      <c r="T309" t="s">
        <v>52</v>
      </c>
      <c r="U309" s="3">
        <v>45789</v>
      </c>
      <c r="V309" t="s">
        <v>53</v>
      </c>
      <c r="W309" s="2">
        <v>45467</v>
      </c>
      <c r="X309" s="2">
        <v>45537</v>
      </c>
      <c r="Y309">
        <v>4</v>
      </c>
      <c r="Z309" t="s">
        <v>54</v>
      </c>
      <c r="AA309" t="s">
        <v>116</v>
      </c>
      <c r="AB309" t="s">
        <v>44</v>
      </c>
      <c r="AC309" t="s">
        <v>44</v>
      </c>
      <c r="AD309" t="s">
        <v>56</v>
      </c>
      <c r="AE309" t="s">
        <v>82</v>
      </c>
      <c r="AF309" t="s">
        <v>56</v>
      </c>
      <c r="AG309" t="s">
        <v>82</v>
      </c>
      <c r="AH309" t="s">
        <v>44</v>
      </c>
      <c r="AI309" t="s">
        <v>44</v>
      </c>
    </row>
    <row r="310" spans="1:35" x14ac:dyDescent="0.2">
      <c r="A310" t="s">
        <v>2235</v>
      </c>
      <c r="B310" t="s">
        <v>36</v>
      </c>
      <c r="C310" t="s">
        <v>37</v>
      </c>
      <c r="D310" s="1">
        <v>828.98</v>
      </c>
      <c r="E310" t="s">
        <v>38</v>
      </c>
      <c r="F310" s="2">
        <v>45467</v>
      </c>
      <c r="G310" t="s">
        <v>39</v>
      </c>
      <c r="H310" t="s">
        <v>2236</v>
      </c>
      <c r="I310" t="s">
        <v>41</v>
      </c>
      <c r="J310" t="s">
        <v>42</v>
      </c>
      <c r="K310" t="s">
        <v>66</v>
      </c>
      <c r="L310" t="s">
        <v>44</v>
      </c>
      <c r="M310" t="s">
        <v>373</v>
      </c>
      <c r="N310" t="s">
        <v>2237</v>
      </c>
      <c r="O310" t="s">
        <v>2238</v>
      </c>
      <c r="P310" t="s">
        <v>48</v>
      </c>
      <c r="Q310" t="s">
        <v>180</v>
      </c>
      <c r="R310" t="s">
        <v>181</v>
      </c>
      <c r="S310" t="s">
        <v>51</v>
      </c>
      <c r="T310" t="s">
        <v>52</v>
      </c>
      <c r="U310" s="3">
        <v>45789</v>
      </c>
      <c r="V310" t="s">
        <v>53</v>
      </c>
      <c r="W310" s="2">
        <v>45467</v>
      </c>
      <c r="X310" s="2">
        <v>45518</v>
      </c>
      <c r="Y310">
        <v>2</v>
      </c>
      <c r="Z310" t="s">
        <v>54</v>
      </c>
      <c r="AA310" t="s">
        <v>73</v>
      </c>
      <c r="AB310" t="s">
        <v>44</v>
      </c>
      <c r="AC310" t="s">
        <v>44</v>
      </c>
      <c r="AD310" t="s">
        <v>56</v>
      </c>
      <c r="AE310" t="s">
        <v>75</v>
      </c>
      <c r="AF310" t="s">
        <v>56</v>
      </c>
      <c r="AG310" t="s">
        <v>75</v>
      </c>
      <c r="AH310" t="s">
        <v>44</v>
      </c>
      <c r="AI310" t="s">
        <v>44</v>
      </c>
    </row>
    <row r="311" spans="1:35" x14ac:dyDescent="0.2">
      <c r="A311" t="s">
        <v>2239</v>
      </c>
      <c r="B311" t="s">
        <v>36</v>
      </c>
      <c r="C311" t="s">
        <v>37</v>
      </c>
      <c r="D311" s="1">
        <v>812.8</v>
      </c>
      <c r="E311" t="s">
        <v>38</v>
      </c>
      <c r="F311" s="2">
        <v>45467</v>
      </c>
      <c r="G311" t="s">
        <v>39</v>
      </c>
      <c r="H311" t="s">
        <v>2240</v>
      </c>
      <c r="I311" t="s">
        <v>41</v>
      </c>
      <c r="J311" t="s">
        <v>42</v>
      </c>
      <c r="K311" t="s">
        <v>43</v>
      </c>
      <c r="L311" t="s">
        <v>109</v>
      </c>
      <c r="M311" t="s">
        <v>1023</v>
      </c>
      <c r="N311" t="s">
        <v>2241</v>
      </c>
      <c r="O311" t="s">
        <v>2242</v>
      </c>
      <c r="P311" t="s">
        <v>48</v>
      </c>
      <c r="Q311" t="s">
        <v>1199</v>
      </c>
      <c r="R311" t="s">
        <v>1200</v>
      </c>
      <c r="S311" t="s">
        <v>72</v>
      </c>
      <c r="T311" t="s">
        <v>52</v>
      </c>
      <c r="U311" s="3">
        <v>45789</v>
      </c>
      <c r="V311" t="s">
        <v>53</v>
      </c>
      <c r="W311" s="2">
        <v>45467</v>
      </c>
      <c r="X311" s="2">
        <v>45491</v>
      </c>
      <c r="Y311">
        <v>2</v>
      </c>
      <c r="Z311" t="s">
        <v>54</v>
      </c>
      <c r="AA311" t="s">
        <v>55</v>
      </c>
      <c r="AB311" t="s">
        <v>90</v>
      </c>
      <c r="AC311" t="s">
        <v>116</v>
      </c>
      <c r="AD311" t="s">
        <v>56</v>
      </c>
      <c r="AE311" t="s">
        <v>82</v>
      </c>
      <c r="AF311" t="s">
        <v>56</v>
      </c>
      <c r="AG311" t="s">
        <v>82</v>
      </c>
      <c r="AH311" t="s">
        <v>56</v>
      </c>
      <c r="AI311" t="s">
        <v>92</v>
      </c>
    </row>
    <row r="312" spans="1:35" x14ac:dyDescent="0.2">
      <c r="A312" t="s">
        <v>2243</v>
      </c>
      <c r="B312" t="s">
        <v>36</v>
      </c>
      <c r="C312" t="s">
        <v>37</v>
      </c>
      <c r="D312" s="1">
        <v>812.22</v>
      </c>
      <c r="E312" t="s">
        <v>38</v>
      </c>
      <c r="F312" s="2">
        <v>45468</v>
      </c>
      <c r="G312" t="s">
        <v>39</v>
      </c>
      <c r="H312" t="s">
        <v>2244</v>
      </c>
      <c r="I312" t="s">
        <v>41</v>
      </c>
      <c r="J312" t="s">
        <v>42</v>
      </c>
      <c r="K312" t="s">
        <v>66</v>
      </c>
      <c r="L312" t="s">
        <v>44</v>
      </c>
      <c r="M312" t="s">
        <v>709</v>
      </c>
      <c r="N312" t="s">
        <v>86</v>
      </c>
      <c r="O312" t="s">
        <v>87</v>
      </c>
      <c r="P312" t="s">
        <v>48</v>
      </c>
      <c r="Q312" t="s">
        <v>88</v>
      </c>
      <c r="R312" t="s">
        <v>89</v>
      </c>
      <c r="S312" t="s">
        <v>72</v>
      </c>
      <c r="T312" t="s">
        <v>52</v>
      </c>
      <c r="U312" s="3">
        <v>45789</v>
      </c>
      <c r="V312" t="s">
        <v>53</v>
      </c>
      <c r="W312" s="2">
        <v>45468</v>
      </c>
      <c r="X312" s="2">
        <v>45555</v>
      </c>
      <c r="Y312">
        <v>1</v>
      </c>
      <c r="Z312" t="s">
        <v>54</v>
      </c>
      <c r="AA312" t="s">
        <v>73</v>
      </c>
      <c r="AB312" t="s">
        <v>44</v>
      </c>
      <c r="AC312" t="s">
        <v>44</v>
      </c>
      <c r="AD312" t="s">
        <v>56</v>
      </c>
      <c r="AE312" t="s">
        <v>75</v>
      </c>
      <c r="AF312" t="s">
        <v>56</v>
      </c>
      <c r="AG312" t="s">
        <v>75</v>
      </c>
      <c r="AH312" t="s">
        <v>56</v>
      </c>
      <c r="AI312" t="s">
        <v>74</v>
      </c>
    </row>
    <row r="313" spans="1:35" x14ac:dyDescent="0.2">
      <c r="A313" t="s">
        <v>2245</v>
      </c>
      <c r="B313" t="s">
        <v>36</v>
      </c>
      <c r="C313" t="s">
        <v>37</v>
      </c>
      <c r="D313" s="1">
        <v>678.11</v>
      </c>
      <c r="E313" t="s">
        <v>38</v>
      </c>
      <c r="F313" s="2">
        <v>45468</v>
      </c>
      <c r="G313" t="s">
        <v>39</v>
      </c>
      <c r="H313" t="s">
        <v>2246</v>
      </c>
      <c r="I313" t="s">
        <v>41</v>
      </c>
      <c r="J313" t="s">
        <v>42</v>
      </c>
      <c r="K313" t="s">
        <v>120</v>
      </c>
      <c r="L313" t="s">
        <v>44</v>
      </c>
      <c r="M313" t="s">
        <v>45</v>
      </c>
      <c r="N313" t="s">
        <v>2247</v>
      </c>
      <c r="O313" t="s">
        <v>2248</v>
      </c>
      <c r="P313" t="s">
        <v>48</v>
      </c>
      <c r="Q313" t="s">
        <v>104</v>
      </c>
      <c r="R313" t="s">
        <v>105</v>
      </c>
      <c r="S313" t="s">
        <v>51</v>
      </c>
      <c r="T313" t="s">
        <v>52</v>
      </c>
      <c r="U313" s="3">
        <v>45789</v>
      </c>
      <c r="V313" t="s">
        <v>53</v>
      </c>
      <c r="W313" s="2">
        <v>45468</v>
      </c>
      <c r="X313" s="2">
        <v>45489</v>
      </c>
      <c r="Y313">
        <v>3</v>
      </c>
      <c r="Z313" t="s">
        <v>54</v>
      </c>
      <c r="AA313" t="s">
        <v>126</v>
      </c>
      <c r="AB313" t="s">
        <v>44</v>
      </c>
      <c r="AC313" t="s">
        <v>44</v>
      </c>
      <c r="AD313" t="s">
        <v>56</v>
      </c>
      <c r="AE313" t="s">
        <v>82</v>
      </c>
      <c r="AF313" t="s">
        <v>56</v>
      </c>
      <c r="AG313" t="s">
        <v>82</v>
      </c>
      <c r="AH313" t="s">
        <v>44</v>
      </c>
      <c r="AI313" t="s">
        <v>44</v>
      </c>
    </row>
    <row r="314" spans="1:35" x14ac:dyDescent="0.2">
      <c r="A314" t="s">
        <v>2249</v>
      </c>
      <c r="B314" t="s">
        <v>36</v>
      </c>
      <c r="C314" t="s">
        <v>37</v>
      </c>
      <c r="D314" s="1">
        <v>854.51</v>
      </c>
      <c r="E314" t="s">
        <v>38</v>
      </c>
      <c r="F314" s="2">
        <v>45468</v>
      </c>
      <c r="G314" t="s">
        <v>39</v>
      </c>
      <c r="H314" t="s">
        <v>2250</v>
      </c>
      <c r="I314" t="s">
        <v>41</v>
      </c>
      <c r="J314" t="s">
        <v>42</v>
      </c>
      <c r="K314" t="s">
        <v>129</v>
      </c>
      <c r="L314" t="s">
        <v>44</v>
      </c>
      <c r="M314" t="s">
        <v>45</v>
      </c>
      <c r="N314" t="s">
        <v>2251</v>
      </c>
      <c r="O314" t="s">
        <v>2252</v>
      </c>
      <c r="P314" t="s">
        <v>48</v>
      </c>
      <c r="Q314" t="s">
        <v>1502</v>
      </c>
      <c r="R314" t="s">
        <v>1503</v>
      </c>
      <c r="S314" t="s">
        <v>72</v>
      </c>
      <c r="T314" t="s">
        <v>52</v>
      </c>
      <c r="U314" s="3">
        <v>45789</v>
      </c>
      <c r="V314" t="s">
        <v>53</v>
      </c>
      <c r="W314" s="2">
        <v>45468</v>
      </c>
      <c r="X314" s="2">
        <v>45476</v>
      </c>
      <c r="Y314">
        <v>1</v>
      </c>
      <c r="Z314" t="s">
        <v>54</v>
      </c>
      <c r="AA314" t="s">
        <v>163</v>
      </c>
      <c r="AB314" t="s">
        <v>44</v>
      </c>
      <c r="AC314" t="s">
        <v>44</v>
      </c>
      <c r="AD314" t="s">
        <v>56</v>
      </c>
      <c r="AE314" t="s">
        <v>82</v>
      </c>
      <c r="AF314" t="s">
        <v>56</v>
      </c>
      <c r="AG314" t="s">
        <v>82</v>
      </c>
      <c r="AH314" t="s">
        <v>44</v>
      </c>
      <c r="AI314" t="s">
        <v>44</v>
      </c>
    </row>
    <row r="315" spans="1:35" x14ac:dyDescent="0.2">
      <c r="A315" t="s">
        <v>2253</v>
      </c>
      <c r="B315" t="s">
        <v>36</v>
      </c>
      <c r="C315" t="s">
        <v>37</v>
      </c>
      <c r="D315" s="1">
        <v>600</v>
      </c>
      <c r="E315" t="s">
        <v>38</v>
      </c>
      <c r="F315" s="2">
        <v>45478</v>
      </c>
      <c r="G315" t="s">
        <v>39</v>
      </c>
      <c r="H315" t="s">
        <v>2254</v>
      </c>
      <c r="I315" t="s">
        <v>41</v>
      </c>
      <c r="J315" t="s">
        <v>42</v>
      </c>
      <c r="K315" t="s">
        <v>66</v>
      </c>
      <c r="L315" t="s">
        <v>44</v>
      </c>
      <c r="M315" t="s">
        <v>2255</v>
      </c>
      <c r="N315" t="s">
        <v>2256</v>
      </c>
      <c r="O315" t="s">
        <v>2257</v>
      </c>
      <c r="P315" t="s">
        <v>48</v>
      </c>
      <c r="Q315" t="s">
        <v>180</v>
      </c>
      <c r="R315" t="s">
        <v>181</v>
      </c>
      <c r="S315" t="s">
        <v>51</v>
      </c>
      <c r="T315" t="s">
        <v>52</v>
      </c>
      <c r="U315" s="3">
        <v>45789</v>
      </c>
      <c r="V315" t="s">
        <v>53</v>
      </c>
      <c r="W315" s="2">
        <v>45478</v>
      </c>
      <c r="X315" s="2">
        <v>45574</v>
      </c>
      <c r="Y315">
        <v>0</v>
      </c>
      <c r="Z315" t="s">
        <v>54</v>
      </c>
      <c r="AA315" t="s">
        <v>73</v>
      </c>
      <c r="AB315" t="s">
        <v>44</v>
      </c>
      <c r="AC315" t="s">
        <v>44</v>
      </c>
      <c r="AD315" t="s">
        <v>56</v>
      </c>
      <c r="AE315" t="s">
        <v>164</v>
      </c>
      <c r="AF315" t="s">
        <v>56</v>
      </c>
      <c r="AG315" t="s">
        <v>164</v>
      </c>
      <c r="AH315" t="s">
        <v>56</v>
      </c>
      <c r="AI315" t="s">
        <v>75</v>
      </c>
    </row>
    <row r="316" spans="1:35" x14ac:dyDescent="0.2">
      <c r="A316" t="s">
        <v>2258</v>
      </c>
      <c r="B316" t="s">
        <v>36</v>
      </c>
      <c r="C316" t="s">
        <v>37</v>
      </c>
      <c r="D316" s="1">
        <v>1400</v>
      </c>
      <c r="E316" t="s">
        <v>38</v>
      </c>
      <c r="F316" s="2">
        <v>45477</v>
      </c>
      <c r="G316" t="s">
        <v>39</v>
      </c>
      <c r="H316" t="s">
        <v>2259</v>
      </c>
      <c r="I316" t="s">
        <v>41</v>
      </c>
      <c r="J316" t="s">
        <v>42</v>
      </c>
      <c r="K316" t="s">
        <v>120</v>
      </c>
      <c r="L316" t="s">
        <v>44</v>
      </c>
      <c r="M316" t="s">
        <v>789</v>
      </c>
      <c r="N316" t="s">
        <v>2260</v>
      </c>
      <c r="O316" t="s">
        <v>2261</v>
      </c>
      <c r="P316" t="s">
        <v>48</v>
      </c>
      <c r="Q316" t="s">
        <v>490</v>
      </c>
      <c r="R316" t="s">
        <v>491</v>
      </c>
      <c r="S316" t="s">
        <v>72</v>
      </c>
      <c r="T316" t="s">
        <v>52</v>
      </c>
      <c r="U316" s="3">
        <v>45789</v>
      </c>
      <c r="V316" t="s">
        <v>53</v>
      </c>
      <c r="W316" s="2">
        <v>45477</v>
      </c>
      <c r="X316" s="2">
        <v>45511</v>
      </c>
      <c r="Y316">
        <v>3</v>
      </c>
      <c r="Z316" t="s">
        <v>54</v>
      </c>
      <c r="AA316" t="s">
        <v>126</v>
      </c>
      <c r="AB316" t="s">
        <v>44</v>
      </c>
      <c r="AC316" t="s">
        <v>44</v>
      </c>
      <c r="AD316" t="s">
        <v>56</v>
      </c>
      <c r="AE316" t="s">
        <v>792</v>
      </c>
      <c r="AF316" t="s">
        <v>56</v>
      </c>
      <c r="AG316" t="s">
        <v>792</v>
      </c>
      <c r="AH316" t="s">
        <v>44</v>
      </c>
      <c r="AI316" t="s">
        <v>44</v>
      </c>
    </row>
    <row r="317" spans="1:35" x14ac:dyDescent="0.2">
      <c r="A317" t="s">
        <v>2262</v>
      </c>
      <c r="B317" t="s">
        <v>36</v>
      </c>
      <c r="C317" t="s">
        <v>37</v>
      </c>
      <c r="D317" s="1">
        <v>888.97</v>
      </c>
      <c r="E317" t="s">
        <v>38</v>
      </c>
      <c r="F317" s="2">
        <v>45474</v>
      </c>
      <c r="G317" t="s">
        <v>39</v>
      </c>
      <c r="H317" t="s">
        <v>2263</v>
      </c>
      <c r="I317" t="s">
        <v>41</v>
      </c>
      <c r="J317" t="s">
        <v>42</v>
      </c>
      <c r="K317" t="s">
        <v>129</v>
      </c>
      <c r="L317" t="s">
        <v>44</v>
      </c>
      <c r="M317" t="s">
        <v>419</v>
      </c>
      <c r="N317" t="s">
        <v>1776</v>
      </c>
      <c r="O317" t="s">
        <v>1777</v>
      </c>
      <c r="P317" t="s">
        <v>48</v>
      </c>
      <c r="Q317" t="s">
        <v>1778</v>
      </c>
      <c r="R317" t="s">
        <v>1779</v>
      </c>
      <c r="S317" t="s">
        <v>72</v>
      </c>
      <c r="T317" t="s">
        <v>52</v>
      </c>
      <c r="U317" s="3">
        <v>45789</v>
      </c>
      <c r="V317" t="s">
        <v>53</v>
      </c>
      <c r="W317" s="2">
        <v>45474</v>
      </c>
      <c r="X317" s="2">
        <v>45519</v>
      </c>
      <c r="Y317">
        <v>1</v>
      </c>
      <c r="Z317" t="s">
        <v>54</v>
      </c>
      <c r="AA317" t="s">
        <v>163</v>
      </c>
      <c r="AB317" t="s">
        <v>44</v>
      </c>
      <c r="AC317" t="s">
        <v>44</v>
      </c>
      <c r="AD317" t="s">
        <v>56</v>
      </c>
      <c r="AE317" t="s">
        <v>82</v>
      </c>
      <c r="AF317" t="s">
        <v>56</v>
      </c>
      <c r="AG317" t="s">
        <v>82</v>
      </c>
      <c r="AH317" t="s">
        <v>44</v>
      </c>
      <c r="AI317" t="s">
        <v>44</v>
      </c>
    </row>
    <row r="318" spans="1:35" x14ac:dyDescent="0.2">
      <c r="A318" t="s">
        <v>2264</v>
      </c>
      <c r="B318" t="s">
        <v>36</v>
      </c>
      <c r="C318" t="s">
        <v>37</v>
      </c>
      <c r="D318" s="1">
        <v>918.8</v>
      </c>
      <c r="E318" t="s">
        <v>38</v>
      </c>
      <c r="F318" s="2">
        <v>45475</v>
      </c>
      <c r="G318" t="s">
        <v>39</v>
      </c>
      <c r="H318" t="s">
        <v>2265</v>
      </c>
      <c r="I318" t="s">
        <v>41</v>
      </c>
      <c r="J318" t="s">
        <v>42</v>
      </c>
      <c r="K318" t="s">
        <v>43</v>
      </c>
      <c r="L318" t="s">
        <v>44</v>
      </c>
      <c r="M318" t="s">
        <v>1405</v>
      </c>
      <c r="N318" t="s">
        <v>2266</v>
      </c>
      <c r="O318" t="s">
        <v>2267</v>
      </c>
      <c r="P318" t="s">
        <v>48</v>
      </c>
      <c r="Q318" t="s">
        <v>62</v>
      </c>
      <c r="R318" t="s">
        <v>63</v>
      </c>
      <c r="S318" t="s">
        <v>51</v>
      </c>
      <c r="T318" t="s">
        <v>52</v>
      </c>
      <c r="U318" s="3">
        <v>45789</v>
      </c>
      <c r="V318" t="s">
        <v>53</v>
      </c>
      <c r="W318" s="2">
        <v>45475</v>
      </c>
      <c r="X318" s="2">
        <v>45491</v>
      </c>
      <c r="Y318">
        <v>2</v>
      </c>
      <c r="Z318" t="s">
        <v>54</v>
      </c>
      <c r="AA318" t="s">
        <v>55</v>
      </c>
      <c r="AB318" t="s">
        <v>44</v>
      </c>
      <c r="AC318" t="s">
        <v>44</v>
      </c>
      <c r="AD318" t="s">
        <v>56</v>
      </c>
      <c r="AE318" t="s">
        <v>57</v>
      </c>
      <c r="AF318" t="s">
        <v>56</v>
      </c>
      <c r="AG318" t="s">
        <v>57</v>
      </c>
      <c r="AH318" t="s">
        <v>44</v>
      </c>
      <c r="AI318" t="s">
        <v>44</v>
      </c>
    </row>
    <row r="319" spans="1:35" x14ac:dyDescent="0.2">
      <c r="A319" t="s">
        <v>2268</v>
      </c>
      <c r="B319" t="s">
        <v>36</v>
      </c>
      <c r="C319" t="s">
        <v>37</v>
      </c>
      <c r="D319" s="1">
        <v>731.91</v>
      </c>
      <c r="E319" t="s">
        <v>38</v>
      </c>
      <c r="F319" s="2">
        <v>45478</v>
      </c>
      <c r="G319" t="s">
        <v>39</v>
      </c>
      <c r="H319" t="s">
        <v>2269</v>
      </c>
      <c r="I319" t="s">
        <v>41</v>
      </c>
      <c r="J319" t="s">
        <v>42</v>
      </c>
      <c r="K319" t="s">
        <v>109</v>
      </c>
      <c r="L319" t="s">
        <v>44</v>
      </c>
      <c r="M319" t="s">
        <v>1405</v>
      </c>
      <c r="N319" t="s">
        <v>1496</v>
      </c>
      <c r="O319" t="s">
        <v>1497</v>
      </c>
      <c r="P319" t="s">
        <v>48</v>
      </c>
      <c r="Q319" t="s">
        <v>104</v>
      </c>
      <c r="R319" t="s">
        <v>105</v>
      </c>
      <c r="S319" t="s">
        <v>51</v>
      </c>
      <c r="T319" t="s">
        <v>52</v>
      </c>
      <c r="U319" s="3">
        <v>45789</v>
      </c>
      <c r="V319" t="s">
        <v>53</v>
      </c>
      <c r="W319" s="2">
        <v>45478</v>
      </c>
      <c r="X319" s="2">
        <v>45520</v>
      </c>
      <c r="Y319">
        <v>1</v>
      </c>
      <c r="Z319" t="s">
        <v>54</v>
      </c>
      <c r="AA319" t="s">
        <v>116</v>
      </c>
      <c r="AB319" t="s">
        <v>44</v>
      </c>
      <c r="AC319" t="s">
        <v>44</v>
      </c>
      <c r="AD319" t="s">
        <v>56</v>
      </c>
      <c r="AE319" t="s">
        <v>57</v>
      </c>
      <c r="AF319" t="s">
        <v>56</v>
      </c>
      <c r="AG319" t="s">
        <v>57</v>
      </c>
      <c r="AH319" t="s">
        <v>44</v>
      </c>
      <c r="AI319" t="s">
        <v>44</v>
      </c>
    </row>
    <row r="320" spans="1:35" x14ac:dyDescent="0.2">
      <c r="A320" t="s">
        <v>2270</v>
      </c>
      <c r="B320" t="s">
        <v>36</v>
      </c>
      <c r="C320" t="s">
        <v>37</v>
      </c>
      <c r="D320" s="1">
        <v>928.95</v>
      </c>
      <c r="E320" t="s">
        <v>38</v>
      </c>
      <c r="F320" s="2">
        <v>45474</v>
      </c>
      <c r="G320" t="s">
        <v>39</v>
      </c>
      <c r="H320" t="s">
        <v>2271</v>
      </c>
      <c r="I320" t="s">
        <v>41</v>
      </c>
      <c r="J320" t="s">
        <v>42</v>
      </c>
      <c r="K320" t="s">
        <v>120</v>
      </c>
      <c r="L320" t="s">
        <v>43</v>
      </c>
      <c r="M320" t="s">
        <v>45</v>
      </c>
      <c r="N320" t="s">
        <v>1897</v>
      </c>
      <c r="O320" t="s">
        <v>1898</v>
      </c>
      <c r="P320" t="s">
        <v>48</v>
      </c>
      <c r="Q320" t="s">
        <v>1899</v>
      </c>
      <c r="R320" t="s">
        <v>1900</v>
      </c>
      <c r="S320" t="s">
        <v>155</v>
      </c>
      <c r="T320" t="s">
        <v>52</v>
      </c>
      <c r="U320" s="3">
        <v>45789</v>
      </c>
      <c r="V320" t="s">
        <v>53</v>
      </c>
      <c r="W320" s="2">
        <v>45474</v>
      </c>
      <c r="X320" s="2">
        <v>45489</v>
      </c>
      <c r="Y320">
        <v>0</v>
      </c>
      <c r="Z320" t="s">
        <v>54</v>
      </c>
      <c r="AA320" t="s">
        <v>126</v>
      </c>
      <c r="AB320" t="s">
        <v>90</v>
      </c>
      <c r="AC320" t="s">
        <v>55</v>
      </c>
      <c r="AD320" t="s">
        <v>56</v>
      </c>
      <c r="AE320" t="s">
        <v>57</v>
      </c>
      <c r="AF320" t="s">
        <v>56</v>
      </c>
      <c r="AG320" t="s">
        <v>57</v>
      </c>
      <c r="AH320" t="s">
        <v>44</v>
      </c>
      <c r="AI320" t="s">
        <v>44</v>
      </c>
    </row>
    <row r="321" spans="1:35" x14ac:dyDescent="0.2">
      <c r="A321" t="s">
        <v>2272</v>
      </c>
      <c r="B321" t="s">
        <v>36</v>
      </c>
      <c r="C321" t="s">
        <v>37</v>
      </c>
      <c r="D321" s="1">
        <v>890.07</v>
      </c>
      <c r="E321" t="s">
        <v>38</v>
      </c>
      <c r="F321" s="2">
        <v>45475</v>
      </c>
      <c r="G321" t="s">
        <v>39</v>
      </c>
      <c r="H321" t="s">
        <v>2273</v>
      </c>
      <c r="I321" t="s">
        <v>41</v>
      </c>
      <c r="J321" t="s">
        <v>42</v>
      </c>
      <c r="K321" t="s">
        <v>66</v>
      </c>
      <c r="L321" t="s">
        <v>44</v>
      </c>
      <c r="M321" t="s">
        <v>1405</v>
      </c>
      <c r="N321" t="s">
        <v>2274</v>
      </c>
      <c r="O321" t="s">
        <v>2275</v>
      </c>
      <c r="P321" t="s">
        <v>48</v>
      </c>
      <c r="Q321" t="s">
        <v>2276</v>
      </c>
      <c r="R321" t="s">
        <v>2277</v>
      </c>
      <c r="S321" t="s">
        <v>72</v>
      </c>
      <c r="T321" t="s">
        <v>52</v>
      </c>
      <c r="U321" s="3">
        <v>45789</v>
      </c>
      <c r="V321" t="s">
        <v>53</v>
      </c>
      <c r="W321" s="2">
        <v>45475</v>
      </c>
      <c r="X321" s="2">
        <v>45511</v>
      </c>
      <c r="Y321">
        <v>1</v>
      </c>
      <c r="Z321" t="s">
        <v>54</v>
      </c>
      <c r="AA321" t="s">
        <v>73</v>
      </c>
      <c r="AB321" t="s">
        <v>44</v>
      </c>
      <c r="AC321" t="s">
        <v>44</v>
      </c>
      <c r="AD321" t="s">
        <v>56</v>
      </c>
      <c r="AE321" t="s">
        <v>57</v>
      </c>
      <c r="AF321" t="s">
        <v>56</v>
      </c>
      <c r="AG321" t="s">
        <v>57</v>
      </c>
      <c r="AH321" t="s">
        <v>44</v>
      </c>
      <c r="AI321" t="s">
        <v>44</v>
      </c>
    </row>
    <row r="322" spans="1:35" x14ac:dyDescent="0.2">
      <c r="A322" t="s">
        <v>2278</v>
      </c>
      <c r="B322" t="s">
        <v>36</v>
      </c>
      <c r="C322" t="s">
        <v>37</v>
      </c>
      <c r="D322" s="1">
        <v>926.52</v>
      </c>
      <c r="E322" t="s">
        <v>38</v>
      </c>
      <c r="F322" s="2">
        <v>45475</v>
      </c>
      <c r="G322" t="s">
        <v>39</v>
      </c>
      <c r="H322" t="s">
        <v>2279</v>
      </c>
      <c r="I322" t="s">
        <v>41</v>
      </c>
      <c r="J322" t="s">
        <v>42</v>
      </c>
      <c r="K322" t="s">
        <v>66</v>
      </c>
      <c r="L322" t="s">
        <v>44</v>
      </c>
      <c r="M322" t="s">
        <v>1775</v>
      </c>
      <c r="N322" t="s">
        <v>420</v>
      </c>
      <c r="O322" t="s">
        <v>421</v>
      </c>
      <c r="P322" t="s">
        <v>48</v>
      </c>
      <c r="Q322" t="s">
        <v>147</v>
      </c>
      <c r="R322" t="s">
        <v>148</v>
      </c>
      <c r="S322" t="s">
        <v>51</v>
      </c>
      <c r="T322" t="s">
        <v>52</v>
      </c>
      <c r="U322" s="3">
        <v>45789</v>
      </c>
      <c r="V322" t="s">
        <v>53</v>
      </c>
      <c r="W322" s="2">
        <v>45475</v>
      </c>
      <c r="X322" s="2">
        <v>45560</v>
      </c>
      <c r="Y322">
        <v>3</v>
      </c>
      <c r="Z322" t="s">
        <v>54</v>
      </c>
      <c r="AA322" t="s">
        <v>73</v>
      </c>
      <c r="AB322" t="s">
        <v>44</v>
      </c>
      <c r="AC322" t="s">
        <v>44</v>
      </c>
      <c r="AD322" t="s">
        <v>56</v>
      </c>
      <c r="AE322" t="s">
        <v>82</v>
      </c>
      <c r="AF322" t="s">
        <v>56</v>
      </c>
      <c r="AG322" t="s">
        <v>82</v>
      </c>
      <c r="AH322" t="s">
        <v>56</v>
      </c>
      <c r="AI322" t="s">
        <v>75</v>
      </c>
    </row>
    <row r="323" spans="1:35" x14ac:dyDescent="0.2">
      <c r="A323" t="s">
        <v>2280</v>
      </c>
      <c r="B323" t="s">
        <v>36</v>
      </c>
      <c r="C323" t="s">
        <v>37</v>
      </c>
      <c r="D323" s="1">
        <v>640.96</v>
      </c>
      <c r="E323" t="s">
        <v>38</v>
      </c>
      <c r="F323" s="2">
        <v>45475</v>
      </c>
      <c r="G323" t="s">
        <v>39</v>
      </c>
      <c r="H323" t="s">
        <v>2281</v>
      </c>
      <c r="I323" t="s">
        <v>41</v>
      </c>
      <c r="J323" t="s">
        <v>42</v>
      </c>
      <c r="K323" t="s">
        <v>120</v>
      </c>
      <c r="L323" t="s">
        <v>66</v>
      </c>
      <c r="M323" t="s">
        <v>1405</v>
      </c>
      <c r="N323" t="s">
        <v>799</v>
      </c>
      <c r="O323" t="s">
        <v>800</v>
      </c>
      <c r="P323" t="s">
        <v>48</v>
      </c>
      <c r="Q323" t="s">
        <v>80</v>
      </c>
      <c r="R323" t="s">
        <v>81</v>
      </c>
      <c r="S323" t="s">
        <v>51</v>
      </c>
      <c r="T323" t="s">
        <v>52</v>
      </c>
      <c r="U323" s="3">
        <v>45789</v>
      </c>
      <c r="V323" t="s">
        <v>53</v>
      </c>
      <c r="W323" s="2">
        <v>45475</v>
      </c>
      <c r="X323" s="2">
        <v>45490</v>
      </c>
      <c r="Y323">
        <v>0</v>
      </c>
      <c r="Z323" t="s">
        <v>54</v>
      </c>
      <c r="AA323" t="s">
        <v>126</v>
      </c>
      <c r="AB323" t="s">
        <v>90</v>
      </c>
      <c r="AC323" t="s">
        <v>73</v>
      </c>
      <c r="AD323" t="s">
        <v>56</v>
      </c>
      <c r="AE323" t="s">
        <v>82</v>
      </c>
      <c r="AF323" t="s">
        <v>56</v>
      </c>
      <c r="AG323" t="s">
        <v>82</v>
      </c>
      <c r="AH323" t="s">
        <v>44</v>
      </c>
      <c r="AI323" t="s">
        <v>44</v>
      </c>
    </row>
    <row r="324" spans="1:35" x14ac:dyDescent="0.2">
      <c r="A324" t="s">
        <v>2282</v>
      </c>
      <c r="B324" t="s">
        <v>36</v>
      </c>
      <c r="C324" t="s">
        <v>37</v>
      </c>
      <c r="D324" s="1">
        <v>904.97</v>
      </c>
      <c r="E324" t="s">
        <v>38</v>
      </c>
      <c r="F324" s="2">
        <v>45474</v>
      </c>
      <c r="G324" t="s">
        <v>39</v>
      </c>
      <c r="H324" t="s">
        <v>2283</v>
      </c>
      <c r="I324" t="s">
        <v>41</v>
      </c>
      <c r="J324" t="s">
        <v>42</v>
      </c>
      <c r="K324" t="s">
        <v>66</v>
      </c>
      <c r="L324" t="s">
        <v>44</v>
      </c>
      <c r="M324" t="s">
        <v>45</v>
      </c>
      <c r="N324" t="s">
        <v>890</v>
      </c>
      <c r="O324" t="s">
        <v>891</v>
      </c>
      <c r="P324" t="s">
        <v>48</v>
      </c>
      <c r="Q324" t="s">
        <v>153</v>
      </c>
      <c r="R324" t="s">
        <v>154</v>
      </c>
      <c r="S324" t="s">
        <v>155</v>
      </c>
      <c r="T324" t="s">
        <v>52</v>
      </c>
      <c r="U324" s="3">
        <v>45789</v>
      </c>
      <c r="V324" t="s">
        <v>53</v>
      </c>
      <c r="W324" s="2">
        <v>45474</v>
      </c>
      <c r="X324" s="2">
        <v>45484</v>
      </c>
      <c r="Y324">
        <v>0</v>
      </c>
      <c r="Z324" t="s">
        <v>54</v>
      </c>
      <c r="AA324" t="s">
        <v>73</v>
      </c>
      <c r="AB324" t="s">
        <v>44</v>
      </c>
      <c r="AC324" t="s">
        <v>44</v>
      </c>
      <c r="AD324" t="s">
        <v>56</v>
      </c>
      <c r="AE324" t="s">
        <v>57</v>
      </c>
      <c r="AF324" t="s">
        <v>56</v>
      </c>
      <c r="AG324" t="s">
        <v>57</v>
      </c>
      <c r="AH324" t="s">
        <v>44</v>
      </c>
      <c r="AI324" t="s">
        <v>44</v>
      </c>
    </row>
    <row r="325" spans="1:35" x14ac:dyDescent="0.2">
      <c r="A325" t="s">
        <v>2284</v>
      </c>
      <c r="B325" t="s">
        <v>36</v>
      </c>
      <c r="C325" t="s">
        <v>37</v>
      </c>
      <c r="D325" s="1">
        <v>325</v>
      </c>
      <c r="E325" t="s">
        <v>38</v>
      </c>
      <c r="F325" s="2">
        <v>45474</v>
      </c>
      <c r="G325" t="s">
        <v>39</v>
      </c>
      <c r="H325" t="s">
        <v>2285</v>
      </c>
      <c r="I325" t="s">
        <v>41</v>
      </c>
      <c r="J325" t="s">
        <v>42</v>
      </c>
      <c r="K325" t="s">
        <v>109</v>
      </c>
      <c r="L325" t="s">
        <v>44</v>
      </c>
      <c r="M325" t="s">
        <v>410</v>
      </c>
      <c r="N325" t="s">
        <v>111</v>
      </c>
      <c r="O325" t="s">
        <v>112</v>
      </c>
      <c r="P325" t="s">
        <v>48</v>
      </c>
      <c r="Q325" t="s">
        <v>113</v>
      </c>
      <c r="R325" t="s">
        <v>114</v>
      </c>
      <c r="S325" t="s">
        <v>51</v>
      </c>
      <c r="T325" t="s">
        <v>52</v>
      </c>
      <c r="U325" s="3">
        <v>45789</v>
      </c>
      <c r="V325" t="s">
        <v>53</v>
      </c>
      <c r="W325" s="2">
        <v>45474</v>
      </c>
      <c r="X325" s="2">
        <v>45483</v>
      </c>
      <c r="Y325">
        <v>0</v>
      </c>
      <c r="Z325" t="s">
        <v>54</v>
      </c>
      <c r="AA325" t="s">
        <v>116</v>
      </c>
      <c r="AB325" t="s">
        <v>44</v>
      </c>
      <c r="AC325" t="s">
        <v>44</v>
      </c>
      <c r="AD325" t="s">
        <v>56</v>
      </c>
      <c r="AE325" t="s">
        <v>135</v>
      </c>
      <c r="AF325" t="s">
        <v>56</v>
      </c>
      <c r="AG325" t="s">
        <v>135</v>
      </c>
      <c r="AH325" t="s">
        <v>44</v>
      </c>
      <c r="AI325" t="s">
        <v>44</v>
      </c>
    </row>
    <row r="326" spans="1:35" x14ac:dyDescent="0.2">
      <c r="A326" t="s">
        <v>2286</v>
      </c>
      <c r="B326" t="s">
        <v>36</v>
      </c>
      <c r="C326" t="s">
        <v>283</v>
      </c>
      <c r="D326" s="1">
        <v>500</v>
      </c>
      <c r="E326" t="s">
        <v>38</v>
      </c>
      <c r="F326" s="2">
        <v>45474</v>
      </c>
      <c r="G326" t="s">
        <v>39</v>
      </c>
      <c r="H326" t="s">
        <v>2287</v>
      </c>
      <c r="I326" t="s">
        <v>41</v>
      </c>
      <c r="J326" t="s">
        <v>42</v>
      </c>
      <c r="K326" t="s">
        <v>109</v>
      </c>
      <c r="L326" t="s">
        <v>44</v>
      </c>
      <c r="M326" t="s">
        <v>393</v>
      </c>
      <c r="N326" t="s">
        <v>111</v>
      </c>
      <c r="O326" t="s">
        <v>112</v>
      </c>
      <c r="P326" t="s">
        <v>48</v>
      </c>
      <c r="Q326" t="s">
        <v>113</v>
      </c>
      <c r="R326" t="s">
        <v>114</v>
      </c>
      <c r="S326" t="s">
        <v>51</v>
      </c>
      <c r="T326" t="s">
        <v>288</v>
      </c>
      <c r="U326" s="3">
        <v>45789</v>
      </c>
      <c r="V326" t="s">
        <v>53</v>
      </c>
      <c r="W326" s="2">
        <v>45474</v>
      </c>
      <c r="X326" s="2">
        <v>45520</v>
      </c>
      <c r="Y326">
        <v>2</v>
      </c>
      <c r="Z326" t="s">
        <v>54</v>
      </c>
      <c r="AA326" t="s">
        <v>116</v>
      </c>
      <c r="AB326" t="s">
        <v>44</v>
      </c>
      <c r="AC326" t="s">
        <v>44</v>
      </c>
      <c r="AD326" t="s">
        <v>56</v>
      </c>
      <c r="AE326" t="s">
        <v>75</v>
      </c>
      <c r="AF326" t="s">
        <v>56</v>
      </c>
      <c r="AG326" t="s">
        <v>75</v>
      </c>
      <c r="AH326" t="s">
        <v>56</v>
      </c>
      <c r="AI326" t="s">
        <v>93</v>
      </c>
    </row>
    <row r="327" spans="1:35" x14ac:dyDescent="0.2">
      <c r="A327" t="s">
        <v>2288</v>
      </c>
      <c r="B327" t="s">
        <v>36</v>
      </c>
      <c r="C327" t="s">
        <v>283</v>
      </c>
      <c r="D327" s="1">
        <v>500</v>
      </c>
      <c r="E327" t="s">
        <v>38</v>
      </c>
      <c r="F327" s="2">
        <v>45475</v>
      </c>
      <c r="G327" t="s">
        <v>39</v>
      </c>
      <c r="H327" t="s">
        <v>2289</v>
      </c>
      <c r="I327" t="s">
        <v>41</v>
      </c>
      <c r="J327" t="s">
        <v>42</v>
      </c>
      <c r="K327" t="s">
        <v>109</v>
      </c>
      <c r="L327" t="s">
        <v>44</v>
      </c>
      <c r="M327" t="s">
        <v>561</v>
      </c>
      <c r="N327" t="s">
        <v>2048</v>
      </c>
      <c r="O327" t="s">
        <v>2049</v>
      </c>
      <c r="P327" t="s">
        <v>48</v>
      </c>
      <c r="Q327" t="s">
        <v>147</v>
      </c>
      <c r="R327" t="s">
        <v>148</v>
      </c>
      <c r="S327" t="s">
        <v>51</v>
      </c>
      <c r="T327" t="s">
        <v>288</v>
      </c>
      <c r="U327" s="3">
        <v>45789</v>
      </c>
      <c r="V327" t="s">
        <v>53</v>
      </c>
      <c r="W327" s="2">
        <v>45475</v>
      </c>
      <c r="X327" s="2">
        <v>45518</v>
      </c>
      <c r="Y327">
        <v>1</v>
      </c>
      <c r="Z327" t="s">
        <v>54</v>
      </c>
      <c r="AA327" t="s">
        <v>116</v>
      </c>
      <c r="AB327" t="s">
        <v>44</v>
      </c>
      <c r="AC327" t="s">
        <v>44</v>
      </c>
      <c r="AD327" t="s">
        <v>56</v>
      </c>
      <c r="AE327" t="s">
        <v>164</v>
      </c>
      <c r="AF327" t="s">
        <v>56</v>
      </c>
      <c r="AG327" t="s">
        <v>164</v>
      </c>
      <c r="AH327" t="s">
        <v>44</v>
      </c>
      <c r="AI327" t="s">
        <v>44</v>
      </c>
    </row>
    <row r="328" spans="1:35" x14ac:dyDescent="0.2">
      <c r="A328" t="s">
        <v>2290</v>
      </c>
      <c r="B328" t="s">
        <v>36</v>
      </c>
      <c r="C328" t="s">
        <v>283</v>
      </c>
      <c r="D328" s="1">
        <v>500</v>
      </c>
      <c r="E328" t="s">
        <v>38</v>
      </c>
      <c r="F328" s="2">
        <v>45477</v>
      </c>
      <c r="G328" t="s">
        <v>39</v>
      </c>
      <c r="H328" t="s">
        <v>2291</v>
      </c>
      <c r="I328" t="s">
        <v>41</v>
      </c>
      <c r="J328" t="s">
        <v>42</v>
      </c>
      <c r="K328" t="s">
        <v>109</v>
      </c>
      <c r="L328" t="s">
        <v>44</v>
      </c>
      <c r="M328" t="s">
        <v>393</v>
      </c>
      <c r="N328" t="s">
        <v>1059</v>
      </c>
      <c r="O328" t="s">
        <v>1060</v>
      </c>
      <c r="P328" t="s">
        <v>48</v>
      </c>
      <c r="Q328" t="s">
        <v>80</v>
      </c>
      <c r="R328" t="s">
        <v>81</v>
      </c>
      <c r="S328" t="s">
        <v>51</v>
      </c>
      <c r="T328" t="s">
        <v>288</v>
      </c>
      <c r="U328" s="3">
        <v>45789</v>
      </c>
      <c r="V328" t="s">
        <v>53</v>
      </c>
      <c r="W328" s="2">
        <v>45477</v>
      </c>
      <c r="X328" s="2">
        <v>45560</v>
      </c>
      <c r="Y328">
        <v>3</v>
      </c>
      <c r="Z328" t="s">
        <v>54</v>
      </c>
      <c r="AA328" t="s">
        <v>116</v>
      </c>
      <c r="AB328" t="s">
        <v>44</v>
      </c>
      <c r="AC328" t="s">
        <v>44</v>
      </c>
      <c r="AD328" t="s">
        <v>56</v>
      </c>
      <c r="AE328" t="s">
        <v>75</v>
      </c>
      <c r="AF328" t="s">
        <v>56</v>
      </c>
      <c r="AG328" t="s">
        <v>75</v>
      </c>
      <c r="AH328" t="s">
        <v>56</v>
      </c>
      <c r="AI328" t="s">
        <v>93</v>
      </c>
    </row>
    <row r="329" spans="1:35" x14ac:dyDescent="0.2">
      <c r="A329" t="s">
        <v>2292</v>
      </c>
      <c r="B329" t="s">
        <v>36</v>
      </c>
      <c r="C329" t="s">
        <v>316</v>
      </c>
      <c r="D329" s="1">
        <v>1358</v>
      </c>
      <c r="E329" t="s">
        <v>38</v>
      </c>
      <c r="F329" s="2">
        <v>45482</v>
      </c>
      <c r="G329" t="s">
        <v>39</v>
      </c>
      <c r="H329" t="s">
        <v>2293</v>
      </c>
      <c r="I329" t="s">
        <v>41</v>
      </c>
      <c r="J329" t="s">
        <v>42</v>
      </c>
      <c r="K329" t="s">
        <v>109</v>
      </c>
      <c r="L329" t="s">
        <v>44</v>
      </c>
      <c r="M329" t="s">
        <v>410</v>
      </c>
      <c r="N329" t="s">
        <v>2294</v>
      </c>
      <c r="O329" t="s">
        <v>2295</v>
      </c>
      <c r="P329" t="s">
        <v>48</v>
      </c>
      <c r="Q329" t="s">
        <v>1492</v>
      </c>
      <c r="R329" t="s">
        <v>1493</v>
      </c>
      <c r="S329" t="s">
        <v>72</v>
      </c>
      <c r="T329" t="s">
        <v>323</v>
      </c>
      <c r="U329" s="3">
        <v>45789</v>
      </c>
      <c r="V329" t="s">
        <v>53</v>
      </c>
      <c r="W329" s="2">
        <v>45482</v>
      </c>
      <c r="X329" s="2">
        <v>45562</v>
      </c>
      <c r="Y329">
        <v>3</v>
      </c>
      <c r="Z329" t="s">
        <v>54</v>
      </c>
      <c r="AA329" t="s">
        <v>116</v>
      </c>
      <c r="AB329" t="s">
        <v>44</v>
      </c>
      <c r="AC329" t="s">
        <v>44</v>
      </c>
      <c r="AD329" t="s">
        <v>56</v>
      </c>
      <c r="AE329" t="s">
        <v>135</v>
      </c>
      <c r="AF329" t="s">
        <v>56</v>
      </c>
      <c r="AG329" t="s">
        <v>135</v>
      </c>
      <c r="AH329" t="s">
        <v>44</v>
      </c>
      <c r="AI329" t="s">
        <v>44</v>
      </c>
    </row>
    <row r="330" spans="1:35" x14ac:dyDescent="0.2">
      <c r="A330" t="s">
        <v>2296</v>
      </c>
      <c r="B330" t="s">
        <v>36</v>
      </c>
      <c r="C330" t="s">
        <v>283</v>
      </c>
      <c r="D330" s="1">
        <v>500</v>
      </c>
      <c r="E330" t="s">
        <v>38</v>
      </c>
      <c r="F330" s="2">
        <v>45478</v>
      </c>
      <c r="G330" t="s">
        <v>39</v>
      </c>
      <c r="H330" t="s">
        <v>2297</v>
      </c>
      <c r="I330" t="s">
        <v>41</v>
      </c>
      <c r="J330" t="s">
        <v>42</v>
      </c>
      <c r="K330" t="s">
        <v>109</v>
      </c>
      <c r="L330" t="s">
        <v>44</v>
      </c>
      <c r="M330" t="s">
        <v>2298</v>
      </c>
      <c r="N330" t="s">
        <v>1059</v>
      </c>
      <c r="O330" t="s">
        <v>1060</v>
      </c>
      <c r="P330" t="s">
        <v>48</v>
      </c>
      <c r="Q330" t="s">
        <v>80</v>
      </c>
      <c r="R330" t="s">
        <v>81</v>
      </c>
      <c r="S330" t="s">
        <v>51</v>
      </c>
      <c r="T330" t="s">
        <v>288</v>
      </c>
      <c r="U330" s="3">
        <v>45789</v>
      </c>
      <c r="V330" t="s">
        <v>53</v>
      </c>
      <c r="W330" s="2">
        <v>45478</v>
      </c>
      <c r="X330" s="2">
        <v>45524</v>
      </c>
      <c r="Y330">
        <v>2</v>
      </c>
      <c r="Z330" t="s">
        <v>54</v>
      </c>
      <c r="AA330" t="s">
        <v>116</v>
      </c>
      <c r="AB330" t="s">
        <v>44</v>
      </c>
      <c r="AC330" t="s">
        <v>44</v>
      </c>
      <c r="AD330" t="s">
        <v>56</v>
      </c>
      <c r="AE330" t="s">
        <v>164</v>
      </c>
      <c r="AF330" t="s">
        <v>56</v>
      </c>
      <c r="AG330" t="s">
        <v>164</v>
      </c>
      <c r="AH330" t="s">
        <v>56</v>
      </c>
      <c r="AI330" t="s">
        <v>93</v>
      </c>
    </row>
    <row r="331" spans="1:35" x14ac:dyDescent="0.2">
      <c r="A331" t="s">
        <v>2299</v>
      </c>
      <c r="B331" t="s">
        <v>36</v>
      </c>
      <c r="C331" t="s">
        <v>37</v>
      </c>
      <c r="D331" s="1">
        <v>793.83</v>
      </c>
      <c r="E331" t="s">
        <v>38</v>
      </c>
      <c r="F331" s="2">
        <v>45481</v>
      </c>
      <c r="G331" t="s">
        <v>39</v>
      </c>
      <c r="H331" t="s">
        <v>2300</v>
      </c>
      <c r="I331" t="s">
        <v>41</v>
      </c>
      <c r="J331" t="s">
        <v>42</v>
      </c>
      <c r="K331" t="s">
        <v>120</v>
      </c>
      <c r="L331" t="s">
        <v>44</v>
      </c>
      <c r="M331" t="s">
        <v>2301</v>
      </c>
      <c r="N331" t="s">
        <v>1576</v>
      </c>
      <c r="O331" t="s">
        <v>1577</v>
      </c>
      <c r="P331" t="s">
        <v>48</v>
      </c>
      <c r="Q331" t="s">
        <v>191</v>
      </c>
      <c r="R331" t="s">
        <v>192</v>
      </c>
      <c r="S331" t="s">
        <v>51</v>
      </c>
      <c r="T331" t="s">
        <v>52</v>
      </c>
      <c r="U331" s="3">
        <v>45789</v>
      </c>
      <c r="V331" t="s">
        <v>53</v>
      </c>
      <c r="W331" s="2">
        <v>45481</v>
      </c>
      <c r="X331" s="2">
        <v>45614</v>
      </c>
      <c r="Y331">
        <v>4</v>
      </c>
      <c r="Z331" t="s">
        <v>54</v>
      </c>
      <c r="AA331" t="s">
        <v>126</v>
      </c>
      <c r="AB331" t="s">
        <v>44</v>
      </c>
      <c r="AC331" t="s">
        <v>44</v>
      </c>
      <c r="AD331" t="s">
        <v>56</v>
      </c>
      <c r="AE331" t="s">
        <v>92</v>
      </c>
      <c r="AF331" t="s">
        <v>56</v>
      </c>
      <c r="AG331" t="s">
        <v>92</v>
      </c>
      <c r="AH331" t="s">
        <v>56</v>
      </c>
      <c r="AI331" t="s">
        <v>82</v>
      </c>
    </row>
    <row r="332" spans="1:35" x14ac:dyDescent="0.2">
      <c r="A332" t="s">
        <v>2302</v>
      </c>
      <c r="B332" t="s">
        <v>36</v>
      </c>
      <c r="C332" t="s">
        <v>37</v>
      </c>
      <c r="D332" s="1">
        <v>1226.94</v>
      </c>
      <c r="E332" t="s">
        <v>38</v>
      </c>
      <c r="F332" s="2">
        <v>45481</v>
      </c>
      <c r="G332" t="s">
        <v>39</v>
      </c>
      <c r="H332" t="s">
        <v>2303</v>
      </c>
      <c r="I332" t="s">
        <v>41</v>
      </c>
      <c r="J332" t="s">
        <v>42</v>
      </c>
      <c r="K332" t="s">
        <v>120</v>
      </c>
      <c r="L332" t="s">
        <v>44</v>
      </c>
      <c r="M332" t="s">
        <v>45</v>
      </c>
      <c r="N332" t="s">
        <v>355</v>
      </c>
      <c r="O332" t="s">
        <v>356</v>
      </c>
      <c r="P332" t="s">
        <v>48</v>
      </c>
      <c r="Q332" t="s">
        <v>191</v>
      </c>
      <c r="R332" t="s">
        <v>192</v>
      </c>
      <c r="S332" t="s">
        <v>51</v>
      </c>
      <c r="T332" t="s">
        <v>52</v>
      </c>
      <c r="U332" s="3">
        <v>45789</v>
      </c>
      <c r="V332" t="s">
        <v>53</v>
      </c>
      <c r="W332" s="2">
        <v>45481</v>
      </c>
      <c r="X332" s="2">
        <v>45538</v>
      </c>
      <c r="Y332">
        <v>2</v>
      </c>
      <c r="Z332" t="s">
        <v>54</v>
      </c>
      <c r="AA332" t="s">
        <v>126</v>
      </c>
      <c r="AB332" t="s">
        <v>44</v>
      </c>
      <c r="AC332" t="s">
        <v>44</v>
      </c>
      <c r="AD332" t="s">
        <v>56</v>
      </c>
      <c r="AE332" t="s">
        <v>57</v>
      </c>
      <c r="AF332" t="s">
        <v>56</v>
      </c>
      <c r="AG332" t="s">
        <v>57</v>
      </c>
      <c r="AH332" t="s">
        <v>44</v>
      </c>
      <c r="AI332" t="s">
        <v>44</v>
      </c>
    </row>
    <row r="333" spans="1:35" x14ac:dyDescent="0.2">
      <c r="A333" t="s">
        <v>2304</v>
      </c>
      <c r="B333" t="s">
        <v>36</v>
      </c>
      <c r="C333" t="s">
        <v>37</v>
      </c>
      <c r="D333" s="1">
        <v>884.82</v>
      </c>
      <c r="E333" t="s">
        <v>38</v>
      </c>
      <c r="F333" s="2">
        <v>45481</v>
      </c>
      <c r="G333" t="s">
        <v>39</v>
      </c>
      <c r="H333" t="s">
        <v>2305</v>
      </c>
      <c r="I333" t="s">
        <v>41</v>
      </c>
      <c r="J333" t="s">
        <v>42</v>
      </c>
      <c r="K333" t="s">
        <v>120</v>
      </c>
      <c r="L333" t="s">
        <v>44</v>
      </c>
      <c r="M333" t="s">
        <v>373</v>
      </c>
      <c r="N333" t="s">
        <v>1576</v>
      </c>
      <c r="O333" t="s">
        <v>1577</v>
      </c>
      <c r="P333" t="s">
        <v>48</v>
      </c>
      <c r="Q333" t="s">
        <v>191</v>
      </c>
      <c r="R333" t="s">
        <v>192</v>
      </c>
      <c r="S333" t="s">
        <v>51</v>
      </c>
      <c r="T333" t="s">
        <v>52</v>
      </c>
      <c r="U333" s="3">
        <v>45789</v>
      </c>
      <c r="V333" t="s">
        <v>53</v>
      </c>
      <c r="W333" s="2">
        <v>45481</v>
      </c>
      <c r="X333" s="2">
        <v>45720</v>
      </c>
      <c r="Y333">
        <v>8</v>
      </c>
      <c r="Z333" t="s">
        <v>54</v>
      </c>
      <c r="AA333" t="s">
        <v>126</v>
      </c>
      <c r="AB333" t="s">
        <v>44</v>
      </c>
      <c r="AC333" t="s">
        <v>44</v>
      </c>
      <c r="AD333" t="s">
        <v>56</v>
      </c>
      <c r="AE333" t="s">
        <v>75</v>
      </c>
      <c r="AF333" t="s">
        <v>56</v>
      </c>
      <c r="AG333" t="s">
        <v>75</v>
      </c>
      <c r="AH333" t="s">
        <v>44</v>
      </c>
      <c r="AI333" t="s">
        <v>44</v>
      </c>
    </row>
    <row r="334" spans="1:35" x14ac:dyDescent="0.2">
      <c r="A334" t="s">
        <v>2306</v>
      </c>
      <c r="B334" t="s">
        <v>36</v>
      </c>
      <c r="C334" t="s">
        <v>37</v>
      </c>
      <c r="D334" s="1">
        <v>998.98</v>
      </c>
      <c r="E334" t="s">
        <v>38</v>
      </c>
      <c r="F334" s="2">
        <v>45481</v>
      </c>
      <c r="G334" t="s">
        <v>39</v>
      </c>
      <c r="H334" t="s">
        <v>2307</v>
      </c>
      <c r="I334" t="s">
        <v>41</v>
      </c>
      <c r="J334" t="s">
        <v>42</v>
      </c>
      <c r="K334" t="s">
        <v>109</v>
      </c>
      <c r="L334" t="s">
        <v>44</v>
      </c>
      <c r="M334" t="s">
        <v>373</v>
      </c>
      <c r="N334" t="s">
        <v>2308</v>
      </c>
      <c r="O334" t="s">
        <v>2309</v>
      </c>
      <c r="P334" t="s">
        <v>48</v>
      </c>
      <c r="Q334" t="s">
        <v>2310</v>
      </c>
      <c r="R334" t="s">
        <v>2311</v>
      </c>
      <c r="S334" t="s">
        <v>155</v>
      </c>
      <c r="T334" t="s">
        <v>52</v>
      </c>
      <c r="U334" s="3">
        <v>45789</v>
      </c>
      <c r="V334" t="s">
        <v>53</v>
      </c>
      <c r="W334" s="2">
        <v>45481</v>
      </c>
      <c r="X334" s="2">
        <v>45546</v>
      </c>
      <c r="Y334">
        <v>2</v>
      </c>
      <c r="Z334" t="s">
        <v>54</v>
      </c>
      <c r="AA334" t="s">
        <v>116</v>
      </c>
      <c r="AB334" t="s">
        <v>44</v>
      </c>
      <c r="AC334" t="s">
        <v>44</v>
      </c>
      <c r="AD334" t="s">
        <v>56</v>
      </c>
      <c r="AE334" t="s">
        <v>75</v>
      </c>
      <c r="AF334" t="s">
        <v>56</v>
      </c>
      <c r="AG334" t="s">
        <v>75</v>
      </c>
      <c r="AH334" t="s">
        <v>44</v>
      </c>
      <c r="AI334" t="s">
        <v>44</v>
      </c>
    </row>
    <row r="335" spans="1:35" x14ac:dyDescent="0.2">
      <c r="A335" t="s">
        <v>2312</v>
      </c>
      <c r="B335" t="s">
        <v>36</v>
      </c>
      <c r="C335" t="s">
        <v>37</v>
      </c>
      <c r="D335" s="1">
        <v>739.97</v>
      </c>
      <c r="E335" t="s">
        <v>38</v>
      </c>
      <c r="F335" s="2">
        <v>45481</v>
      </c>
      <c r="G335" t="s">
        <v>39</v>
      </c>
      <c r="H335" t="s">
        <v>2313</v>
      </c>
      <c r="I335" t="s">
        <v>41</v>
      </c>
      <c r="J335" t="s">
        <v>42</v>
      </c>
      <c r="K335" t="s">
        <v>43</v>
      </c>
      <c r="L335" t="s">
        <v>44</v>
      </c>
      <c r="M335" t="s">
        <v>45</v>
      </c>
      <c r="N335" t="s">
        <v>336</v>
      </c>
      <c r="O335" t="s">
        <v>337</v>
      </c>
      <c r="P335" t="s">
        <v>48</v>
      </c>
      <c r="Q335" t="s">
        <v>147</v>
      </c>
      <c r="R335" t="s">
        <v>148</v>
      </c>
      <c r="S335" t="s">
        <v>51</v>
      </c>
      <c r="T335" t="s">
        <v>52</v>
      </c>
      <c r="U335" s="3">
        <v>45789</v>
      </c>
      <c r="V335" t="s">
        <v>53</v>
      </c>
      <c r="W335" s="2">
        <v>45481</v>
      </c>
      <c r="X335" s="2">
        <v>45511</v>
      </c>
      <c r="Y335">
        <v>1</v>
      </c>
      <c r="Z335" t="s">
        <v>54</v>
      </c>
      <c r="AA335" t="s">
        <v>55</v>
      </c>
      <c r="AB335" t="s">
        <v>44</v>
      </c>
      <c r="AC335" t="s">
        <v>44</v>
      </c>
      <c r="AD335" t="s">
        <v>56</v>
      </c>
      <c r="AE335" t="s">
        <v>57</v>
      </c>
      <c r="AF335" t="s">
        <v>56</v>
      </c>
      <c r="AG335" t="s">
        <v>57</v>
      </c>
      <c r="AH335" t="s">
        <v>44</v>
      </c>
      <c r="AI335" t="s">
        <v>44</v>
      </c>
    </row>
    <row r="336" spans="1:35" x14ac:dyDescent="0.2">
      <c r="A336" t="s">
        <v>2314</v>
      </c>
      <c r="B336" t="s">
        <v>36</v>
      </c>
      <c r="C336" t="s">
        <v>202</v>
      </c>
      <c r="D336" s="1">
        <v>2071.39</v>
      </c>
      <c r="E336" t="s">
        <v>38</v>
      </c>
      <c r="F336" s="2">
        <v>45482</v>
      </c>
      <c r="G336" t="s">
        <v>39</v>
      </c>
      <c r="H336" t="s">
        <v>2315</v>
      </c>
      <c r="I336" t="s">
        <v>41</v>
      </c>
      <c r="J336" t="s">
        <v>42</v>
      </c>
      <c r="K336" t="s">
        <v>120</v>
      </c>
      <c r="L336" t="s">
        <v>44</v>
      </c>
      <c r="M336" t="s">
        <v>204</v>
      </c>
      <c r="N336" t="s">
        <v>231</v>
      </c>
      <c r="O336" t="s">
        <v>232</v>
      </c>
      <c r="P336" t="s">
        <v>48</v>
      </c>
      <c r="Q336" t="s">
        <v>233</v>
      </c>
      <c r="R336" t="s">
        <v>234</v>
      </c>
      <c r="S336" t="s">
        <v>51</v>
      </c>
      <c r="T336" t="s">
        <v>209</v>
      </c>
      <c r="U336" s="3">
        <v>45789</v>
      </c>
      <c r="V336" t="s">
        <v>53</v>
      </c>
      <c r="W336" s="2">
        <v>45482</v>
      </c>
      <c r="X336" s="2">
        <v>45524</v>
      </c>
      <c r="Y336">
        <v>1</v>
      </c>
      <c r="Z336" t="s">
        <v>54</v>
      </c>
      <c r="AA336" t="s">
        <v>126</v>
      </c>
      <c r="AB336" t="s">
        <v>44</v>
      </c>
      <c r="AC336" t="s">
        <v>44</v>
      </c>
      <c r="AD336" t="s">
        <v>56</v>
      </c>
      <c r="AE336" t="s">
        <v>211</v>
      </c>
      <c r="AF336" t="s">
        <v>56</v>
      </c>
      <c r="AG336" t="s">
        <v>211</v>
      </c>
      <c r="AH336" t="s">
        <v>44</v>
      </c>
      <c r="AI336" t="s">
        <v>44</v>
      </c>
    </row>
    <row r="337" spans="1:35" x14ac:dyDescent="0.2">
      <c r="A337" t="s">
        <v>2316</v>
      </c>
      <c r="B337" t="s">
        <v>36</v>
      </c>
      <c r="C337" t="s">
        <v>37</v>
      </c>
      <c r="D337" s="1">
        <v>1039.03</v>
      </c>
      <c r="E337" t="s">
        <v>38</v>
      </c>
      <c r="F337" s="2">
        <v>45481</v>
      </c>
      <c r="G337" t="s">
        <v>39</v>
      </c>
      <c r="H337" t="s">
        <v>2317</v>
      </c>
      <c r="I337" t="s">
        <v>41</v>
      </c>
      <c r="J337" t="s">
        <v>42</v>
      </c>
      <c r="K337" t="s">
        <v>66</v>
      </c>
      <c r="L337" t="s">
        <v>44</v>
      </c>
      <c r="M337" t="s">
        <v>1775</v>
      </c>
      <c r="N337" t="s">
        <v>1477</v>
      </c>
      <c r="O337" t="s">
        <v>1478</v>
      </c>
      <c r="P337" t="s">
        <v>48</v>
      </c>
      <c r="Q337" t="s">
        <v>490</v>
      </c>
      <c r="R337" t="s">
        <v>491</v>
      </c>
      <c r="S337" t="s">
        <v>72</v>
      </c>
      <c r="T337" t="s">
        <v>52</v>
      </c>
      <c r="U337" s="3">
        <v>45789</v>
      </c>
      <c r="V337" t="s">
        <v>53</v>
      </c>
      <c r="W337" s="2">
        <v>45481</v>
      </c>
      <c r="X337" s="2">
        <v>45511</v>
      </c>
      <c r="Y337">
        <v>1</v>
      </c>
      <c r="Z337" t="s">
        <v>54</v>
      </c>
      <c r="AA337" t="s">
        <v>73</v>
      </c>
      <c r="AB337" t="s">
        <v>44</v>
      </c>
      <c r="AC337" t="s">
        <v>44</v>
      </c>
      <c r="AD337" t="s">
        <v>56</v>
      </c>
      <c r="AE337" t="s">
        <v>82</v>
      </c>
      <c r="AF337" t="s">
        <v>56</v>
      </c>
      <c r="AG337" t="s">
        <v>82</v>
      </c>
      <c r="AH337" t="s">
        <v>56</v>
      </c>
      <c r="AI337" t="s">
        <v>75</v>
      </c>
    </row>
    <row r="338" spans="1:35" x14ac:dyDescent="0.2">
      <c r="A338" t="s">
        <v>2318</v>
      </c>
      <c r="B338" t="s">
        <v>36</v>
      </c>
      <c r="C338" t="s">
        <v>37</v>
      </c>
      <c r="D338" s="1">
        <v>787.97</v>
      </c>
      <c r="E338" t="s">
        <v>38</v>
      </c>
      <c r="F338" s="2">
        <v>45481</v>
      </c>
      <c r="G338" t="s">
        <v>39</v>
      </c>
      <c r="H338" t="s">
        <v>2319</v>
      </c>
      <c r="I338" t="s">
        <v>41</v>
      </c>
      <c r="J338" t="s">
        <v>42</v>
      </c>
      <c r="K338" t="s">
        <v>43</v>
      </c>
      <c r="L338" t="s">
        <v>44</v>
      </c>
      <c r="M338" t="s">
        <v>101</v>
      </c>
      <c r="N338" t="s">
        <v>2030</v>
      </c>
      <c r="O338" t="s">
        <v>2031</v>
      </c>
      <c r="P338" t="s">
        <v>48</v>
      </c>
      <c r="Q338" t="s">
        <v>104</v>
      </c>
      <c r="R338" t="s">
        <v>105</v>
      </c>
      <c r="S338" t="s">
        <v>51</v>
      </c>
      <c r="T338" t="s">
        <v>52</v>
      </c>
      <c r="U338" s="3">
        <v>45789</v>
      </c>
      <c r="V338" t="s">
        <v>53</v>
      </c>
      <c r="W338" s="2">
        <v>45481</v>
      </c>
      <c r="X338" s="2">
        <v>45518</v>
      </c>
      <c r="Y338">
        <v>1</v>
      </c>
      <c r="Z338" t="s">
        <v>54</v>
      </c>
      <c r="AA338" t="s">
        <v>55</v>
      </c>
      <c r="AB338" t="s">
        <v>44</v>
      </c>
      <c r="AC338" t="s">
        <v>44</v>
      </c>
      <c r="AD338" t="s">
        <v>56</v>
      </c>
      <c r="AE338" t="s">
        <v>57</v>
      </c>
      <c r="AF338" t="s">
        <v>56</v>
      </c>
      <c r="AG338" t="s">
        <v>57</v>
      </c>
      <c r="AH338" t="s">
        <v>44</v>
      </c>
      <c r="AI338" t="s">
        <v>44</v>
      </c>
    </row>
    <row r="339" spans="1:35" x14ac:dyDescent="0.2">
      <c r="A339" t="s">
        <v>2320</v>
      </c>
      <c r="B339" t="s">
        <v>36</v>
      </c>
      <c r="C339" t="s">
        <v>37</v>
      </c>
      <c r="D339" s="1">
        <v>948</v>
      </c>
      <c r="E339" t="s">
        <v>38</v>
      </c>
      <c r="F339" s="2">
        <v>45481</v>
      </c>
      <c r="G339" t="s">
        <v>39</v>
      </c>
      <c r="H339" t="s">
        <v>2321</v>
      </c>
      <c r="I339" t="s">
        <v>41</v>
      </c>
      <c r="J339" t="s">
        <v>42</v>
      </c>
      <c r="K339" t="s">
        <v>66</v>
      </c>
      <c r="L339" t="s">
        <v>44</v>
      </c>
      <c r="M339" t="s">
        <v>1719</v>
      </c>
      <c r="N339" t="s">
        <v>145</v>
      </c>
      <c r="O339" t="s">
        <v>146</v>
      </c>
      <c r="P339" t="s">
        <v>48</v>
      </c>
      <c r="Q339" t="s">
        <v>147</v>
      </c>
      <c r="R339" t="s">
        <v>148</v>
      </c>
      <c r="S339" t="s">
        <v>51</v>
      </c>
      <c r="T339" t="s">
        <v>52</v>
      </c>
      <c r="U339" s="3">
        <v>45789</v>
      </c>
      <c r="V339" t="s">
        <v>53</v>
      </c>
      <c r="W339" s="2">
        <v>45481</v>
      </c>
      <c r="X339" s="2">
        <v>45560</v>
      </c>
      <c r="Y339">
        <v>3</v>
      </c>
      <c r="Z339" t="s">
        <v>54</v>
      </c>
      <c r="AA339" t="s">
        <v>73</v>
      </c>
      <c r="AB339" t="s">
        <v>44</v>
      </c>
      <c r="AC339" t="s">
        <v>44</v>
      </c>
      <c r="AD339" t="s">
        <v>56</v>
      </c>
      <c r="AE339" t="s">
        <v>74</v>
      </c>
      <c r="AF339" t="s">
        <v>56</v>
      </c>
      <c r="AG339" t="s">
        <v>74</v>
      </c>
      <c r="AH339" t="s">
        <v>56</v>
      </c>
      <c r="AI339" t="s">
        <v>93</v>
      </c>
    </row>
    <row r="340" spans="1:35" x14ac:dyDescent="0.2">
      <c r="A340" t="s">
        <v>2322</v>
      </c>
      <c r="B340" t="s">
        <v>36</v>
      </c>
      <c r="C340" t="s">
        <v>1244</v>
      </c>
      <c r="D340" s="1">
        <v>982</v>
      </c>
      <c r="E340" t="s">
        <v>38</v>
      </c>
      <c r="F340" s="2">
        <v>45483</v>
      </c>
      <c r="G340" t="s">
        <v>39</v>
      </c>
      <c r="H340" t="s">
        <v>2323</v>
      </c>
      <c r="I340" t="s">
        <v>41</v>
      </c>
      <c r="J340" t="s">
        <v>42</v>
      </c>
      <c r="K340" t="s">
        <v>129</v>
      </c>
      <c r="L340" t="s">
        <v>44</v>
      </c>
      <c r="M340" t="s">
        <v>2324</v>
      </c>
      <c r="N340" t="s">
        <v>2325</v>
      </c>
      <c r="O340" t="s">
        <v>2326</v>
      </c>
      <c r="P340" t="s">
        <v>48</v>
      </c>
      <c r="Q340" t="s">
        <v>2327</v>
      </c>
      <c r="R340" t="s">
        <v>2328</v>
      </c>
      <c r="S340" t="s">
        <v>72</v>
      </c>
      <c r="T340" t="s">
        <v>1246</v>
      </c>
      <c r="U340" s="3">
        <v>45789</v>
      </c>
      <c r="V340" t="s">
        <v>53</v>
      </c>
      <c r="W340" s="2">
        <v>45483</v>
      </c>
      <c r="X340" s="2">
        <v>45518</v>
      </c>
      <c r="Y340">
        <v>1</v>
      </c>
      <c r="Z340" t="s">
        <v>54</v>
      </c>
      <c r="AA340" t="s">
        <v>132</v>
      </c>
      <c r="AB340" t="s">
        <v>44</v>
      </c>
      <c r="AC340" t="s">
        <v>44</v>
      </c>
      <c r="AD340" t="s">
        <v>56</v>
      </c>
      <c r="AE340" t="s">
        <v>75</v>
      </c>
      <c r="AF340" t="s">
        <v>56</v>
      </c>
      <c r="AG340" t="s">
        <v>75</v>
      </c>
      <c r="AH340" t="s">
        <v>56</v>
      </c>
      <c r="AI340" t="s">
        <v>74</v>
      </c>
    </row>
    <row r="341" spans="1:35" x14ac:dyDescent="0.2">
      <c r="A341" t="s">
        <v>2329</v>
      </c>
      <c r="B341" t="s">
        <v>36</v>
      </c>
      <c r="C341" t="s">
        <v>283</v>
      </c>
      <c r="D341" s="1">
        <v>500</v>
      </c>
      <c r="E341" t="s">
        <v>38</v>
      </c>
      <c r="F341" s="2">
        <v>45488</v>
      </c>
      <c r="G341" t="s">
        <v>39</v>
      </c>
      <c r="H341" t="s">
        <v>2330</v>
      </c>
      <c r="I341" t="s">
        <v>41</v>
      </c>
      <c r="J341" t="s">
        <v>42</v>
      </c>
      <c r="K341" t="s">
        <v>109</v>
      </c>
      <c r="L341" t="s">
        <v>44</v>
      </c>
      <c r="M341" t="s">
        <v>121</v>
      </c>
      <c r="N341" t="s">
        <v>111</v>
      </c>
      <c r="O341" t="s">
        <v>112</v>
      </c>
      <c r="P341" t="s">
        <v>48</v>
      </c>
      <c r="Q341" t="s">
        <v>113</v>
      </c>
      <c r="R341" t="s">
        <v>114</v>
      </c>
      <c r="S341" t="s">
        <v>51</v>
      </c>
      <c r="T341" t="s">
        <v>288</v>
      </c>
      <c r="U341" s="3">
        <v>45789</v>
      </c>
      <c r="V341" t="s">
        <v>53</v>
      </c>
      <c r="W341" s="2">
        <v>45488</v>
      </c>
      <c r="X341" s="2">
        <v>45558</v>
      </c>
      <c r="Y341">
        <v>2</v>
      </c>
      <c r="Z341" t="s">
        <v>54</v>
      </c>
      <c r="AA341" t="s">
        <v>116</v>
      </c>
      <c r="AB341" t="s">
        <v>44</v>
      </c>
      <c r="AC341" t="s">
        <v>44</v>
      </c>
      <c r="AD341" t="s">
        <v>56</v>
      </c>
      <c r="AE341" t="s">
        <v>75</v>
      </c>
      <c r="AF341" t="s">
        <v>56</v>
      </c>
      <c r="AG341" t="s">
        <v>75</v>
      </c>
      <c r="AH341" t="s">
        <v>44</v>
      </c>
      <c r="AI341" t="s">
        <v>44</v>
      </c>
    </row>
    <row r="342" spans="1:35" x14ac:dyDescent="0.2">
      <c r="A342" t="s">
        <v>2331</v>
      </c>
      <c r="B342" t="s">
        <v>36</v>
      </c>
      <c r="C342" t="s">
        <v>37</v>
      </c>
      <c r="D342" s="1">
        <v>500</v>
      </c>
      <c r="E342" t="s">
        <v>38</v>
      </c>
      <c r="F342" s="2">
        <v>45489</v>
      </c>
      <c r="G342" t="s">
        <v>39</v>
      </c>
      <c r="H342" t="s">
        <v>2332</v>
      </c>
      <c r="I342" t="s">
        <v>41</v>
      </c>
      <c r="J342" t="s">
        <v>42</v>
      </c>
      <c r="K342" t="s">
        <v>120</v>
      </c>
      <c r="L342" t="s">
        <v>44</v>
      </c>
      <c r="M342" t="s">
        <v>196</v>
      </c>
      <c r="N342" t="s">
        <v>2333</v>
      </c>
      <c r="O342" t="s">
        <v>2334</v>
      </c>
      <c r="P342" t="s">
        <v>48</v>
      </c>
      <c r="Q342" t="s">
        <v>153</v>
      </c>
      <c r="R342" t="s">
        <v>154</v>
      </c>
      <c r="S342" t="s">
        <v>155</v>
      </c>
      <c r="T342" t="s">
        <v>52</v>
      </c>
      <c r="U342" s="3">
        <v>45789</v>
      </c>
      <c r="V342" t="s">
        <v>53</v>
      </c>
      <c r="W342" s="2">
        <v>45489</v>
      </c>
      <c r="X342" s="2">
        <v>45574</v>
      </c>
      <c r="Y342">
        <v>3</v>
      </c>
      <c r="Z342" t="s">
        <v>54</v>
      </c>
      <c r="AA342" t="s">
        <v>126</v>
      </c>
      <c r="AB342" t="s">
        <v>44</v>
      </c>
      <c r="AC342" t="s">
        <v>44</v>
      </c>
      <c r="AD342" t="s">
        <v>56</v>
      </c>
      <c r="AE342" t="s">
        <v>75</v>
      </c>
      <c r="AF342" t="s">
        <v>56</v>
      </c>
      <c r="AG342" t="s">
        <v>75</v>
      </c>
      <c r="AH342" t="s">
        <v>44</v>
      </c>
      <c r="AI342" t="s">
        <v>44</v>
      </c>
    </row>
    <row r="343" spans="1:35" x14ac:dyDescent="0.2">
      <c r="A343" t="s">
        <v>2335</v>
      </c>
      <c r="B343" t="s">
        <v>36</v>
      </c>
      <c r="C343" t="s">
        <v>37</v>
      </c>
      <c r="D343" s="1">
        <v>920.96</v>
      </c>
      <c r="E343" t="s">
        <v>38</v>
      </c>
      <c r="F343" s="2">
        <v>45488</v>
      </c>
      <c r="G343" t="s">
        <v>39</v>
      </c>
      <c r="H343" t="s">
        <v>2336</v>
      </c>
      <c r="I343" t="s">
        <v>41</v>
      </c>
      <c r="J343" t="s">
        <v>42</v>
      </c>
      <c r="K343" t="s">
        <v>129</v>
      </c>
      <c r="L343" t="s">
        <v>44</v>
      </c>
      <c r="M343" t="s">
        <v>101</v>
      </c>
      <c r="N343" t="s">
        <v>1771</v>
      </c>
      <c r="O343" t="s">
        <v>1772</v>
      </c>
      <c r="P343" t="s">
        <v>48</v>
      </c>
      <c r="Q343" t="s">
        <v>644</v>
      </c>
      <c r="R343" t="s">
        <v>645</v>
      </c>
      <c r="S343" t="s">
        <v>72</v>
      </c>
      <c r="T343" t="s">
        <v>52</v>
      </c>
      <c r="U343" s="3">
        <v>45789</v>
      </c>
      <c r="V343" t="s">
        <v>53</v>
      </c>
      <c r="W343" s="2">
        <v>45488</v>
      </c>
      <c r="X343" s="2">
        <v>45540</v>
      </c>
      <c r="Y343">
        <v>2</v>
      </c>
      <c r="Z343" t="s">
        <v>54</v>
      </c>
      <c r="AA343" t="s">
        <v>163</v>
      </c>
      <c r="AB343" t="s">
        <v>44</v>
      </c>
      <c r="AC343" t="s">
        <v>44</v>
      </c>
      <c r="AD343" t="s">
        <v>56</v>
      </c>
      <c r="AE343" t="s">
        <v>57</v>
      </c>
      <c r="AF343" t="s">
        <v>56</v>
      </c>
      <c r="AG343" t="s">
        <v>57</v>
      </c>
      <c r="AH343" t="s">
        <v>44</v>
      </c>
      <c r="AI343" t="s">
        <v>44</v>
      </c>
    </row>
    <row r="344" spans="1:35" x14ac:dyDescent="0.2">
      <c r="A344" t="s">
        <v>2337</v>
      </c>
      <c r="B344" t="s">
        <v>36</v>
      </c>
      <c r="C344" t="s">
        <v>37</v>
      </c>
      <c r="D344" s="1">
        <v>780</v>
      </c>
      <c r="E344" t="s">
        <v>38</v>
      </c>
      <c r="F344" s="2">
        <v>45488</v>
      </c>
      <c r="G344" t="s">
        <v>39</v>
      </c>
      <c r="H344" t="s">
        <v>2338</v>
      </c>
      <c r="I344" t="s">
        <v>41</v>
      </c>
      <c r="J344" t="s">
        <v>42</v>
      </c>
      <c r="K344" t="s">
        <v>120</v>
      </c>
      <c r="L344" t="s">
        <v>44</v>
      </c>
      <c r="M344" t="s">
        <v>196</v>
      </c>
      <c r="N344" t="s">
        <v>2339</v>
      </c>
      <c r="O344" t="s">
        <v>2340</v>
      </c>
      <c r="P344" t="s">
        <v>48</v>
      </c>
      <c r="Q344" t="s">
        <v>80</v>
      </c>
      <c r="R344" t="s">
        <v>81</v>
      </c>
      <c r="S344" t="s">
        <v>51</v>
      </c>
      <c r="T344" t="s">
        <v>52</v>
      </c>
      <c r="U344" s="3">
        <v>45789</v>
      </c>
      <c r="V344" t="s">
        <v>53</v>
      </c>
      <c r="W344" s="2">
        <v>45488</v>
      </c>
      <c r="X344" s="2">
        <v>45574</v>
      </c>
      <c r="Y344">
        <v>3</v>
      </c>
      <c r="Z344" t="s">
        <v>54</v>
      </c>
      <c r="AA344" t="s">
        <v>126</v>
      </c>
      <c r="AB344" t="s">
        <v>44</v>
      </c>
      <c r="AC344" t="s">
        <v>44</v>
      </c>
      <c r="AD344" t="s">
        <v>56</v>
      </c>
      <c r="AE344" t="s">
        <v>75</v>
      </c>
      <c r="AF344" t="s">
        <v>56</v>
      </c>
      <c r="AG344" t="s">
        <v>75</v>
      </c>
      <c r="AH344" t="s">
        <v>44</v>
      </c>
      <c r="AI344" t="s">
        <v>44</v>
      </c>
    </row>
    <row r="345" spans="1:35" x14ac:dyDescent="0.2">
      <c r="A345" t="s">
        <v>2341</v>
      </c>
      <c r="B345" t="s">
        <v>36</v>
      </c>
      <c r="C345" t="s">
        <v>316</v>
      </c>
      <c r="D345" s="1">
        <v>937.81</v>
      </c>
      <c r="E345" t="s">
        <v>38</v>
      </c>
      <c r="F345" s="2">
        <v>45495</v>
      </c>
      <c r="G345" t="s">
        <v>39</v>
      </c>
      <c r="H345" t="s">
        <v>2342</v>
      </c>
      <c r="I345" t="s">
        <v>41</v>
      </c>
      <c r="J345" t="s">
        <v>42</v>
      </c>
      <c r="K345" t="s">
        <v>285</v>
      </c>
      <c r="L345" t="s">
        <v>44</v>
      </c>
      <c r="M345" t="s">
        <v>45</v>
      </c>
      <c r="N345" t="s">
        <v>231</v>
      </c>
      <c r="O345" t="s">
        <v>232</v>
      </c>
      <c r="P345" t="s">
        <v>48</v>
      </c>
      <c r="Q345" t="s">
        <v>233</v>
      </c>
      <c r="R345" t="s">
        <v>234</v>
      </c>
      <c r="S345" t="s">
        <v>51</v>
      </c>
      <c r="T345" t="s">
        <v>323</v>
      </c>
      <c r="U345" s="3">
        <v>45789</v>
      </c>
      <c r="V345" t="s">
        <v>53</v>
      </c>
      <c r="W345" s="2">
        <v>45495</v>
      </c>
      <c r="X345" s="2">
        <v>45511</v>
      </c>
      <c r="Y345">
        <v>1</v>
      </c>
      <c r="Z345" t="s">
        <v>54</v>
      </c>
      <c r="AA345" t="s">
        <v>289</v>
      </c>
      <c r="AB345" t="s">
        <v>44</v>
      </c>
      <c r="AC345" t="s">
        <v>44</v>
      </c>
      <c r="AD345" t="s">
        <v>56</v>
      </c>
      <c r="AE345" t="s">
        <v>82</v>
      </c>
      <c r="AF345" t="s">
        <v>56</v>
      </c>
      <c r="AG345" t="s">
        <v>82</v>
      </c>
      <c r="AH345" t="s">
        <v>44</v>
      </c>
      <c r="AI345" t="s">
        <v>44</v>
      </c>
    </row>
    <row r="346" spans="1:35" x14ac:dyDescent="0.2">
      <c r="A346" t="s">
        <v>2343</v>
      </c>
      <c r="B346" t="s">
        <v>36</v>
      </c>
      <c r="C346" t="s">
        <v>37</v>
      </c>
      <c r="D346" s="1">
        <v>985.98</v>
      </c>
      <c r="E346" t="s">
        <v>38</v>
      </c>
      <c r="F346" s="2">
        <v>45488</v>
      </c>
      <c r="G346" t="s">
        <v>39</v>
      </c>
      <c r="H346" t="s">
        <v>2344</v>
      </c>
      <c r="I346" t="s">
        <v>41</v>
      </c>
      <c r="J346" t="s">
        <v>42</v>
      </c>
      <c r="K346" t="s">
        <v>66</v>
      </c>
      <c r="L346" t="s">
        <v>44</v>
      </c>
      <c r="M346" t="s">
        <v>373</v>
      </c>
      <c r="N346" t="s">
        <v>1093</v>
      </c>
      <c r="O346" t="s">
        <v>1094</v>
      </c>
      <c r="P346" t="s">
        <v>48</v>
      </c>
      <c r="Q346" t="s">
        <v>1095</v>
      </c>
      <c r="R346" t="s">
        <v>1096</v>
      </c>
      <c r="S346" t="s">
        <v>72</v>
      </c>
      <c r="T346" t="s">
        <v>52</v>
      </c>
      <c r="U346" s="3">
        <v>45789</v>
      </c>
      <c r="V346" t="s">
        <v>53</v>
      </c>
      <c r="W346" s="2">
        <v>45488</v>
      </c>
      <c r="X346" s="2">
        <v>45546</v>
      </c>
      <c r="Y346">
        <v>2</v>
      </c>
      <c r="Z346" t="s">
        <v>54</v>
      </c>
      <c r="AA346" t="s">
        <v>73</v>
      </c>
      <c r="AB346" t="s">
        <v>44</v>
      </c>
      <c r="AC346" t="s">
        <v>44</v>
      </c>
      <c r="AD346" t="s">
        <v>56</v>
      </c>
      <c r="AE346" t="s">
        <v>75</v>
      </c>
      <c r="AF346" t="s">
        <v>56</v>
      </c>
      <c r="AG346" t="s">
        <v>75</v>
      </c>
      <c r="AH346" t="s">
        <v>44</v>
      </c>
      <c r="AI346" t="s">
        <v>44</v>
      </c>
    </row>
    <row r="347" spans="1:35" x14ac:dyDescent="0.2">
      <c r="A347" t="s">
        <v>2345</v>
      </c>
      <c r="B347" t="s">
        <v>36</v>
      </c>
      <c r="C347" t="s">
        <v>37</v>
      </c>
      <c r="D347" s="1">
        <v>853.19</v>
      </c>
      <c r="E347" t="s">
        <v>38</v>
      </c>
      <c r="F347" s="2">
        <v>45488</v>
      </c>
      <c r="G347" t="s">
        <v>39</v>
      </c>
      <c r="H347" t="s">
        <v>2346</v>
      </c>
      <c r="I347" t="s">
        <v>41</v>
      </c>
      <c r="J347" t="s">
        <v>42</v>
      </c>
      <c r="K347" t="s">
        <v>66</v>
      </c>
      <c r="L347" t="s">
        <v>44</v>
      </c>
      <c r="M347" t="s">
        <v>1023</v>
      </c>
      <c r="N347" t="s">
        <v>2347</v>
      </c>
      <c r="O347" t="s">
        <v>2348</v>
      </c>
      <c r="P347" t="s">
        <v>48</v>
      </c>
      <c r="Q347" t="s">
        <v>1463</v>
      </c>
      <c r="R347" t="s">
        <v>1464</v>
      </c>
      <c r="S347" t="s">
        <v>155</v>
      </c>
      <c r="T347" t="s">
        <v>52</v>
      </c>
      <c r="U347" s="3">
        <v>45789</v>
      </c>
      <c r="V347" t="s">
        <v>53</v>
      </c>
      <c r="W347" s="2">
        <v>45488</v>
      </c>
      <c r="X347" s="2">
        <v>45560</v>
      </c>
      <c r="Y347">
        <v>2</v>
      </c>
      <c r="Z347" t="s">
        <v>54</v>
      </c>
      <c r="AA347" t="s">
        <v>73</v>
      </c>
      <c r="AB347" t="s">
        <v>44</v>
      </c>
      <c r="AC347" t="s">
        <v>44</v>
      </c>
      <c r="AD347" t="s">
        <v>56</v>
      </c>
      <c r="AE347" t="s">
        <v>57</v>
      </c>
      <c r="AF347" t="s">
        <v>56</v>
      </c>
      <c r="AG347" t="s">
        <v>57</v>
      </c>
      <c r="AH347" t="s">
        <v>56</v>
      </c>
      <c r="AI347" t="s">
        <v>92</v>
      </c>
    </row>
    <row r="348" spans="1:35" x14ac:dyDescent="0.2">
      <c r="A348" t="s">
        <v>2349</v>
      </c>
      <c r="B348" t="s">
        <v>36</v>
      </c>
      <c r="C348" t="s">
        <v>37</v>
      </c>
      <c r="D348" s="1">
        <v>866.97</v>
      </c>
      <c r="E348" t="s">
        <v>38</v>
      </c>
      <c r="F348" s="2">
        <v>45488</v>
      </c>
      <c r="G348" t="s">
        <v>39</v>
      </c>
      <c r="H348" t="s">
        <v>2350</v>
      </c>
      <c r="I348" t="s">
        <v>41</v>
      </c>
      <c r="J348" t="s">
        <v>42</v>
      </c>
      <c r="K348" t="s">
        <v>43</v>
      </c>
      <c r="L348" t="s">
        <v>44</v>
      </c>
      <c r="M348" t="s">
        <v>45</v>
      </c>
      <c r="N348" t="s">
        <v>2351</v>
      </c>
      <c r="O348" t="s">
        <v>2352</v>
      </c>
      <c r="P348" t="s">
        <v>48</v>
      </c>
      <c r="Q348" t="s">
        <v>313</v>
      </c>
      <c r="R348" t="s">
        <v>314</v>
      </c>
      <c r="S348" t="s">
        <v>51</v>
      </c>
      <c r="T348" t="s">
        <v>52</v>
      </c>
      <c r="U348" s="3">
        <v>45789</v>
      </c>
      <c r="V348" t="s">
        <v>53</v>
      </c>
      <c r="W348" s="2">
        <v>45488</v>
      </c>
      <c r="X348" s="2">
        <v>45518</v>
      </c>
      <c r="Y348">
        <v>1</v>
      </c>
      <c r="Z348" t="s">
        <v>54</v>
      </c>
      <c r="AA348" t="s">
        <v>55</v>
      </c>
      <c r="AB348" t="s">
        <v>44</v>
      </c>
      <c r="AC348" t="s">
        <v>44</v>
      </c>
      <c r="AD348" t="s">
        <v>56</v>
      </c>
      <c r="AE348" t="s">
        <v>57</v>
      </c>
      <c r="AF348" t="s">
        <v>56</v>
      </c>
      <c r="AG348" t="s">
        <v>57</v>
      </c>
      <c r="AH348" t="s">
        <v>44</v>
      </c>
      <c r="AI348" t="s">
        <v>44</v>
      </c>
    </row>
    <row r="349" spans="1:35" x14ac:dyDescent="0.2">
      <c r="A349" t="s">
        <v>2353</v>
      </c>
      <c r="B349" t="s">
        <v>36</v>
      </c>
      <c r="C349" t="s">
        <v>283</v>
      </c>
      <c r="D349" s="1">
        <v>500</v>
      </c>
      <c r="E349" t="s">
        <v>38</v>
      </c>
      <c r="F349" s="2">
        <v>45489</v>
      </c>
      <c r="G349" t="s">
        <v>39</v>
      </c>
      <c r="H349" t="s">
        <v>2354</v>
      </c>
      <c r="I349" t="s">
        <v>41</v>
      </c>
      <c r="J349" t="s">
        <v>42</v>
      </c>
      <c r="K349" t="s">
        <v>109</v>
      </c>
      <c r="L349" t="s">
        <v>44</v>
      </c>
      <c r="M349" t="s">
        <v>121</v>
      </c>
      <c r="N349" t="s">
        <v>111</v>
      </c>
      <c r="O349" t="s">
        <v>112</v>
      </c>
      <c r="P349" t="s">
        <v>48</v>
      </c>
      <c r="Q349" t="s">
        <v>113</v>
      </c>
      <c r="R349" t="s">
        <v>114</v>
      </c>
      <c r="S349" t="s">
        <v>51</v>
      </c>
      <c r="T349" t="s">
        <v>288</v>
      </c>
      <c r="U349" s="3">
        <v>45789</v>
      </c>
      <c r="V349" t="s">
        <v>53</v>
      </c>
      <c r="W349" s="2">
        <v>45489</v>
      </c>
      <c r="X349" s="2">
        <v>45560</v>
      </c>
      <c r="Y349">
        <v>2</v>
      </c>
      <c r="Z349" t="s">
        <v>54</v>
      </c>
      <c r="AA349" t="s">
        <v>116</v>
      </c>
      <c r="AB349" t="s">
        <v>44</v>
      </c>
      <c r="AC349" t="s">
        <v>44</v>
      </c>
      <c r="AD349" t="s">
        <v>56</v>
      </c>
      <c r="AE349" t="s">
        <v>75</v>
      </c>
      <c r="AF349" t="s">
        <v>56</v>
      </c>
      <c r="AG349" t="s">
        <v>75</v>
      </c>
      <c r="AH349" t="s">
        <v>44</v>
      </c>
      <c r="AI349" t="s">
        <v>44</v>
      </c>
    </row>
    <row r="350" spans="1:35" x14ac:dyDescent="0.2">
      <c r="A350" t="s">
        <v>2355</v>
      </c>
      <c r="B350" t="s">
        <v>36</v>
      </c>
      <c r="C350" t="s">
        <v>37</v>
      </c>
      <c r="D350" s="1">
        <v>881.62</v>
      </c>
      <c r="E350" t="s">
        <v>38</v>
      </c>
      <c r="F350" s="2">
        <v>45490</v>
      </c>
      <c r="G350" t="s">
        <v>39</v>
      </c>
      <c r="H350" t="s">
        <v>2356</v>
      </c>
      <c r="I350" t="s">
        <v>41</v>
      </c>
      <c r="J350" t="s">
        <v>42</v>
      </c>
      <c r="K350" t="s">
        <v>120</v>
      </c>
      <c r="L350" t="s">
        <v>44</v>
      </c>
      <c r="M350" t="s">
        <v>1023</v>
      </c>
      <c r="N350" t="s">
        <v>2357</v>
      </c>
      <c r="O350" t="s">
        <v>2358</v>
      </c>
      <c r="P350" t="s">
        <v>48</v>
      </c>
      <c r="Q350" t="s">
        <v>216</v>
      </c>
      <c r="R350" t="s">
        <v>217</v>
      </c>
      <c r="S350" t="s">
        <v>72</v>
      </c>
      <c r="T350" t="s">
        <v>52</v>
      </c>
      <c r="U350" s="3">
        <v>45789</v>
      </c>
      <c r="V350" t="s">
        <v>53</v>
      </c>
      <c r="W350" s="2">
        <v>45490</v>
      </c>
      <c r="X350" s="2">
        <v>45520</v>
      </c>
      <c r="Y350">
        <v>1</v>
      </c>
      <c r="Z350" t="s">
        <v>54</v>
      </c>
      <c r="AA350" t="s">
        <v>126</v>
      </c>
      <c r="AB350" t="s">
        <v>44</v>
      </c>
      <c r="AC350" t="s">
        <v>44</v>
      </c>
      <c r="AD350" t="s">
        <v>56</v>
      </c>
      <c r="AE350" t="s">
        <v>82</v>
      </c>
      <c r="AF350" t="s">
        <v>56</v>
      </c>
      <c r="AG350" t="s">
        <v>82</v>
      </c>
      <c r="AH350" t="s">
        <v>56</v>
      </c>
      <c r="AI350" t="s">
        <v>92</v>
      </c>
    </row>
    <row r="351" spans="1:35" x14ac:dyDescent="0.2">
      <c r="A351" t="s">
        <v>2359</v>
      </c>
      <c r="B351" t="s">
        <v>36</v>
      </c>
      <c r="C351" t="s">
        <v>283</v>
      </c>
      <c r="D351" s="1">
        <v>350</v>
      </c>
      <c r="E351" t="s">
        <v>38</v>
      </c>
      <c r="F351" s="2">
        <v>45490</v>
      </c>
      <c r="G351" t="s">
        <v>39</v>
      </c>
      <c r="H351" t="s">
        <v>2360</v>
      </c>
      <c r="I351" t="s">
        <v>41</v>
      </c>
      <c r="J351" t="s">
        <v>42</v>
      </c>
      <c r="K351" t="s">
        <v>109</v>
      </c>
      <c r="L351" t="s">
        <v>44</v>
      </c>
      <c r="M351" t="s">
        <v>561</v>
      </c>
      <c r="N351" t="s">
        <v>2048</v>
      </c>
      <c r="O351" t="s">
        <v>2049</v>
      </c>
      <c r="P351" t="s">
        <v>48</v>
      </c>
      <c r="Q351" t="s">
        <v>147</v>
      </c>
      <c r="R351" t="s">
        <v>148</v>
      </c>
      <c r="S351" t="s">
        <v>51</v>
      </c>
      <c r="T351" t="s">
        <v>288</v>
      </c>
      <c r="U351" s="3">
        <v>45789</v>
      </c>
      <c r="V351" t="s">
        <v>53</v>
      </c>
      <c r="W351" s="2">
        <v>45490</v>
      </c>
      <c r="X351" s="2">
        <v>45533</v>
      </c>
      <c r="Y351">
        <v>1</v>
      </c>
      <c r="Z351" t="s">
        <v>54</v>
      </c>
      <c r="AA351" t="s">
        <v>116</v>
      </c>
      <c r="AB351" t="s">
        <v>44</v>
      </c>
      <c r="AC351" t="s">
        <v>44</v>
      </c>
      <c r="AD351" t="s">
        <v>56</v>
      </c>
      <c r="AE351" t="s">
        <v>164</v>
      </c>
      <c r="AF351" t="s">
        <v>56</v>
      </c>
      <c r="AG351" t="s">
        <v>164</v>
      </c>
      <c r="AH351" t="s">
        <v>44</v>
      </c>
      <c r="AI351" t="s">
        <v>44</v>
      </c>
    </row>
    <row r="352" spans="1:35" x14ac:dyDescent="0.2">
      <c r="A352" t="s">
        <v>2361</v>
      </c>
      <c r="B352" t="s">
        <v>36</v>
      </c>
      <c r="C352" t="s">
        <v>37</v>
      </c>
      <c r="D352" s="1">
        <v>500</v>
      </c>
      <c r="E352" t="s">
        <v>38</v>
      </c>
      <c r="F352" s="2">
        <v>45496</v>
      </c>
      <c r="G352" t="s">
        <v>39</v>
      </c>
      <c r="H352" t="s">
        <v>2362</v>
      </c>
      <c r="I352" t="s">
        <v>41</v>
      </c>
      <c r="J352" t="s">
        <v>42</v>
      </c>
      <c r="K352" t="s">
        <v>129</v>
      </c>
      <c r="L352" t="s">
        <v>44</v>
      </c>
      <c r="M352" t="s">
        <v>196</v>
      </c>
      <c r="N352" t="s">
        <v>701</v>
      </c>
      <c r="O352" t="s">
        <v>702</v>
      </c>
      <c r="P352" t="s">
        <v>48</v>
      </c>
      <c r="Q352" t="s">
        <v>124</v>
      </c>
      <c r="R352" t="s">
        <v>125</v>
      </c>
      <c r="S352" t="s">
        <v>51</v>
      </c>
      <c r="T352" t="s">
        <v>52</v>
      </c>
      <c r="U352" s="3">
        <v>45789</v>
      </c>
      <c r="V352" t="s">
        <v>53</v>
      </c>
      <c r="W352" s="2">
        <v>45496</v>
      </c>
      <c r="X352" s="2">
        <v>45560</v>
      </c>
      <c r="Y352">
        <v>2</v>
      </c>
      <c r="Z352" t="s">
        <v>54</v>
      </c>
      <c r="AA352" t="s">
        <v>163</v>
      </c>
      <c r="AB352" t="s">
        <v>44</v>
      </c>
      <c r="AC352" t="s">
        <v>44</v>
      </c>
      <c r="AD352" t="s">
        <v>56</v>
      </c>
      <c r="AE352" t="s">
        <v>75</v>
      </c>
      <c r="AF352" t="s">
        <v>56</v>
      </c>
      <c r="AG352" t="s">
        <v>75</v>
      </c>
      <c r="AH352" t="s">
        <v>44</v>
      </c>
      <c r="AI352" t="s">
        <v>44</v>
      </c>
    </row>
    <row r="353" spans="1:35" x14ac:dyDescent="0.2">
      <c r="A353" t="s">
        <v>2363</v>
      </c>
      <c r="B353" t="s">
        <v>36</v>
      </c>
      <c r="C353" t="s">
        <v>202</v>
      </c>
      <c r="D353" s="1">
        <v>2483.64</v>
      </c>
      <c r="E353" t="s">
        <v>38</v>
      </c>
      <c r="F353" s="2">
        <v>45495</v>
      </c>
      <c r="G353" t="s">
        <v>39</v>
      </c>
      <c r="H353" t="s">
        <v>2364</v>
      </c>
      <c r="I353" t="s">
        <v>41</v>
      </c>
      <c r="J353" t="s">
        <v>42</v>
      </c>
      <c r="K353" t="s">
        <v>66</v>
      </c>
      <c r="L353" t="s">
        <v>44</v>
      </c>
      <c r="M353" t="s">
        <v>204</v>
      </c>
      <c r="N353" t="s">
        <v>300</v>
      </c>
      <c r="O353" t="s">
        <v>301</v>
      </c>
      <c r="P353" t="s">
        <v>48</v>
      </c>
      <c r="Q353" t="s">
        <v>302</v>
      </c>
      <c r="R353" t="s">
        <v>303</v>
      </c>
      <c r="S353" t="s">
        <v>72</v>
      </c>
      <c r="T353" t="s">
        <v>209</v>
      </c>
      <c r="U353" s="3">
        <v>45789</v>
      </c>
      <c r="V353" t="s">
        <v>53</v>
      </c>
      <c r="W353" s="2">
        <v>45495</v>
      </c>
      <c r="X353" s="2">
        <v>45558</v>
      </c>
      <c r="Y353">
        <v>2</v>
      </c>
      <c r="Z353" t="s">
        <v>54</v>
      </c>
      <c r="AA353" t="s">
        <v>91</v>
      </c>
      <c r="AB353" t="s">
        <v>44</v>
      </c>
      <c r="AC353" t="s">
        <v>44</v>
      </c>
      <c r="AD353" t="s">
        <v>56</v>
      </c>
      <c r="AE353" t="s">
        <v>211</v>
      </c>
      <c r="AF353" t="s">
        <v>56</v>
      </c>
      <c r="AG353" t="s">
        <v>211</v>
      </c>
      <c r="AH353" t="s">
        <v>44</v>
      </c>
      <c r="AI353" t="s">
        <v>44</v>
      </c>
    </row>
    <row r="354" spans="1:35" x14ac:dyDescent="0.2">
      <c r="A354" t="s">
        <v>2365</v>
      </c>
      <c r="B354" t="s">
        <v>36</v>
      </c>
      <c r="C354" t="s">
        <v>37</v>
      </c>
      <c r="D354" s="1">
        <v>800</v>
      </c>
      <c r="E354" t="s">
        <v>38</v>
      </c>
      <c r="F354" s="2">
        <v>45496</v>
      </c>
      <c r="G354" t="s">
        <v>39</v>
      </c>
      <c r="H354" t="s">
        <v>2366</v>
      </c>
      <c r="I354" t="s">
        <v>41</v>
      </c>
      <c r="J354" t="s">
        <v>42</v>
      </c>
      <c r="K354" t="s">
        <v>66</v>
      </c>
      <c r="L354" t="s">
        <v>44</v>
      </c>
      <c r="M354" t="s">
        <v>173</v>
      </c>
      <c r="N354" t="s">
        <v>2149</v>
      </c>
      <c r="O354" t="s">
        <v>2150</v>
      </c>
      <c r="P354" t="s">
        <v>48</v>
      </c>
      <c r="Q354" t="s">
        <v>1146</v>
      </c>
      <c r="R354" t="s">
        <v>1147</v>
      </c>
      <c r="S354" t="s">
        <v>72</v>
      </c>
      <c r="T354" t="s">
        <v>52</v>
      </c>
      <c r="U354" s="3">
        <v>45789</v>
      </c>
      <c r="V354" t="s">
        <v>53</v>
      </c>
      <c r="W354" s="2">
        <v>45496</v>
      </c>
      <c r="X354" s="2">
        <v>45551</v>
      </c>
      <c r="Y354">
        <v>2</v>
      </c>
      <c r="Z354" t="s">
        <v>54</v>
      </c>
      <c r="AA354" t="s">
        <v>73</v>
      </c>
      <c r="AB354" t="s">
        <v>44</v>
      </c>
      <c r="AC354" t="s">
        <v>44</v>
      </c>
      <c r="AD354" t="s">
        <v>56</v>
      </c>
      <c r="AE354" t="s">
        <v>75</v>
      </c>
      <c r="AF354" t="s">
        <v>56</v>
      </c>
      <c r="AG354" t="s">
        <v>75</v>
      </c>
      <c r="AH354" t="s">
        <v>44</v>
      </c>
      <c r="AI354" t="s">
        <v>44</v>
      </c>
    </row>
    <row r="355" spans="1:35" x14ac:dyDescent="0.2">
      <c r="A355" t="s">
        <v>2367</v>
      </c>
      <c r="B355" t="s">
        <v>36</v>
      </c>
      <c r="C355" t="s">
        <v>37</v>
      </c>
      <c r="D355" s="1">
        <v>837.96</v>
      </c>
      <c r="E355" t="s">
        <v>38</v>
      </c>
      <c r="F355" s="2">
        <v>45495</v>
      </c>
      <c r="G355" t="s">
        <v>39</v>
      </c>
      <c r="H355" t="s">
        <v>2368</v>
      </c>
      <c r="I355" t="s">
        <v>41</v>
      </c>
      <c r="J355" t="s">
        <v>42</v>
      </c>
      <c r="K355" t="s">
        <v>129</v>
      </c>
      <c r="L355" t="s">
        <v>44</v>
      </c>
      <c r="M355" t="s">
        <v>45</v>
      </c>
      <c r="N355" t="s">
        <v>1077</v>
      </c>
      <c r="O355" t="s">
        <v>1078</v>
      </c>
      <c r="P355" t="s">
        <v>48</v>
      </c>
      <c r="Q355" t="s">
        <v>508</v>
      </c>
      <c r="R355" t="s">
        <v>509</v>
      </c>
      <c r="S355" t="s">
        <v>51</v>
      </c>
      <c r="T355" t="s">
        <v>52</v>
      </c>
      <c r="U355" s="3">
        <v>45789</v>
      </c>
      <c r="V355" t="s">
        <v>53</v>
      </c>
      <c r="W355" s="2">
        <v>45495</v>
      </c>
      <c r="X355" s="2">
        <v>45559</v>
      </c>
      <c r="Y355">
        <v>2</v>
      </c>
      <c r="Z355" t="s">
        <v>54</v>
      </c>
      <c r="AA355" t="s">
        <v>163</v>
      </c>
      <c r="AB355" t="s">
        <v>44</v>
      </c>
      <c r="AC355" t="s">
        <v>44</v>
      </c>
      <c r="AD355" t="s">
        <v>56</v>
      </c>
      <c r="AE355" t="s">
        <v>57</v>
      </c>
      <c r="AF355" t="s">
        <v>56</v>
      </c>
      <c r="AG355" t="s">
        <v>57</v>
      </c>
      <c r="AH355" t="s">
        <v>44</v>
      </c>
      <c r="AI355" t="s">
        <v>44</v>
      </c>
    </row>
    <row r="356" spans="1:35" x14ac:dyDescent="0.2">
      <c r="A356" t="s">
        <v>2369</v>
      </c>
      <c r="B356" t="s">
        <v>36</v>
      </c>
      <c r="C356" t="s">
        <v>37</v>
      </c>
      <c r="D356" s="1">
        <v>850</v>
      </c>
      <c r="E356" t="s">
        <v>38</v>
      </c>
      <c r="F356" s="2">
        <v>45496</v>
      </c>
      <c r="G356" t="s">
        <v>39</v>
      </c>
      <c r="H356" t="s">
        <v>2370</v>
      </c>
      <c r="I356" t="s">
        <v>41</v>
      </c>
      <c r="J356" t="s">
        <v>42</v>
      </c>
      <c r="K356" t="s">
        <v>109</v>
      </c>
      <c r="L356" t="s">
        <v>44</v>
      </c>
      <c r="M356" t="s">
        <v>173</v>
      </c>
      <c r="N356" t="s">
        <v>582</v>
      </c>
      <c r="O356" t="s">
        <v>583</v>
      </c>
      <c r="P356" t="s">
        <v>48</v>
      </c>
      <c r="Q356" t="s">
        <v>147</v>
      </c>
      <c r="R356" t="s">
        <v>148</v>
      </c>
      <c r="S356" t="s">
        <v>51</v>
      </c>
      <c r="T356" t="s">
        <v>52</v>
      </c>
      <c r="U356" s="3">
        <v>45789</v>
      </c>
      <c r="V356" t="s">
        <v>53</v>
      </c>
      <c r="W356" s="2">
        <v>45496</v>
      </c>
      <c r="X356" s="2">
        <v>45574</v>
      </c>
      <c r="Y356">
        <v>3</v>
      </c>
      <c r="Z356" t="s">
        <v>54</v>
      </c>
      <c r="AA356" t="s">
        <v>210</v>
      </c>
      <c r="AB356" t="s">
        <v>44</v>
      </c>
      <c r="AC356" t="s">
        <v>44</v>
      </c>
      <c r="AD356" t="s">
        <v>56</v>
      </c>
      <c r="AE356" t="s">
        <v>75</v>
      </c>
      <c r="AF356" t="s">
        <v>56</v>
      </c>
      <c r="AG356" t="s">
        <v>75</v>
      </c>
      <c r="AH356" t="s">
        <v>44</v>
      </c>
      <c r="AI356" t="s">
        <v>44</v>
      </c>
    </row>
    <row r="357" spans="1:35" x14ac:dyDescent="0.2">
      <c r="A357" t="s">
        <v>2371</v>
      </c>
      <c r="B357" t="s">
        <v>36</v>
      </c>
      <c r="C357" t="s">
        <v>202</v>
      </c>
      <c r="D357" s="1">
        <v>1960.8</v>
      </c>
      <c r="E357" t="s">
        <v>38</v>
      </c>
      <c r="F357" s="2">
        <v>45495</v>
      </c>
      <c r="G357" t="s">
        <v>39</v>
      </c>
      <c r="H357" t="s">
        <v>2372</v>
      </c>
      <c r="I357" t="s">
        <v>41</v>
      </c>
      <c r="J357" t="s">
        <v>42</v>
      </c>
      <c r="K357" t="s">
        <v>129</v>
      </c>
      <c r="L357" t="s">
        <v>44</v>
      </c>
      <c r="M357" t="s">
        <v>204</v>
      </c>
      <c r="N357" t="s">
        <v>2373</v>
      </c>
      <c r="O357" t="s">
        <v>2374</v>
      </c>
      <c r="P357" t="s">
        <v>48</v>
      </c>
      <c r="Q357" t="s">
        <v>88</v>
      </c>
      <c r="R357" t="s">
        <v>89</v>
      </c>
      <c r="S357" t="s">
        <v>72</v>
      </c>
      <c r="T357" t="s">
        <v>209</v>
      </c>
      <c r="U357" s="3">
        <v>45789</v>
      </c>
      <c r="V357" t="s">
        <v>53</v>
      </c>
      <c r="W357" s="2">
        <v>45495</v>
      </c>
      <c r="X357" s="2">
        <v>45538</v>
      </c>
      <c r="Y357">
        <v>1</v>
      </c>
      <c r="Z357" t="s">
        <v>54</v>
      </c>
      <c r="AA357" t="s">
        <v>228</v>
      </c>
      <c r="AB357" t="s">
        <v>44</v>
      </c>
      <c r="AC357" t="s">
        <v>44</v>
      </c>
      <c r="AD357" t="s">
        <v>56</v>
      </c>
      <c r="AE357" t="s">
        <v>211</v>
      </c>
      <c r="AF357" t="s">
        <v>56</v>
      </c>
      <c r="AG357" t="s">
        <v>211</v>
      </c>
      <c r="AH357" t="s">
        <v>44</v>
      </c>
      <c r="AI357" t="s">
        <v>44</v>
      </c>
    </row>
    <row r="358" spans="1:35" x14ac:dyDescent="0.2">
      <c r="A358" t="s">
        <v>2375</v>
      </c>
      <c r="B358" t="s">
        <v>36</v>
      </c>
      <c r="C358" t="s">
        <v>37</v>
      </c>
      <c r="D358" s="1">
        <v>1198.55</v>
      </c>
      <c r="E358" t="s">
        <v>38</v>
      </c>
      <c r="F358" s="2">
        <v>45497</v>
      </c>
      <c r="G358" t="s">
        <v>39</v>
      </c>
      <c r="H358" t="s">
        <v>2376</v>
      </c>
      <c r="I358" t="s">
        <v>41</v>
      </c>
      <c r="J358" t="s">
        <v>42</v>
      </c>
      <c r="K358" t="s">
        <v>66</v>
      </c>
      <c r="L358" t="s">
        <v>44</v>
      </c>
      <c r="M358" t="s">
        <v>1775</v>
      </c>
      <c r="N358" t="s">
        <v>1319</v>
      </c>
      <c r="O358" t="s">
        <v>1320</v>
      </c>
      <c r="P358" t="s">
        <v>48</v>
      </c>
      <c r="Q358" t="s">
        <v>124</v>
      </c>
      <c r="R358" t="s">
        <v>125</v>
      </c>
      <c r="S358" t="s">
        <v>51</v>
      </c>
      <c r="T358" t="s">
        <v>52</v>
      </c>
      <c r="U358" s="3">
        <v>45789</v>
      </c>
      <c r="V358" t="s">
        <v>53</v>
      </c>
      <c r="W358" s="2">
        <v>45497</v>
      </c>
      <c r="X358" s="2">
        <v>45546</v>
      </c>
      <c r="Y358">
        <v>2</v>
      </c>
      <c r="Z358" t="s">
        <v>54</v>
      </c>
      <c r="AA358" t="s">
        <v>73</v>
      </c>
      <c r="AB358" t="s">
        <v>44</v>
      </c>
      <c r="AC358" t="s">
        <v>44</v>
      </c>
      <c r="AD358" t="s">
        <v>56</v>
      </c>
      <c r="AE358" t="s">
        <v>82</v>
      </c>
      <c r="AF358" t="s">
        <v>56</v>
      </c>
      <c r="AG358" t="s">
        <v>82</v>
      </c>
      <c r="AH358" t="s">
        <v>56</v>
      </c>
      <c r="AI358" t="s">
        <v>75</v>
      </c>
    </row>
    <row r="359" spans="1:35" x14ac:dyDescent="0.2">
      <c r="A359" t="s">
        <v>2377</v>
      </c>
      <c r="B359" t="s">
        <v>36</v>
      </c>
      <c r="C359" t="s">
        <v>283</v>
      </c>
      <c r="D359" s="1">
        <v>500</v>
      </c>
      <c r="E359" t="s">
        <v>38</v>
      </c>
      <c r="F359" s="2">
        <v>45495</v>
      </c>
      <c r="G359" t="s">
        <v>39</v>
      </c>
      <c r="H359" t="s">
        <v>2378</v>
      </c>
      <c r="I359" t="s">
        <v>41</v>
      </c>
      <c r="J359" t="s">
        <v>42</v>
      </c>
      <c r="K359" t="s">
        <v>109</v>
      </c>
      <c r="L359" t="s">
        <v>44</v>
      </c>
      <c r="M359" t="s">
        <v>393</v>
      </c>
      <c r="N359" t="s">
        <v>2379</v>
      </c>
      <c r="O359" t="s">
        <v>2380</v>
      </c>
      <c r="P359" t="s">
        <v>48</v>
      </c>
      <c r="Q359" t="s">
        <v>2327</v>
      </c>
      <c r="R359" t="s">
        <v>2328</v>
      </c>
      <c r="S359" t="s">
        <v>72</v>
      </c>
      <c r="T359" t="s">
        <v>288</v>
      </c>
      <c r="U359" s="3">
        <v>45789</v>
      </c>
      <c r="V359" t="s">
        <v>53</v>
      </c>
      <c r="W359" s="2">
        <v>45495</v>
      </c>
      <c r="X359" s="2">
        <v>45573</v>
      </c>
      <c r="Y359">
        <v>3</v>
      </c>
      <c r="Z359" t="s">
        <v>54</v>
      </c>
      <c r="AA359" t="s">
        <v>116</v>
      </c>
      <c r="AB359" t="s">
        <v>44</v>
      </c>
      <c r="AC359" t="s">
        <v>44</v>
      </c>
      <c r="AD359" t="s">
        <v>56</v>
      </c>
      <c r="AE359" t="s">
        <v>75</v>
      </c>
      <c r="AF359" t="s">
        <v>56</v>
      </c>
      <c r="AG359" t="s">
        <v>75</v>
      </c>
      <c r="AH359" t="s">
        <v>56</v>
      </c>
      <c r="AI359" t="s">
        <v>93</v>
      </c>
    </row>
    <row r="360" spans="1:35" x14ac:dyDescent="0.2">
      <c r="A360" t="s">
        <v>2381</v>
      </c>
      <c r="B360" t="s">
        <v>36</v>
      </c>
      <c r="C360" t="s">
        <v>283</v>
      </c>
      <c r="D360" s="1">
        <v>500</v>
      </c>
      <c r="E360" t="s">
        <v>38</v>
      </c>
      <c r="F360" s="2">
        <v>45499</v>
      </c>
      <c r="G360" t="s">
        <v>39</v>
      </c>
      <c r="H360" t="s">
        <v>2382</v>
      </c>
      <c r="I360" t="s">
        <v>41</v>
      </c>
      <c r="J360" t="s">
        <v>42</v>
      </c>
      <c r="K360" t="s">
        <v>109</v>
      </c>
      <c r="L360" t="s">
        <v>44</v>
      </c>
      <c r="M360" t="s">
        <v>829</v>
      </c>
      <c r="N360" t="s">
        <v>467</v>
      </c>
      <c r="O360" t="s">
        <v>468</v>
      </c>
      <c r="P360" t="s">
        <v>48</v>
      </c>
      <c r="Q360" t="s">
        <v>80</v>
      </c>
      <c r="R360" t="s">
        <v>81</v>
      </c>
      <c r="S360" t="s">
        <v>51</v>
      </c>
      <c r="T360" t="s">
        <v>288</v>
      </c>
      <c r="U360" s="3">
        <v>45789</v>
      </c>
      <c r="V360" t="s">
        <v>53</v>
      </c>
      <c r="W360" s="2">
        <v>45499</v>
      </c>
      <c r="X360" s="2">
        <v>45589</v>
      </c>
      <c r="Y360">
        <v>3</v>
      </c>
      <c r="Z360" t="s">
        <v>54</v>
      </c>
      <c r="AA360" t="s">
        <v>116</v>
      </c>
      <c r="AB360" t="s">
        <v>44</v>
      </c>
      <c r="AC360" t="s">
        <v>44</v>
      </c>
      <c r="AD360" t="s">
        <v>56</v>
      </c>
      <c r="AE360" t="s">
        <v>75</v>
      </c>
      <c r="AF360" t="s">
        <v>56</v>
      </c>
      <c r="AG360" t="s">
        <v>75</v>
      </c>
      <c r="AH360" t="s">
        <v>56</v>
      </c>
      <c r="AI360" t="s">
        <v>193</v>
      </c>
    </row>
    <row r="361" spans="1:35" x14ac:dyDescent="0.2">
      <c r="A361" t="s">
        <v>2383</v>
      </c>
      <c r="B361" t="s">
        <v>36</v>
      </c>
      <c r="C361" t="s">
        <v>37</v>
      </c>
      <c r="D361" s="1">
        <v>700</v>
      </c>
      <c r="E361" t="s">
        <v>38</v>
      </c>
      <c r="F361" s="2">
        <v>45509</v>
      </c>
      <c r="G361" t="s">
        <v>39</v>
      </c>
      <c r="H361" t="s">
        <v>2384</v>
      </c>
      <c r="I361" t="s">
        <v>41</v>
      </c>
      <c r="J361" t="s">
        <v>42</v>
      </c>
      <c r="K361" t="s">
        <v>129</v>
      </c>
      <c r="L361" t="s">
        <v>44</v>
      </c>
      <c r="M361" t="s">
        <v>196</v>
      </c>
      <c r="N361" t="s">
        <v>1367</v>
      </c>
      <c r="O361" t="s">
        <v>1368</v>
      </c>
      <c r="P361" t="s">
        <v>48</v>
      </c>
      <c r="Q361" t="s">
        <v>180</v>
      </c>
      <c r="R361" t="s">
        <v>181</v>
      </c>
      <c r="S361" t="s">
        <v>51</v>
      </c>
      <c r="T361" t="s">
        <v>52</v>
      </c>
      <c r="U361" s="3">
        <v>45789</v>
      </c>
      <c r="V361" t="s">
        <v>53</v>
      </c>
      <c r="W361" s="2">
        <v>45509</v>
      </c>
      <c r="X361" s="2">
        <v>45573</v>
      </c>
      <c r="Y361">
        <v>2</v>
      </c>
      <c r="Z361" t="s">
        <v>54</v>
      </c>
      <c r="AA361" t="s">
        <v>163</v>
      </c>
      <c r="AB361" t="s">
        <v>44</v>
      </c>
      <c r="AC361" t="s">
        <v>44</v>
      </c>
      <c r="AD361" t="s">
        <v>56</v>
      </c>
      <c r="AE361" t="s">
        <v>75</v>
      </c>
      <c r="AF361" t="s">
        <v>56</v>
      </c>
      <c r="AG361" t="s">
        <v>75</v>
      </c>
      <c r="AH361" t="s">
        <v>44</v>
      </c>
      <c r="AI361" t="s">
        <v>44</v>
      </c>
    </row>
    <row r="362" spans="1:35" x14ac:dyDescent="0.2">
      <c r="A362" t="s">
        <v>2385</v>
      </c>
      <c r="B362" t="s">
        <v>36</v>
      </c>
      <c r="C362" t="s">
        <v>202</v>
      </c>
      <c r="D362" s="1">
        <v>1071.5999999999999</v>
      </c>
      <c r="E362" t="s">
        <v>38</v>
      </c>
      <c r="F362" s="2">
        <v>45502</v>
      </c>
      <c r="G362" t="s">
        <v>39</v>
      </c>
      <c r="H362" t="s">
        <v>2386</v>
      </c>
      <c r="I362" t="s">
        <v>41</v>
      </c>
      <c r="J362" t="s">
        <v>42</v>
      </c>
      <c r="K362" t="s">
        <v>120</v>
      </c>
      <c r="L362" t="s">
        <v>44</v>
      </c>
      <c r="M362" t="s">
        <v>204</v>
      </c>
      <c r="N362" t="s">
        <v>1136</v>
      </c>
      <c r="O362" t="s">
        <v>1137</v>
      </c>
      <c r="P362" t="s">
        <v>48</v>
      </c>
      <c r="Q362" t="s">
        <v>62</v>
      </c>
      <c r="R362" t="s">
        <v>63</v>
      </c>
      <c r="S362" t="s">
        <v>51</v>
      </c>
      <c r="T362" t="s">
        <v>209</v>
      </c>
      <c r="U362" s="3">
        <v>45789</v>
      </c>
      <c r="V362" t="s">
        <v>53</v>
      </c>
      <c r="W362" s="2">
        <v>45502</v>
      </c>
      <c r="X362" s="2">
        <v>45574</v>
      </c>
      <c r="Y362">
        <v>2</v>
      </c>
      <c r="Z362" t="s">
        <v>54</v>
      </c>
      <c r="AA362" t="s">
        <v>126</v>
      </c>
      <c r="AB362" t="s">
        <v>44</v>
      </c>
      <c r="AC362" t="s">
        <v>44</v>
      </c>
      <c r="AD362" t="s">
        <v>56</v>
      </c>
      <c r="AE362" t="s">
        <v>211</v>
      </c>
      <c r="AF362" t="s">
        <v>56</v>
      </c>
      <c r="AG362" t="s">
        <v>211</v>
      </c>
      <c r="AH362" t="s">
        <v>44</v>
      </c>
      <c r="AI362" t="s">
        <v>44</v>
      </c>
    </row>
    <row r="363" spans="1:35" x14ac:dyDescent="0.2">
      <c r="A363" t="s">
        <v>2387</v>
      </c>
      <c r="B363" t="s">
        <v>36</v>
      </c>
      <c r="C363" t="s">
        <v>37</v>
      </c>
      <c r="D363" s="1">
        <v>1015.99</v>
      </c>
      <c r="E363" t="s">
        <v>38</v>
      </c>
      <c r="F363" s="2">
        <v>45502</v>
      </c>
      <c r="G363" t="s">
        <v>39</v>
      </c>
      <c r="H363" t="s">
        <v>2388</v>
      </c>
      <c r="I363" t="s">
        <v>41</v>
      </c>
      <c r="J363" t="s">
        <v>42</v>
      </c>
      <c r="K363" t="s">
        <v>129</v>
      </c>
      <c r="L363" t="s">
        <v>44</v>
      </c>
      <c r="M363" t="s">
        <v>471</v>
      </c>
      <c r="N363" t="s">
        <v>2389</v>
      </c>
      <c r="O363" t="s">
        <v>2390</v>
      </c>
      <c r="P363" t="s">
        <v>48</v>
      </c>
      <c r="Q363" t="s">
        <v>70</v>
      </c>
      <c r="R363" t="s">
        <v>71</v>
      </c>
      <c r="S363" t="s">
        <v>72</v>
      </c>
      <c r="T363" t="s">
        <v>52</v>
      </c>
      <c r="U363" s="3">
        <v>45789</v>
      </c>
      <c r="V363" t="s">
        <v>53</v>
      </c>
      <c r="W363" s="2">
        <v>45502</v>
      </c>
      <c r="X363" s="2">
        <v>45544</v>
      </c>
      <c r="Y363">
        <v>1</v>
      </c>
      <c r="Z363" t="s">
        <v>54</v>
      </c>
      <c r="AA363" t="s">
        <v>163</v>
      </c>
      <c r="AB363" t="s">
        <v>44</v>
      </c>
      <c r="AC363" t="s">
        <v>44</v>
      </c>
      <c r="AD363" t="s">
        <v>56</v>
      </c>
      <c r="AE363" t="s">
        <v>75</v>
      </c>
      <c r="AF363" t="s">
        <v>56</v>
      </c>
      <c r="AG363" t="s">
        <v>75</v>
      </c>
      <c r="AH363" t="s">
        <v>56</v>
      </c>
      <c r="AI363" t="s">
        <v>164</v>
      </c>
    </row>
    <row r="364" spans="1:35" x14ac:dyDescent="0.2">
      <c r="A364" t="s">
        <v>2391</v>
      </c>
      <c r="B364" t="s">
        <v>36</v>
      </c>
      <c r="C364" t="s">
        <v>283</v>
      </c>
      <c r="D364" s="1">
        <v>300</v>
      </c>
      <c r="E364" t="s">
        <v>38</v>
      </c>
      <c r="F364" s="2">
        <v>45502</v>
      </c>
      <c r="G364" t="s">
        <v>39</v>
      </c>
      <c r="H364" t="s">
        <v>2392</v>
      </c>
      <c r="I364" t="s">
        <v>41</v>
      </c>
      <c r="J364" t="s">
        <v>42</v>
      </c>
      <c r="K364" t="s">
        <v>109</v>
      </c>
      <c r="L364" t="s">
        <v>44</v>
      </c>
      <c r="M364" t="s">
        <v>173</v>
      </c>
      <c r="N364" t="s">
        <v>111</v>
      </c>
      <c r="O364" t="s">
        <v>112</v>
      </c>
      <c r="P364" t="s">
        <v>48</v>
      </c>
      <c r="Q364" t="s">
        <v>113</v>
      </c>
      <c r="R364" t="s">
        <v>114</v>
      </c>
      <c r="S364" t="s">
        <v>51</v>
      </c>
      <c r="T364" t="s">
        <v>288</v>
      </c>
      <c r="U364" s="3">
        <v>45789</v>
      </c>
      <c r="V364" t="s">
        <v>53</v>
      </c>
      <c r="W364" s="2">
        <v>45502</v>
      </c>
      <c r="X364" s="2">
        <v>45533</v>
      </c>
      <c r="Y364">
        <v>1</v>
      </c>
      <c r="Z364" t="s">
        <v>54</v>
      </c>
      <c r="AA364" t="s">
        <v>116</v>
      </c>
      <c r="AB364" t="s">
        <v>44</v>
      </c>
      <c r="AC364" t="s">
        <v>44</v>
      </c>
      <c r="AD364" t="s">
        <v>56</v>
      </c>
      <c r="AE364" t="s">
        <v>75</v>
      </c>
      <c r="AF364" t="s">
        <v>56</v>
      </c>
      <c r="AG364" t="s">
        <v>75</v>
      </c>
      <c r="AH364" t="s">
        <v>44</v>
      </c>
      <c r="AI364" t="s">
        <v>44</v>
      </c>
    </row>
    <row r="365" spans="1:35" x14ac:dyDescent="0.2">
      <c r="A365" t="s">
        <v>2393</v>
      </c>
      <c r="B365" t="s">
        <v>36</v>
      </c>
      <c r="C365" t="s">
        <v>37</v>
      </c>
      <c r="D365" s="1">
        <v>749.71</v>
      </c>
      <c r="E365" t="s">
        <v>38</v>
      </c>
      <c r="F365" s="2">
        <v>45502</v>
      </c>
      <c r="G365" t="s">
        <v>39</v>
      </c>
      <c r="H365" t="s">
        <v>2394</v>
      </c>
      <c r="I365" t="s">
        <v>41</v>
      </c>
      <c r="J365" t="s">
        <v>42</v>
      </c>
      <c r="K365" t="s">
        <v>129</v>
      </c>
      <c r="L365" t="s">
        <v>44</v>
      </c>
      <c r="M365" t="s">
        <v>1023</v>
      </c>
      <c r="N365" t="s">
        <v>2395</v>
      </c>
      <c r="O365" t="s">
        <v>2396</v>
      </c>
      <c r="P365" t="s">
        <v>48</v>
      </c>
      <c r="Q365" t="s">
        <v>147</v>
      </c>
      <c r="R365" t="s">
        <v>148</v>
      </c>
      <c r="S365" t="s">
        <v>51</v>
      </c>
      <c r="T365" t="s">
        <v>52</v>
      </c>
      <c r="U365" s="3">
        <v>45789</v>
      </c>
      <c r="V365" t="s">
        <v>53</v>
      </c>
      <c r="W365" s="2">
        <v>45502</v>
      </c>
      <c r="X365" s="2">
        <v>45540</v>
      </c>
      <c r="Y365">
        <v>1</v>
      </c>
      <c r="Z365" t="s">
        <v>54</v>
      </c>
      <c r="AA365" t="s">
        <v>163</v>
      </c>
      <c r="AB365" t="s">
        <v>44</v>
      </c>
      <c r="AC365" t="s">
        <v>44</v>
      </c>
      <c r="AD365" t="s">
        <v>56</v>
      </c>
      <c r="AE365" t="s">
        <v>57</v>
      </c>
      <c r="AF365" t="s">
        <v>56</v>
      </c>
      <c r="AG365" t="s">
        <v>57</v>
      </c>
      <c r="AH365" t="s">
        <v>56</v>
      </c>
      <c r="AI365" t="s">
        <v>92</v>
      </c>
    </row>
    <row r="366" spans="1:35" x14ac:dyDescent="0.2">
      <c r="A366" t="s">
        <v>2397</v>
      </c>
      <c r="B366" t="s">
        <v>36</v>
      </c>
      <c r="C366" t="s">
        <v>37</v>
      </c>
      <c r="D366" s="1">
        <v>887.85</v>
      </c>
      <c r="E366" t="s">
        <v>38</v>
      </c>
      <c r="F366" s="2">
        <v>45502</v>
      </c>
      <c r="G366" t="s">
        <v>39</v>
      </c>
      <c r="H366" t="s">
        <v>2398</v>
      </c>
      <c r="I366" t="s">
        <v>41</v>
      </c>
      <c r="J366" t="s">
        <v>42</v>
      </c>
      <c r="K366" t="s">
        <v>120</v>
      </c>
      <c r="L366" t="s">
        <v>44</v>
      </c>
      <c r="M366" t="s">
        <v>318</v>
      </c>
      <c r="N366" t="s">
        <v>1576</v>
      </c>
      <c r="O366" t="s">
        <v>1577</v>
      </c>
      <c r="P366" t="s">
        <v>48</v>
      </c>
      <c r="Q366" t="s">
        <v>191</v>
      </c>
      <c r="R366" t="s">
        <v>192</v>
      </c>
      <c r="S366" t="s">
        <v>51</v>
      </c>
      <c r="T366" t="s">
        <v>52</v>
      </c>
      <c r="U366" s="3">
        <v>45789</v>
      </c>
      <c r="V366" t="s">
        <v>53</v>
      </c>
      <c r="W366" s="2">
        <v>45502</v>
      </c>
      <c r="X366" s="2">
        <v>45562</v>
      </c>
      <c r="Y366">
        <v>2</v>
      </c>
      <c r="Z366" t="s">
        <v>54</v>
      </c>
      <c r="AA366" t="s">
        <v>126</v>
      </c>
      <c r="AB366" t="s">
        <v>44</v>
      </c>
      <c r="AC366" t="s">
        <v>44</v>
      </c>
      <c r="AD366" t="s">
        <v>56</v>
      </c>
      <c r="AE366" t="s">
        <v>57</v>
      </c>
      <c r="AF366" t="s">
        <v>56</v>
      </c>
      <c r="AG366" t="s">
        <v>57</v>
      </c>
      <c r="AH366" t="s">
        <v>56</v>
      </c>
      <c r="AI366" t="s">
        <v>92</v>
      </c>
    </row>
    <row r="367" spans="1:35" x14ac:dyDescent="0.2">
      <c r="A367" t="s">
        <v>2399</v>
      </c>
      <c r="B367" t="s">
        <v>36</v>
      </c>
      <c r="C367" t="s">
        <v>37</v>
      </c>
      <c r="D367" s="1">
        <v>874.79</v>
      </c>
      <c r="E367" t="s">
        <v>38</v>
      </c>
      <c r="F367" s="2">
        <v>45502</v>
      </c>
      <c r="G367" t="s">
        <v>39</v>
      </c>
      <c r="H367" t="s">
        <v>2400</v>
      </c>
      <c r="I367" t="s">
        <v>41</v>
      </c>
      <c r="J367" t="s">
        <v>42</v>
      </c>
      <c r="K367" t="s">
        <v>120</v>
      </c>
      <c r="L367" t="s">
        <v>44</v>
      </c>
      <c r="M367" t="s">
        <v>1405</v>
      </c>
      <c r="N367" t="s">
        <v>2014</v>
      </c>
      <c r="O367" t="s">
        <v>2015</v>
      </c>
      <c r="P367" t="s">
        <v>48</v>
      </c>
      <c r="Q367" t="s">
        <v>2016</v>
      </c>
      <c r="R367" t="s">
        <v>2017</v>
      </c>
      <c r="S367" t="s">
        <v>72</v>
      </c>
      <c r="T367" t="s">
        <v>52</v>
      </c>
      <c r="U367" s="3">
        <v>45789</v>
      </c>
      <c r="V367" t="s">
        <v>53</v>
      </c>
      <c r="W367" s="2">
        <v>45502</v>
      </c>
      <c r="X367" s="2">
        <v>45511</v>
      </c>
      <c r="Y367">
        <v>0</v>
      </c>
      <c r="Z367" t="s">
        <v>54</v>
      </c>
      <c r="AA367" t="s">
        <v>126</v>
      </c>
      <c r="AB367" t="s">
        <v>44</v>
      </c>
      <c r="AC367" t="s">
        <v>44</v>
      </c>
      <c r="AD367" t="s">
        <v>56</v>
      </c>
      <c r="AE367" t="s">
        <v>57</v>
      </c>
      <c r="AF367" t="s">
        <v>56</v>
      </c>
      <c r="AG367" t="s">
        <v>57</v>
      </c>
      <c r="AH367" t="s">
        <v>44</v>
      </c>
      <c r="AI367" t="s">
        <v>44</v>
      </c>
    </row>
    <row r="368" spans="1:35" x14ac:dyDescent="0.2">
      <c r="A368" t="s">
        <v>2401</v>
      </c>
      <c r="B368" t="s">
        <v>36</v>
      </c>
      <c r="C368" t="s">
        <v>37</v>
      </c>
      <c r="D368" s="1">
        <v>877.05</v>
      </c>
      <c r="E368" t="s">
        <v>38</v>
      </c>
      <c r="F368" s="2">
        <v>45502</v>
      </c>
      <c r="G368" t="s">
        <v>39</v>
      </c>
      <c r="H368" t="s">
        <v>2402</v>
      </c>
      <c r="I368" t="s">
        <v>41</v>
      </c>
      <c r="J368" t="s">
        <v>42</v>
      </c>
      <c r="K368" t="s">
        <v>285</v>
      </c>
      <c r="L368" t="s">
        <v>44</v>
      </c>
      <c r="M368" t="s">
        <v>45</v>
      </c>
      <c r="N368" t="s">
        <v>2403</v>
      </c>
      <c r="O368" t="s">
        <v>2404</v>
      </c>
      <c r="P368" t="s">
        <v>48</v>
      </c>
      <c r="Q368" t="s">
        <v>104</v>
      </c>
      <c r="R368" t="s">
        <v>105</v>
      </c>
      <c r="S368" t="s">
        <v>51</v>
      </c>
      <c r="T368" t="s">
        <v>52</v>
      </c>
      <c r="U368" s="3">
        <v>45789</v>
      </c>
      <c r="V368" t="s">
        <v>53</v>
      </c>
      <c r="W368" s="2">
        <v>45502</v>
      </c>
      <c r="X368" s="2">
        <v>45562</v>
      </c>
      <c r="Y368">
        <v>2</v>
      </c>
      <c r="Z368" t="s">
        <v>54</v>
      </c>
      <c r="AA368" t="s">
        <v>289</v>
      </c>
      <c r="AB368" t="s">
        <v>44</v>
      </c>
      <c r="AC368" t="s">
        <v>44</v>
      </c>
      <c r="AD368" t="s">
        <v>56</v>
      </c>
      <c r="AE368" t="s">
        <v>82</v>
      </c>
      <c r="AF368" t="s">
        <v>56</v>
      </c>
      <c r="AG368" t="s">
        <v>82</v>
      </c>
      <c r="AH368" t="s">
        <v>44</v>
      </c>
      <c r="AI368" t="s">
        <v>44</v>
      </c>
    </row>
    <row r="369" spans="1:35" x14ac:dyDescent="0.2">
      <c r="A369" t="s">
        <v>2405</v>
      </c>
      <c r="B369" t="s">
        <v>36</v>
      </c>
      <c r="C369" t="s">
        <v>37</v>
      </c>
      <c r="D369" s="1">
        <v>555.69000000000005</v>
      </c>
      <c r="E369" t="s">
        <v>38</v>
      </c>
      <c r="F369" s="2">
        <v>45502</v>
      </c>
      <c r="G369" t="s">
        <v>39</v>
      </c>
      <c r="H369" t="s">
        <v>2406</v>
      </c>
      <c r="I369" t="s">
        <v>41</v>
      </c>
      <c r="J369" t="s">
        <v>42</v>
      </c>
      <c r="K369" t="s">
        <v>66</v>
      </c>
      <c r="L369" t="s">
        <v>44</v>
      </c>
      <c r="M369" t="s">
        <v>552</v>
      </c>
      <c r="N369" t="s">
        <v>1189</v>
      </c>
      <c r="O369" t="s">
        <v>1190</v>
      </c>
      <c r="P369" t="s">
        <v>48</v>
      </c>
      <c r="Q369" t="s">
        <v>520</v>
      </c>
      <c r="R369" t="s">
        <v>521</v>
      </c>
      <c r="S369" t="s">
        <v>51</v>
      </c>
      <c r="T369" t="s">
        <v>52</v>
      </c>
      <c r="U369" s="3">
        <v>45789</v>
      </c>
      <c r="V369" t="s">
        <v>53</v>
      </c>
      <c r="W369" s="2">
        <v>45502</v>
      </c>
      <c r="X369" s="2">
        <v>45533</v>
      </c>
      <c r="Y369">
        <v>1</v>
      </c>
      <c r="Z369" t="s">
        <v>54</v>
      </c>
      <c r="AA369" t="s">
        <v>73</v>
      </c>
      <c r="AB369" t="s">
        <v>44</v>
      </c>
      <c r="AC369" t="s">
        <v>44</v>
      </c>
      <c r="AD369" t="s">
        <v>56</v>
      </c>
      <c r="AE369" t="s">
        <v>82</v>
      </c>
      <c r="AF369" t="s">
        <v>56</v>
      </c>
      <c r="AG369" t="s">
        <v>82</v>
      </c>
      <c r="AH369" t="s">
        <v>44</v>
      </c>
      <c r="AI369" t="s">
        <v>44</v>
      </c>
    </row>
    <row r="370" spans="1:35" x14ac:dyDescent="0.2">
      <c r="A370" t="s">
        <v>2407</v>
      </c>
      <c r="B370" t="s">
        <v>36</v>
      </c>
      <c r="C370" t="s">
        <v>37</v>
      </c>
      <c r="D370" s="1">
        <v>923.34</v>
      </c>
      <c r="E370" t="s">
        <v>38</v>
      </c>
      <c r="F370" s="2">
        <v>45502</v>
      </c>
      <c r="G370" t="s">
        <v>39</v>
      </c>
      <c r="H370" t="s">
        <v>2408</v>
      </c>
      <c r="I370" t="s">
        <v>41</v>
      </c>
      <c r="J370" t="s">
        <v>42</v>
      </c>
      <c r="K370" t="s">
        <v>120</v>
      </c>
      <c r="L370" t="s">
        <v>43</v>
      </c>
      <c r="M370" t="s">
        <v>45</v>
      </c>
      <c r="N370" t="s">
        <v>2409</v>
      </c>
      <c r="O370" t="s">
        <v>2410</v>
      </c>
      <c r="P370" t="s">
        <v>48</v>
      </c>
      <c r="Q370" t="s">
        <v>842</v>
      </c>
      <c r="R370" t="s">
        <v>843</v>
      </c>
      <c r="S370" t="s">
        <v>51</v>
      </c>
      <c r="T370" t="s">
        <v>52</v>
      </c>
      <c r="U370" s="3">
        <v>45789</v>
      </c>
      <c r="V370" t="s">
        <v>53</v>
      </c>
      <c r="W370" s="2">
        <v>45502</v>
      </c>
      <c r="X370" s="2">
        <v>45562</v>
      </c>
      <c r="Y370">
        <v>2</v>
      </c>
      <c r="Z370" t="s">
        <v>54</v>
      </c>
      <c r="AA370" t="s">
        <v>126</v>
      </c>
      <c r="AB370" t="s">
        <v>90</v>
      </c>
      <c r="AC370" t="s">
        <v>55</v>
      </c>
      <c r="AD370" t="s">
        <v>56</v>
      </c>
      <c r="AE370" t="s">
        <v>82</v>
      </c>
      <c r="AF370" t="s">
        <v>56</v>
      </c>
      <c r="AG370" t="s">
        <v>82</v>
      </c>
      <c r="AH370" t="s">
        <v>44</v>
      </c>
      <c r="AI370" t="s">
        <v>44</v>
      </c>
    </row>
    <row r="371" spans="1:35" x14ac:dyDescent="0.2">
      <c r="A371" t="s">
        <v>2411</v>
      </c>
      <c r="B371" t="s">
        <v>36</v>
      </c>
      <c r="C371" t="s">
        <v>37</v>
      </c>
      <c r="D371" s="1">
        <v>790.09</v>
      </c>
      <c r="E371" t="s">
        <v>38</v>
      </c>
      <c r="F371" s="2">
        <v>45502</v>
      </c>
      <c r="G371" t="s">
        <v>39</v>
      </c>
      <c r="H371" t="s">
        <v>2412</v>
      </c>
      <c r="I371" t="s">
        <v>41</v>
      </c>
      <c r="J371" t="s">
        <v>42</v>
      </c>
      <c r="K371" t="s">
        <v>43</v>
      </c>
      <c r="L371" t="s">
        <v>44</v>
      </c>
      <c r="M371" t="s">
        <v>1405</v>
      </c>
      <c r="N371" t="s">
        <v>2413</v>
      </c>
      <c r="O371" t="s">
        <v>2414</v>
      </c>
      <c r="P371" t="s">
        <v>48</v>
      </c>
      <c r="Q371" t="s">
        <v>62</v>
      </c>
      <c r="R371" t="s">
        <v>63</v>
      </c>
      <c r="S371" t="s">
        <v>51</v>
      </c>
      <c r="T371" t="s">
        <v>52</v>
      </c>
      <c r="U371" s="3">
        <v>45789</v>
      </c>
      <c r="V371" t="s">
        <v>53</v>
      </c>
      <c r="W371" s="2">
        <v>45502</v>
      </c>
      <c r="X371" s="2">
        <v>45533</v>
      </c>
      <c r="Y371">
        <v>1</v>
      </c>
      <c r="Z371" t="s">
        <v>54</v>
      </c>
      <c r="AA371" t="s">
        <v>55</v>
      </c>
      <c r="AB371" t="s">
        <v>44</v>
      </c>
      <c r="AC371" t="s">
        <v>44</v>
      </c>
      <c r="AD371" t="s">
        <v>56</v>
      </c>
      <c r="AE371" t="s">
        <v>57</v>
      </c>
      <c r="AF371" t="s">
        <v>56</v>
      </c>
      <c r="AG371" t="s">
        <v>57</v>
      </c>
      <c r="AH371" t="s">
        <v>44</v>
      </c>
      <c r="AI371" t="s">
        <v>44</v>
      </c>
    </row>
    <row r="372" spans="1:35" x14ac:dyDescent="0.2">
      <c r="A372" t="s">
        <v>2415</v>
      </c>
      <c r="B372" t="s">
        <v>36</v>
      </c>
      <c r="C372" t="s">
        <v>283</v>
      </c>
      <c r="D372" s="1">
        <v>350</v>
      </c>
      <c r="E372" t="s">
        <v>38</v>
      </c>
      <c r="F372" s="2">
        <v>45502</v>
      </c>
      <c r="G372" t="s">
        <v>39</v>
      </c>
      <c r="H372" t="s">
        <v>2416</v>
      </c>
      <c r="I372" t="s">
        <v>41</v>
      </c>
      <c r="J372" t="s">
        <v>42</v>
      </c>
      <c r="K372" t="s">
        <v>285</v>
      </c>
      <c r="L372" t="s">
        <v>44</v>
      </c>
      <c r="M372" t="s">
        <v>121</v>
      </c>
      <c r="N372" t="s">
        <v>1496</v>
      </c>
      <c r="O372" t="s">
        <v>1497</v>
      </c>
      <c r="P372" t="s">
        <v>48</v>
      </c>
      <c r="Q372" t="s">
        <v>104</v>
      </c>
      <c r="R372" t="s">
        <v>105</v>
      </c>
      <c r="S372" t="s">
        <v>51</v>
      </c>
      <c r="T372" t="s">
        <v>288</v>
      </c>
      <c r="U372" s="3">
        <v>45789</v>
      </c>
      <c r="V372" t="s">
        <v>53</v>
      </c>
      <c r="W372" s="2">
        <v>45502</v>
      </c>
      <c r="X372" s="2">
        <v>45546</v>
      </c>
      <c r="Y372">
        <v>1</v>
      </c>
      <c r="Z372" t="s">
        <v>54</v>
      </c>
      <c r="AA372" t="s">
        <v>289</v>
      </c>
      <c r="AB372" t="s">
        <v>44</v>
      </c>
      <c r="AC372" t="s">
        <v>44</v>
      </c>
      <c r="AD372" t="s">
        <v>56</v>
      </c>
      <c r="AE372" t="s">
        <v>75</v>
      </c>
      <c r="AF372" t="s">
        <v>56</v>
      </c>
      <c r="AG372" t="s">
        <v>75</v>
      </c>
      <c r="AH372" t="s">
        <v>44</v>
      </c>
      <c r="AI372" t="s">
        <v>44</v>
      </c>
    </row>
    <row r="373" spans="1:35" x14ac:dyDescent="0.2">
      <c r="A373" t="s">
        <v>2417</v>
      </c>
      <c r="B373" t="s">
        <v>36</v>
      </c>
      <c r="C373" t="s">
        <v>316</v>
      </c>
      <c r="D373" s="1">
        <v>1774.99</v>
      </c>
      <c r="E373" t="s">
        <v>38</v>
      </c>
      <c r="F373" s="2">
        <v>45509</v>
      </c>
      <c r="G373" t="s">
        <v>39</v>
      </c>
      <c r="H373" t="s">
        <v>2418</v>
      </c>
      <c r="I373" t="s">
        <v>41</v>
      </c>
      <c r="J373" t="s">
        <v>42</v>
      </c>
      <c r="K373" t="s">
        <v>285</v>
      </c>
      <c r="L373" t="s">
        <v>44</v>
      </c>
      <c r="M373" t="s">
        <v>1405</v>
      </c>
      <c r="N373" t="s">
        <v>1808</v>
      </c>
      <c r="O373" t="s">
        <v>1809</v>
      </c>
      <c r="P373" t="s">
        <v>48</v>
      </c>
      <c r="Q373" t="s">
        <v>313</v>
      </c>
      <c r="R373" t="s">
        <v>314</v>
      </c>
      <c r="S373" t="s">
        <v>51</v>
      </c>
      <c r="T373" t="s">
        <v>323</v>
      </c>
      <c r="U373" s="3">
        <v>45789</v>
      </c>
      <c r="V373" t="s">
        <v>53</v>
      </c>
      <c r="W373" s="2">
        <v>45509</v>
      </c>
      <c r="X373" s="2">
        <v>45533</v>
      </c>
      <c r="Y373">
        <v>1</v>
      </c>
      <c r="Z373" t="s">
        <v>54</v>
      </c>
      <c r="AA373" t="s">
        <v>289</v>
      </c>
      <c r="AB373" t="s">
        <v>44</v>
      </c>
      <c r="AC373" t="s">
        <v>44</v>
      </c>
      <c r="AD373" t="s">
        <v>56</v>
      </c>
      <c r="AE373" t="s">
        <v>82</v>
      </c>
      <c r="AF373" t="s">
        <v>56</v>
      </c>
      <c r="AG373" t="s">
        <v>82</v>
      </c>
      <c r="AH373" t="s">
        <v>44</v>
      </c>
      <c r="AI373" t="s">
        <v>44</v>
      </c>
    </row>
    <row r="374" spans="1:35" x14ac:dyDescent="0.2">
      <c r="A374" t="s">
        <v>2419</v>
      </c>
      <c r="B374" t="s">
        <v>36</v>
      </c>
      <c r="C374" t="s">
        <v>283</v>
      </c>
      <c r="D374" s="1">
        <v>500</v>
      </c>
      <c r="E374" t="s">
        <v>38</v>
      </c>
      <c r="F374" s="2">
        <v>45509</v>
      </c>
      <c r="G374" t="s">
        <v>39</v>
      </c>
      <c r="H374" t="s">
        <v>2420</v>
      </c>
      <c r="I374" t="s">
        <v>41</v>
      </c>
      <c r="J374" t="s">
        <v>42</v>
      </c>
      <c r="K374" t="s">
        <v>109</v>
      </c>
      <c r="L374" t="s">
        <v>44</v>
      </c>
      <c r="M374" t="s">
        <v>393</v>
      </c>
      <c r="N374" t="s">
        <v>1032</v>
      </c>
      <c r="O374" t="s">
        <v>1033</v>
      </c>
      <c r="P374" t="s">
        <v>48</v>
      </c>
      <c r="Q374" t="s">
        <v>415</v>
      </c>
      <c r="R374" t="s">
        <v>416</v>
      </c>
      <c r="S374" t="s">
        <v>51</v>
      </c>
      <c r="T374" t="s">
        <v>288</v>
      </c>
      <c r="U374" s="3">
        <v>45789</v>
      </c>
      <c r="V374" t="s">
        <v>53</v>
      </c>
      <c r="W374" s="2">
        <v>45509</v>
      </c>
      <c r="X374" s="2">
        <v>45604</v>
      </c>
      <c r="Y374">
        <v>3</v>
      </c>
      <c r="Z374" t="s">
        <v>54</v>
      </c>
      <c r="AA374" t="s">
        <v>116</v>
      </c>
      <c r="AB374" t="s">
        <v>44</v>
      </c>
      <c r="AC374" t="s">
        <v>44</v>
      </c>
      <c r="AD374" t="s">
        <v>56</v>
      </c>
      <c r="AE374" t="s">
        <v>75</v>
      </c>
      <c r="AF374" t="s">
        <v>56</v>
      </c>
      <c r="AG374" t="s">
        <v>75</v>
      </c>
      <c r="AH374" t="s">
        <v>56</v>
      </c>
      <c r="AI374" t="s">
        <v>93</v>
      </c>
    </row>
    <row r="375" spans="1:35" x14ac:dyDescent="0.2">
      <c r="A375" t="s">
        <v>2421</v>
      </c>
      <c r="B375" t="s">
        <v>36</v>
      </c>
      <c r="C375" t="s">
        <v>202</v>
      </c>
      <c r="D375" s="1">
        <v>2618.4</v>
      </c>
      <c r="E375" t="s">
        <v>38</v>
      </c>
      <c r="F375" s="2">
        <v>45510</v>
      </c>
      <c r="G375" t="s">
        <v>39</v>
      </c>
      <c r="H375" t="s">
        <v>2422</v>
      </c>
      <c r="I375" t="s">
        <v>41</v>
      </c>
      <c r="J375" t="s">
        <v>42</v>
      </c>
      <c r="K375" t="s">
        <v>120</v>
      </c>
      <c r="L375" t="s">
        <v>44</v>
      </c>
      <c r="M375" t="s">
        <v>204</v>
      </c>
      <c r="N375" t="s">
        <v>2423</v>
      </c>
      <c r="O375" t="s">
        <v>2424</v>
      </c>
      <c r="P375" t="s">
        <v>48</v>
      </c>
      <c r="Q375" t="s">
        <v>49</v>
      </c>
      <c r="R375" t="s">
        <v>50</v>
      </c>
      <c r="S375" t="s">
        <v>51</v>
      </c>
      <c r="T375" t="s">
        <v>209</v>
      </c>
      <c r="U375" s="3">
        <v>45789</v>
      </c>
      <c r="V375" t="s">
        <v>53</v>
      </c>
      <c r="W375" s="2">
        <v>45510</v>
      </c>
      <c r="X375" s="2">
        <v>45603</v>
      </c>
      <c r="Y375">
        <v>3</v>
      </c>
      <c r="Z375" t="s">
        <v>54</v>
      </c>
      <c r="AA375" t="s">
        <v>126</v>
      </c>
      <c r="AB375" t="s">
        <v>44</v>
      </c>
      <c r="AC375" t="s">
        <v>44</v>
      </c>
      <c r="AD375" t="s">
        <v>56</v>
      </c>
      <c r="AE375" t="s">
        <v>211</v>
      </c>
      <c r="AF375" t="s">
        <v>56</v>
      </c>
      <c r="AG375" t="s">
        <v>211</v>
      </c>
      <c r="AH375" t="s">
        <v>44</v>
      </c>
      <c r="AI375" t="s">
        <v>44</v>
      </c>
    </row>
    <row r="376" spans="1:35" x14ac:dyDescent="0.2">
      <c r="A376" t="s">
        <v>2425</v>
      </c>
      <c r="B376" t="s">
        <v>36</v>
      </c>
      <c r="C376" t="s">
        <v>283</v>
      </c>
      <c r="D376" s="1">
        <v>500</v>
      </c>
      <c r="E376" t="s">
        <v>38</v>
      </c>
      <c r="F376" s="2">
        <v>45509</v>
      </c>
      <c r="G376" t="s">
        <v>39</v>
      </c>
      <c r="H376" t="s">
        <v>2426</v>
      </c>
      <c r="I376" t="s">
        <v>41</v>
      </c>
      <c r="J376" t="s">
        <v>42</v>
      </c>
      <c r="K376" t="s">
        <v>109</v>
      </c>
      <c r="L376" t="s">
        <v>44</v>
      </c>
      <c r="M376" t="s">
        <v>561</v>
      </c>
      <c r="N376" t="s">
        <v>1032</v>
      </c>
      <c r="O376" t="s">
        <v>1033</v>
      </c>
      <c r="P376" t="s">
        <v>48</v>
      </c>
      <c r="Q376" t="s">
        <v>415</v>
      </c>
      <c r="R376" t="s">
        <v>416</v>
      </c>
      <c r="S376" t="s">
        <v>51</v>
      </c>
      <c r="T376" t="s">
        <v>288</v>
      </c>
      <c r="U376" s="3">
        <v>45789</v>
      </c>
      <c r="V376" t="s">
        <v>53</v>
      </c>
      <c r="W376" s="2">
        <v>45509</v>
      </c>
      <c r="X376" s="2">
        <v>45589</v>
      </c>
      <c r="Y376">
        <v>3</v>
      </c>
      <c r="Z376" t="s">
        <v>54</v>
      </c>
      <c r="AA376" t="s">
        <v>116</v>
      </c>
      <c r="AB376" t="s">
        <v>44</v>
      </c>
      <c r="AC376" t="s">
        <v>44</v>
      </c>
      <c r="AD376" t="s">
        <v>56</v>
      </c>
      <c r="AE376" t="s">
        <v>164</v>
      </c>
      <c r="AF376" t="s">
        <v>56</v>
      </c>
      <c r="AG376" t="s">
        <v>164</v>
      </c>
      <c r="AH376" t="s">
        <v>44</v>
      </c>
      <c r="AI376" t="s">
        <v>44</v>
      </c>
    </row>
    <row r="377" spans="1:35" x14ac:dyDescent="0.2">
      <c r="A377" t="s">
        <v>2427</v>
      </c>
      <c r="B377" t="s">
        <v>36</v>
      </c>
      <c r="C377" t="s">
        <v>283</v>
      </c>
      <c r="D377" s="1">
        <v>500</v>
      </c>
      <c r="E377" t="s">
        <v>38</v>
      </c>
      <c r="F377" s="2">
        <v>45509</v>
      </c>
      <c r="G377" t="s">
        <v>39</v>
      </c>
      <c r="H377" t="s">
        <v>2428</v>
      </c>
      <c r="I377" t="s">
        <v>41</v>
      </c>
      <c r="J377" t="s">
        <v>42</v>
      </c>
      <c r="K377" t="s">
        <v>109</v>
      </c>
      <c r="L377" t="s">
        <v>44</v>
      </c>
      <c r="M377" t="s">
        <v>561</v>
      </c>
      <c r="N377" t="s">
        <v>1032</v>
      </c>
      <c r="O377" t="s">
        <v>1033</v>
      </c>
      <c r="P377" t="s">
        <v>48</v>
      </c>
      <c r="Q377" t="s">
        <v>415</v>
      </c>
      <c r="R377" t="s">
        <v>416</v>
      </c>
      <c r="S377" t="s">
        <v>51</v>
      </c>
      <c r="T377" t="s">
        <v>288</v>
      </c>
      <c r="U377" s="3">
        <v>45789</v>
      </c>
      <c r="V377" t="s">
        <v>53</v>
      </c>
      <c r="W377" s="2">
        <v>45509</v>
      </c>
      <c r="X377" s="2">
        <v>45573</v>
      </c>
      <c r="Y377">
        <v>2</v>
      </c>
      <c r="Z377" t="s">
        <v>54</v>
      </c>
      <c r="AA377" t="s">
        <v>116</v>
      </c>
      <c r="AB377" t="s">
        <v>44</v>
      </c>
      <c r="AC377" t="s">
        <v>44</v>
      </c>
      <c r="AD377" t="s">
        <v>56</v>
      </c>
      <c r="AE377" t="s">
        <v>164</v>
      </c>
      <c r="AF377" t="s">
        <v>56</v>
      </c>
      <c r="AG377" t="s">
        <v>164</v>
      </c>
      <c r="AH377" t="s">
        <v>44</v>
      </c>
      <c r="AI377" t="s">
        <v>44</v>
      </c>
    </row>
    <row r="378" spans="1:35" x14ac:dyDescent="0.2">
      <c r="A378" t="s">
        <v>2429</v>
      </c>
      <c r="B378" t="s">
        <v>36</v>
      </c>
      <c r="C378" t="s">
        <v>37</v>
      </c>
      <c r="D378" s="1">
        <v>880.03</v>
      </c>
      <c r="E378" t="s">
        <v>38</v>
      </c>
      <c r="F378" s="2">
        <v>45509</v>
      </c>
      <c r="G378" t="s">
        <v>39</v>
      </c>
      <c r="H378" t="s">
        <v>2430</v>
      </c>
      <c r="I378" t="s">
        <v>41</v>
      </c>
      <c r="J378" t="s">
        <v>42</v>
      </c>
      <c r="K378" t="s">
        <v>129</v>
      </c>
      <c r="L378" t="s">
        <v>44</v>
      </c>
      <c r="M378" t="s">
        <v>101</v>
      </c>
      <c r="N378" t="s">
        <v>1776</v>
      </c>
      <c r="O378" t="s">
        <v>1777</v>
      </c>
      <c r="P378" t="s">
        <v>48</v>
      </c>
      <c r="Q378" t="s">
        <v>1778</v>
      </c>
      <c r="R378" t="s">
        <v>1779</v>
      </c>
      <c r="S378" t="s">
        <v>72</v>
      </c>
      <c r="T378" t="s">
        <v>52</v>
      </c>
      <c r="U378" s="3">
        <v>45789</v>
      </c>
      <c r="V378" t="s">
        <v>53</v>
      </c>
      <c r="W378" s="2">
        <v>45509</v>
      </c>
      <c r="X378" s="2">
        <v>45546</v>
      </c>
      <c r="Y378">
        <v>1</v>
      </c>
      <c r="Z378" t="s">
        <v>54</v>
      </c>
      <c r="AA378" t="s">
        <v>163</v>
      </c>
      <c r="AB378" t="s">
        <v>44</v>
      </c>
      <c r="AC378" t="s">
        <v>44</v>
      </c>
      <c r="AD378" t="s">
        <v>56</v>
      </c>
      <c r="AE378" t="s">
        <v>82</v>
      </c>
      <c r="AF378" t="s">
        <v>56</v>
      </c>
      <c r="AG378" t="s">
        <v>82</v>
      </c>
      <c r="AH378" t="s">
        <v>44</v>
      </c>
      <c r="AI378" t="s">
        <v>44</v>
      </c>
    </row>
    <row r="379" spans="1:35" x14ac:dyDescent="0.2">
      <c r="A379" t="s">
        <v>2431</v>
      </c>
      <c r="B379" t="s">
        <v>36</v>
      </c>
      <c r="C379" t="s">
        <v>202</v>
      </c>
      <c r="D379" s="1">
        <v>939.6</v>
      </c>
      <c r="E379" t="s">
        <v>38</v>
      </c>
      <c r="F379" s="2">
        <v>45509</v>
      </c>
      <c r="G379" t="s">
        <v>39</v>
      </c>
      <c r="H379" t="s">
        <v>2432</v>
      </c>
      <c r="I379" t="s">
        <v>41</v>
      </c>
      <c r="J379" t="s">
        <v>42</v>
      </c>
      <c r="K379" t="s">
        <v>120</v>
      </c>
      <c r="L379" t="s">
        <v>44</v>
      </c>
      <c r="M379" t="s">
        <v>204</v>
      </c>
      <c r="N379" t="s">
        <v>506</v>
      </c>
      <c r="O379" t="s">
        <v>507</v>
      </c>
      <c r="P379" t="s">
        <v>48</v>
      </c>
      <c r="Q379" t="s">
        <v>508</v>
      </c>
      <c r="R379" t="s">
        <v>509</v>
      </c>
      <c r="S379" t="s">
        <v>51</v>
      </c>
      <c r="T379" t="s">
        <v>209</v>
      </c>
      <c r="U379" s="3">
        <v>45789</v>
      </c>
      <c r="V379" t="s">
        <v>53</v>
      </c>
      <c r="W379" s="2">
        <v>45509</v>
      </c>
      <c r="X379" s="2">
        <v>45559</v>
      </c>
      <c r="Y379">
        <v>2</v>
      </c>
      <c r="Z379" t="s">
        <v>54</v>
      </c>
      <c r="AA379" t="s">
        <v>126</v>
      </c>
      <c r="AB379" t="s">
        <v>44</v>
      </c>
      <c r="AC379" t="s">
        <v>44</v>
      </c>
      <c r="AD379" t="s">
        <v>56</v>
      </c>
      <c r="AE379" t="s">
        <v>211</v>
      </c>
      <c r="AF379" t="s">
        <v>56</v>
      </c>
      <c r="AG379" t="s">
        <v>211</v>
      </c>
      <c r="AH379" t="s">
        <v>44</v>
      </c>
      <c r="AI379" t="s">
        <v>44</v>
      </c>
    </row>
    <row r="380" spans="1:35" x14ac:dyDescent="0.2">
      <c r="A380" t="s">
        <v>2433</v>
      </c>
      <c r="B380" t="s">
        <v>36</v>
      </c>
      <c r="C380" t="s">
        <v>37</v>
      </c>
      <c r="D380" s="1">
        <v>300</v>
      </c>
      <c r="E380" t="s">
        <v>38</v>
      </c>
      <c r="F380" s="2">
        <v>45510</v>
      </c>
      <c r="G380" t="s">
        <v>39</v>
      </c>
      <c r="H380" t="s">
        <v>2434</v>
      </c>
      <c r="I380" t="s">
        <v>41</v>
      </c>
      <c r="J380" t="s">
        <v>42</v>
      </c>
      <c r="K380" t="s">
        <v>66</v>
      </c>
      <c r="L380" t="s">
        <v>44</v>
      </c>
      <c r="M380" t="s">
        <v>173</v>
      </c>
      <c r="N380" t="s">
        <v>2435</v>
      </c>
      <c r="O380" t="s">
        <v>2436</v>
      </c>
      <c r="P380" t="s">
        <v>48</v>
      </c>
      <c r="Q380" t="s">
        <v>520</v>
      </c>
      <c r="R380" t="s">
        <v>521</v>
      </c>
      <c r="S380" t="s">
        <v>51</v>
      </c>
      <c r="T380" t="s">
        <v>52</v>
      </c>
      <c r="U380" s="3">
        <v>45789</v>
      </c>
      <c r="V380" t="s">
        <v>53</v>
      </c>
      <c r="W380" s="2">
        <v>45510</v>
      </c>
      <c r="X380" s="2">
        <v>45559</v>
      </c>
      <c r="Y380">
        <v>2</v>
      </c>
      <c r="Z380" t="s">
        <v>54</v>
      </c>
      <c r="AA380" t="s">
        <v>73</v>
      </c>
      <c r="AB380" t="s">
        <v>44</v>
      </c>
      <c r="AC380" t="s">
        <v>44</v>
      </c>
      <c r="AD380" t="s">
        <v>56</v>
      </c>
      <c r="AE380" t="s">
        <v>75</v>
      </c>
      <c r="AF380" t="s">
        <v>56</v>
      </c>
      <c r="AG380" t="s">
        <v>75</v>
      </c>
      <c r="AH380" t="s">
        <v>44</v>
      </c>
      <c r="AI380" t="s">
        <v>44</v>
      </c>
    </row>
    <row r="381" spans="1:35" x14ac:dyDescent="0.2">
      <c r="A381" t="s">
        <v>2437</v>
      </c>
      <c r="B381" t="s">
        <v>36</v>
      </c>
      <c r="C381" t="s">
        <v>37</v>
      </c>
      <c r="D381" s="1">
        <v>363.99</v>
      </c>
      <c r="E381" t="s">
        <v>38</v>
      </c>
      <c r="F381" s="2">
        <v>45509</v>
      </c>
      <c r="G381" t="s">
        <v>39</v>
      </c>
      <c r="H381" t="s">
        <v>2438</v>
      </c>
      <c r="I381" t="s">
        <v>41</v>
      </c>
      <c r="J381" t="s">
        <v>42</v>
      </c>
      <c r="K381" t="s">
        <v>43</v>
      </c>
      <c r="L381" t="s">
        <v>44</v>
      </c>
      <c r="M381" t="s">
        <v>1023</v>
      </c>
      <c r="N381" t="s">
        <v>1059</v>
      </c>
      <c r="O381" t="s">
        <v>1060</v>
      </c>
      <c r="P381" t="s">
        <v>48</v>
      </c>
      <c r="Q381" t="s">
        <v>80</v>
      </c>
      <c r="R381" t="s">
        <v>81</v>
      </c>
      <c r="S381" t="s">
        <v>51</v>
      </c>
      <c r="T381" t="s">
        <v>52</v>
      </c>
      <c r="U381" s="3">
        <v>45789</v>
      </c>
      <c r="V381" t="s">
        <v>53</v>
      </c>
      <c r="W381" s="2">
        <v>45509</v>
      </c>
      <c r="X381" s="2">
        <v>45596</v>
      </c>
      <c r="Y381">
        <v>3</v>
      </c>
      <c r="Z381" t="s">
        <v>54</v>
      </c>
      <c r="AA381" t="s">
        <v>55</v>
      </c>
      <c r="AB381" t="s">
        <v>44</v>
      </c>
      <c r="AC381" t="s">
        <v>44</v>
      </c>
      <c r="AD381" t="s">
        <v>56</v>
      </c>
      <c r="AE381" t="s">
        <v>82</v>
      </c>
      <c r="AF381" t="s">
        <v>56</v>
      </c>
      <c r="AG381" t="s">
        <v>82</v>
      </c>
      <c r="AH381" t="s">
        <v>56</v>
      </c>
      <c r="AI381" t="s">
        <v>92</v>
      </c>
    </row>
    <row r="382" spans="1:35" x14ac:dyDescent="0.2">
      <c r="A382" t="s">
        <v>2439</v>
      </c>
      <c r="B382" t="s">
        <v>36</v>
      </c>
      <c r="C382" t="s">
        <v>37</v>
      </c>
      <c r="D382" s="1">
        <v>929.05</v>
      </c>
      <c r="E382" t="s">
        <v>38</v>
      </c>
      <c r="F382" s="2">
        <v>45509</v>
      </c>
      <c r="G382" t="s">
        <v>39</v>
      </c>
      <c r="H382" t="s">
        <v>2440</v>
      </c>
      <c r="I382" t="s">
        <v>41</v>
      </c>
      <c r="J382" t="s">
        <v>42</v>
      </c>
      <c r="K382" t="s">
        <v>43</v>
      </c>
      <c r="L382" t="s">
        <v>44</v>
      </c>
      <c r="M382" t="s">
        <v>552</v>
      </c>
      <c r="N382" t="s">
        <v>1455</v>
      </c>
      <c r="O382" t="s">
        <v>1456</v>
      </c>
      <c r="P382" t="s">
        <v>48</v>
      </c>
      <c r="Q382" t="s">
        <v>1457</v>
      </c>
      <c r="R382" t="s">
        <v>1458</v>
      </c>
      <c r="S382" t="s">
        <v>72</v>
      </c>
      <c r="T382" t="s">
        <v>52</v>
      </c>
      <c r="U382" s="3">
        <v>45789</v>
      </c>
      <c r="V382" t="s">
        <v>53</v>
      </c>
      <c r="W382" s="2">
        <v>45509</v>
      </c>
      <c r="X382" s="2">
        <v>45546</v>
      </c>
      <c r="Y382">
        <v>1</v>
      </c>
      <c r="Z382" t="s">
        <v>54</v>
      </c>
      <c r="AA382" t="s">
        <v>55</v>
      </c>
      <c r="AB382" t="s">
        <v>44</v>
      </c>
      <c r="AC382" t="s">
        <v>44</v>
      </c>
      <c r="AD382" t="s">
        <v>56</v>
      </c>
      <c r="AE382" t="s">
        <v>82</v>
      </c>
      <c r="AF382" t="s">
        <v>56</v>
      </c>
      <c r="AG382" t="s">
        <v>82</v>
      </c>
      <c r="AH382" t="s">
        <v>44</v>
      </c>
      <c r="AI382" t="s">
        <v>44</v>
      </c>
    </row>
    <row r="383" spans="1:35" x14ac:dyDescent="0.2">
      <c r="A383" t="s">
        <v>2441</v>
      </c>
      <c r="B383" t="s">
        <v>36</v>
      </c>
      <c r="C383" t="s">
        <v>37</v>
      </c>
      <c r="D383" s="1">
        <v>835.01</v>
      </c>
      <c r="E383" t="s">
        <v>38</v>
      </c>
      <c r="F383" s="2">
        <v>45509</v>
      </c>
      <c r="G383" t="s">
        <v>39</v>
      </c>
      <c r="H383" t="s">
        <v>2442</v>
      </c>
      <c r="I383" t="s">
        <v>41</v>
      </c>
      <c r="J383" t="s">
        <v>42</v>
      </c>
      <c r="K383" t="s">
        <v>120</v>
      </c>
      <c r="L383" t="s">
        <v>44</v>
      </c>
      <c r="M383" t="s">
        <v>1023</v>
      </c>
      <c r="N383" t="s">
        <v>1158</v>
      </c>
      <c r="O383" t="s">
        <v>1159</v>
      </c>
      <c r="P383" t="s">
        <v>48</v>
      </c>
      <c r="Q383" t="s">
        <v>153</v>
      </c>
      <c r="R383" t="s">
        <v>154</v>
      </c>
      <c r="S383" t="s">
        <v>155</v>
      </c>
      <c r="T383" t="s">
        <v>52</v>
      </c>
      <c r="U383" s="3">
        <v>45789</v>
      </c>
      <c r="V383" t="s">
        <v>53</v>
      </c>
      <c r="W383" s="2">
        <v>45509</v>
      </c>
      <c r="X383" s="2">
        <v>45544</v>
      </c>
      <c r="Y383">
        <v>1</v>
      </c>
      <c r="Z383" t="s">
        <v>54</v>
      </c>
      <c r="AA383" t="s">
        <v>126</v>
      </c>
      <c r="AB383" t="s">
        <v>44</v>
      </c>
      <c r="AC383" t="s">
        <v>44</v>
      </c>
      <c r="AD383" t="s">
        <v>56</v>
      </c>
      <c r="AE383" t="s">
        <v>82</v>
      </c>
      <c r="AF383" t="s">
        <v>56</v>
      </c>
      <c r="AG383" t="s">
        <v>82</v>
      </c>
      <c r="AH383" t="s">
        <v>56</v>
      </c>
      <c r="AI383" t="s">
        <v>92</v>
      </c>
    </row>
    <row r="384" spans="1:35" x14ac:dyDescent="0.2">
      <c r="A384" t="s">
        <v>2443</v>
      </c>
      <c r="B384" t="s">
        <v>36</v>
      </c>
      <c r="C384" t="s">
        <v>37</v>
      </c>
      <c r="D384" s="1">
        <v>750</v>
      </c>
      <c r="E384" t="s">
        <v>38</v>
      </c>
      <c r="F384" s="2">
        <v>45509</v>
      </c>
      <c r="G384" t="s">
        <v>39</v>
      </c>
      <c r="H384" t="s">
        <v>2444</v>
      </c>
      <c r="I384" t="s">
        <v>41</v>
      </c>
      <c r="J384" t="s">
        <v>42</v>
      </c>
      <c r="K384" t="s">
        <v>120</v>
      </c>
      <c r="L384" t="s">
        <v>44</v>
      </c>
      <c r="M384" t="s">
        <v>196</v>
      </c>
      <c r="N384" t="s">
        <v>518</v>
      </c>
      <c r="O384" t="s">
        <v>519</v>
      </c>
      <c r="P384" t="s">
        <v>48</v>
      </c>
      <c r="Q384" t="s">
        <v>520</v>
      </c>
      <c r="R384" t="s">
        <v>521</v>
      </c>
      <c r="S384" t="s">
        <v>51</v>
      </c>
      <c r="T384" t="s">
        <v>52</v>
      </c>
      <c r="U384" s="3">
        <v>45789</v>
      </c>
      <c r="V384" t="s">
        <v>53</v>
      </c>
      <c r="W384" s="2">
        <v>45509</v>
      </c>
      <c r="X384" s="2">
        <v>45574</v>
      </c>
      <c r="Y384">
        <v>2</v>
      </c>
      <c r="Z384" t="s">
        <v>54</v>
      </c>
      <c r="AA384" t="s">
        <v>126</v>
      </c>
      <c r="AB384" t="s">
        <v>44</v>
      </c>
      <c r="AC384" t="s">
        <v>44</v>
      </c>
      <c r="AD384" t="s">
        <v>56</v>
      </c>
      <c r="AE384" t="s">
        <v>75</v>
      </c>
      <c r="AF384" t="s">
        <v>56</v>
      </c>
      <c r="AG384" t="s">
        <v>75</v>
      </c>
      <c r="AH384" t="s">
        <v>44</v>
      </c>
      <c r="AI384" t="s">
        <v>44</v>
      </c>
    </row>
    <row r="385" spans="1:35" x14ac:dyDescent="0.2">
      <c r="A385" t="s">
        <v>2445</v>
      </c>
      <c r="B385" t="s">
        <v>36</v>
      </c>
      <c r="C385" t="s">
        <v>283</v>
      </c>
      <c r="D385" s="1">
        <v>500</v>
      </c>
      <c r="E385" t="s">
        <v>38</v>
      </c>
      <c r="F385" s="2">
        <v>45513</v>
      </c>
      <c r="G385" t="s">
        <v>39</v>
      </c>
      <c r="H385" t="s">
        <v>2446</v>
      </c>
      <c r="I385" t="s">
        <v>41</v>
      </c>
      <c r="J385" t="s">
        <v>42</v>
      </c>
      <c r="K385" t="s">
        <v>109</v>
      </c>
      <c r="L385" t="s">
        <v>44</v>
      </c>
      <c r="M385" t="s">
        <v>173</v>
      </c>
      <c r="N385" t="s">
        <v>467</v>
      </c>
      <c r="O385" t="s">
        <v>468</v>
      </c>
      <c r="P385" t="s">
        <v>48</v>
      </c>
      <c r="Q385" t="s">
        <v>80</v>
      </c>
      <c r="R385" t="s">
        <v>81</v>
      </c>
      <c r="S385" t="s">
        <v>51</v>
      </c>
      <c r="T385" t="s">
        <v>288</v>
      </c>
      <c r="U385" s="3">
        <v>45789</v>
      </c>
      <c r="V385" t="s">
        <v>53</v>
      </c>
      <c r="W385" s="2">
        <v>45513</v>
      </c>
      <c r="X385" s="2">
        <v>45665</v>
      </c>
      <c r="Y385">
        <v>5</v>
      </c>
      <c r="Z385" t="s">
        <v>54</v>
      </c>
      <c r="AA385" t="s">
        <v>116</v>
      </c>
      <c r="AB385" t="s">
        <v>44</v>
      </c>
      <c r="AC385" t="s">
        <v>44</v>
      </c>
      <c r="AD385" t="s">
        <v>56</v>
      </c>
      <c r="AE385" t="s">
        <v>75</v>
      </c>
      <c r="AF385" t="s">
        <v>56</v>
      </c>
      <c r="AG385" t="s">
        <v>75</v>
      </c>
      <c r="AH385" t="s">
        <v>44</v>
      </c>
      <c r="AI385" t="s">
        <v>44</v>
      </c>
    </row>
    <row r="386" spans="1:35" x14ac:dyDescent="0.2">
      <c r="A386" t="s">
        <v>2447</v>
      </c>
      <c r="B386" t="s">
        <v>36</v>
      </c>
      <c r="C386" t="s">
        <v>283</v>
      </c>
      <c r="D386" s="1">
        <v>300</v>
      </c>
      <c r="E386" t="s">
        <v>38</v>
      </c>
      <c r="F386" s="2">
        <v>45517</v>
      </c>
      <c r="G386" t="s">
        <v>39</v>
      </c>
      <c r="H386" t="s">
        <v>2448</v>
      </c>
      <c r="I386" t="s">
        <v>41</v>
      </c>
      <c r="J386" t="s">
        <v>42</v>
      </c>
      <c r="K386" t="s">
        <v>109</v>
      </c>
      <c r="L386" t="s">
        <v>44</v>
      </c>
      <c r="M386" t="s">
        <v>121</v>
      </c>
      <c r="N386" t="s">
        <v>2449</v>
      </c>
      <c r="O386" t="s">
        <v>2450</v>
      </c>
      <c r="P386" t="s">
        <v>48</v>
      </c>
      <c r="Q386" t="s">
        <v>62</v>
      </c>
      <c r="R386" t="s">
        <v>63</v>
      </c>
      <c r="S386" t="s">
        <v>51</v>
      </c>
      <c r="T386" t="s">
        <v>288</v>
      </c>
      <c r="U386" s="3">
        <v>45789</v>
      </c>
      <c r="V386" t="s">
        <v>53</v>
      </c>
      <c r="W386" s="2">
        <v>45517</v>
      </c>
      <c r="X386" s="2">
        <v>45573</v>
      </c>
      <c r="Y386">
        <v>2</v>
      </c>
      <c r="Z386" t="s">
        <v>54</v>
      </c>
      <c r="AA386" t="s">
        <v>116</v>
      </c>
      <c r="AB386" t="s">
        <v>44</v>
      </c>
      <c r="AC386" t="s">
        <v>44</v>
      </c>
      <c r="AD386" t="s">
        <v>56</v>
      </c>
      <c r="AE386" t="s">
        <v>75</v>
      </c>
      <c r="AF386" t="s">
        <v>56</v>
      </c>
      <c r="AG386" t="s">
        <v>75</v>
      </c>
      <c r="AH386" t="s">
        <v>44</v>
      </c>
      <c r="AI386" t="s">
        <v>44</v>
      </c>
    </row>
    <row r="387" spans="1:35" x14ac:dyDescent="0.2">
      <c r="A387" t="s">
        <v>2451</v>
      </c>
      <c r="B387" t="s">
        <v>36</v>
      </c>
      <c r="C387" t="s">
        <v>37</v>
      </c>
      <c r="D387" s="1">
        <v>399.99</v>
      </c>
      <c r="E387" t="s">
        <v>38</v>
      </c>
      <c r="F387" s="2">
        <v>45517</v>
      </c>
      <c r="G387" t="s">
        <v>39</v>
      </c>
      <c r="H387" t="s">
        <v>2452</v>
      </c>
      <c r="I387" t="s">
        <v>41</v>
      </c>
      <c r="J387" t="s">
        <v>42</v>
      </c>
      <c r="K387" t="s">
        <v>43</v>
      </c>
      <c r="L387" t="s">
        <v>44</v>
      </c>
      <c r="M387" t="s">
        <v>672</v>
      </c>
      <c r="N387" t="s">
        <v>2453</v>
      </c>
      <c r="O387" t="s">
        <v>2454</v>
      </c>
      <c r="P387" t="s">
        <v>48</v>
      </c>
      <c r="Q387" t="s">
        <v>313</v>
      </c>
      <c r="R387" t="s">
        <v>314</v>
      </c>
      <c r="S387" t="s">
        <v>51</v>
      </c>
      <c r="T387" t="s">
        <v>52</v>
      </c>
      <c r="U387" s="3">
        <v>45789</v>
      </c>
      <c r="V387" t="s">
        <v>53</v>
      </c>
      <c r="W387" s="2">
        <v>45517</v>
      </c>
      <c r="X387" s="2">
        <v>45559</v>
      </c>
      <c r="Y387">
        <v>1</v>
      </c>
      <c r="Z387" t="s">
        <v>54</v>
      </c>
      <c r="AA387" t="s">
        <v>55</v>
      </c>
      <c r="AB387" t="s">
        <v>44</v>
      </c>
      <c r="AC387" t="s">
        <v>44</v>
      </c>
      <c r="AD387" t="s">
        <v>56</v>
      </c>
      <c r="AE387" t="s">
        <v>57</v>
      </c>
      <c r="AF387" t="s">
        <v>56</v>
      </c>
      <c r="AG387" t="s">
        <v>57</v>
      </c>
      <c r="AH387" t="s">
        <v>56</v>
      </c>
      <c r="AI387" t="s">
        <v>92</v>
      </c>
    </row>
    <row r="388" spans="1:35" x14ac:dyDescent="0.2">
      <c r="A388" t="s">
        <v>2455</v>
      </c>
      <c r="B388" t="s">
        <v>36</v>
      </c>
      <c r="C388" t="s">
        <v>37</v>
      </c>
      <c r="D388" s="1">
        <v>400</v>
      </c>
      <c r="E388" t="s">
        <v>38</v>
      </c>
      <c r="F388" s="2">
        <v>45517</v>
      </c>
      <c r="G388" t="s">
        <v>39</v>
      </c>
      <c r="H388" t="s">
        <v>2456</v>
      </c>
      <c r="I388" t="s">
        <v>41</v>
      </c>
      <c r="J388" t="s">
        <v>42</v>
      </c>
      <c r="K388" t="s">
        <v>66</v>
      </c>
      <c r="L388" t="s">
        <v>44</v>
      </c>
      <c r="M388" t="s">
        <v>2457</v>
      </c>
      <c r="N388" t="s">
        <v>488</v>
      </c>
      <c r="O388" t="s">
        <v>489</v>
      </c>
      <c r="P388" t="s">
        <v>48</v>
      </c>
      <c r="Q388" t="s">
        <v>490</v>
      </c>
      <c r="R388" t="s">
        <v>491</v>
      </c>
      <c r="S388" t="s">
        <v>72</v>
      </c>
      <c r="T388" t="s">
        <v>52</v>
      </c>
      <c r="U388" s="3">
        <v>45789</v>
      </c>
      <c r="V388" t="s">
        <v>53</v>
      </c>
      <c r="W388" s="2">
        <v>45517</v>
      </c>
      <c r="X388" s="2">
        <v>45607</v>
      </c>
      <c r="Y388">
        <v>3</v>
      </c>
      <c r="Z388" t="s">
        <v>54</v>
      </c>
      <c r="AA388" t="s">
        <v>73</v>
      </c>
      <c r="AB388" t="s">
        <v>44</v>
      </c>
      <c r="AC388" t="s">
        <v>44</v>
      </c>
      <c r="AD388" t="s">
        <v>56</v>
      </c>
      <c r="AE388" t="s">
        <v>75</v>
      </c>
      <c r="AF388" t="s">
        <v>56</v>
      </c>
      <c r="AG388" t="s">
        <v>75</v>
      </c>
      <c r="AH388" t="s">
        <v>44</v>
      </c>
      <c r="AI388" t="s">
        <v>44</v>
      </c>
    </row>
    <row r="389" spans="1:35" x14ac:dyDescent="0.2">
      <c r="A389" t="s">
        <v>2458</v>
      </c>
      <c r="B389" t="s">
        <v>36</v>
      </c>
      <c r="C389" t="s">
        <v>37</v>
      </c>
      <c r="D389" s="1">
        <v>965.97</v>
      </c>
      <c r="E389" t="s">
        <v>38</v>
      </c>
      <c r="F389" s="2">
        <v>45516</v>
      </c>
      <c r="G389" t="s">
        <v>39</v>
      </c>
      <c r="H389" t="s">
        <v>2459</v>
      </c>
      <c r="I389" t="s">
        <v>41</v>
      </c>
      <c r="J389" t="s">
        <v>42</v>
      </c>
      <c r="K389" t="s">
        <v>66</v>
      </c>
      <c r="L389" t="s">
        <v>44</v>
      </c>
      <c r="M389" t="s">
        <v>45</v>
      </c>
      <c r="N389" t="s">
        <v>436</v>
      </c>
      <c r="O389" t="s">
        <v>437</v>
      </c>
      <c r="P389" t="s">
        <v>48</v>
      </c>
      <c r="Q389" t="s">
        <v>169</v>
      </c>
      <c r="R389" t="s">
        <v>170</v>
      </c>
      <c r="S389" t="s">
        <v>72</v>
      </c>
      <c r="T389" t="s">
        <v>52</v>
      </c>
      <c r="U389" s="3">
        <v>45789</v>
      </c>
      <c r="V389" t="s">
        <v>53</v>
      </c>
      <c r="W389" s="2">
        <v>45516</v>
      </c>
      <c r="X389" s="2">
        <v>45546</v>
      </c>
      <c r="Y389">
        <v>1</v>
      </c>
      <c r="Z389" t="s">
        <v>54</v>
      </c>
      <c r="AA389" t="s">
        <v>73</v>
      </c>
      <c r="AB389" t="s">
        <v>44</v>
      </c>
      <c r="AC389" t="s">
        <v>44</v>
      </c>
      <c r="AD389" t="s">
        <v>56</v>
      </c>
      <c r="AE389" t="s">
        <v>57</v>
      </c>
      <c r="AF389" t="s">
        <v>56</v>
      </c>
      <c r="AG389" t="s">
        <v>57</v>
      </c>
      <c r="AH389" t="s">
        <v>44</v>
      </c>
      <c r="AI389" t="s">
        <v>44</v>
      </c>
    </row>
    <row r="390" spans="1:35" x14ac:dyDescent="0.2">
      <c r="A390" t="s">
        <v>2460</v>
      </c>
      <c r="B390" t="s">
        <v>36</v>
      </c>
      <c r="C390" t="s">
        <v>37</v>
      </c>
      <c r="D390" s="1">
        <v>667.33</v>
      </c>
      <c r="E390" t="s">
        <v>38</v>
      </c>
      <c r="F390" s="2">
        <v>45517</v>
      </c>
      <c r="G390" t="s">
        <v>39</v>
      </c>
      <c r="H390" t="s">
        <v>2461</v>
      </c>
      <c r="I390" t="s">
        <v>41</v>
      </c>
      <c r="J390" t="s">
        <v>42</v>
      </c>
      <c r="K390" t="s">
        <v>66</v>
      </c>
      <c r="L390" t="s">
        <v>44</v>
      </c>
      <c r="M390" t="s">
        <v>45</v>
      </c>
      <c r="N390" t="s">
        <v>1112</v>
      </c>
      <c r="O390" t="s">
        <v>1113</v>
      </c>
      <c r="P390" t="s">
        <v>48</v>
      </c>
      <c r="Q390" t="s">
        <v>557</v>
      </c>
      <c r="R390" t="s">
        <v>558</v>
      </c>
      <c r="S390" t="s">
        <v>72</v>
      </c>
      <c r="T390" t="s">
        <v>52</v>
      </c>
      <c r="U390" s="3">
        <v>45789</v>
      </c>
      <c r="V390" t="s">
        <v>53</v>
      </c>
      <c r="W390" s="2">
        <v>45517</v>
      </c>
      <c r="X390" s="2">
        <v>45559</v>
      </c>
      <c r="Y390">
        <v>1</v>
      </c>
      <c r="Z390" t="s">
        <v>54</v>
      </c>
      <c r="AA390" t="s">
        <v>73</v>
      </c>
      <c r="AB390" t="s">
        <v>44</v>
      </c>
      <c r="AC390" t="s">
        <v>44</v>
      </c>
      <c r="AD390" t="s">
        <v>56</v>
      </c>
      <c r="AE390" t="s">
        <v>82</v>
      </c>
      <c r="AF390" t="s">
        <v>56</v>
      </c>
      <c r="AG390" t="s">
        <v>82</v>
      </c>
      <c r="AH390" t="s">
        <v>44</v>
      </c>
      <c r="AI390" t="s">
        <v>44</v>
      </c>
    </row>
    <row r="391" spans="1:35" x14ac:dyDescent="0.2">
      <c r="A391" t="s">
        <v>2462</v>
      </c>
      <c r="B391" t="s">
        <v>36</v>
      </c>
      <c r="C391" t="s">
        <v>37</v>
      </c>
      <c r="D391" s="1">
        <v>688.97</v>
      </c>
      <c r="E391" t="s">
        <v>38</v>
      </c>
      <c r="F391" s="2">
        <v>45517</v>
      </c>
      <c r="G391" t="s">
        <v>39</v>
      </c>
      <c r="H391" t="s">
        <v>2463</v>
      </c>
      <c r="I391" t="s">
        <v>41</v>
      </c>
      <c r="J391" t="s">
        <v>42</v>
      </c>
      <c r="K391" t="s">
        <v>120</v>
      </c>
      <c r="L391" t="s">
        <v>44</v>
      </c>
      <c r="M391" t="s">
        <v>419</v>
      </c>
      <c r="N391" t="s">
        <v>528</v>
      </c>
      <c r="O391" t="s">
        <v>529</v>
      </c>
      <c r="P391" t="s">
        <v>48</v>
      </c>
      <c r="Q391" t="s">
        <v>530</v>
      </c>
      <c r="R391" t="s">
        <v>531</v>
      </c>
      <c r="S391" t="s">
        <v>72</v>
      </c>
      <c r="T391" t="s">
        <v>52</v>
      </c>
      <c r="U391" s="3">
        <v>45789</v>
      </c>
      <c r="V391" t="s">
        <v>53</v>
      </c>
      <c r="W391" s="2">
        <v>45517</v>
      </c>
      <c r="X391" s="2">
        <v>45546</v>
      </c>
      <c r="Y391">
        <v>1</v>
      </c>
      <c r="Z391" t="s">
        <v>54</v>
      </c>
      <c r="AA391" t="s">
        <v>126</v>
      </c>
      <c r="AB391" t="s">
        <v>44</v>
      </c>
      <c r="AC391" t="s">
        <v>44</v>
      </c>
      <c r="AD391" t="s">
        <v>56</v>
      </c>
      <c r="AE391" t="s">
        <v>57</v>
      </c>
      <c r="AF391" t="s">
        <v>56</v>
      </c>
      <c r="AG391" t="s">
        <v>57</v>
      </c>
      <c r="AH391" t="s">
        <v>44</v>
      </c>
      <c r="AI391" t="s">
        <v>44</v>
      </c>
    </row>
    <row r="392" spans="1:35" x14ac:dyDescent="0.2">
      <c r="A392" t="s">
        <v>2464</v>
      </c>
      <c r="B392" t="s">
        <v>36</v>
      </c>
      <c r="C392" t="s">
        <v>37</v>
      </c>
      <c r="D392" s="1">
        <v>610.98</v>
      </c>
      <c r="E392" t="s">
        <v>38</v>
      </c>
      <c r="F392" s="2">
        <v>45517</v>
      </c>
      <c r="G392" t="s">
        <v>39</v>
      </c>
      <c r="H392" t="s">
        <v>2465</v>
      </c>
      <c r="I392" t="s">
        <v>41</v>
      </c>
      <c r="J392" t="s">
        <v>42</v>
      </c>
      <c r="K392" t="s">
        <v>43</v>
      </c>
      <c r="L392" t="s">
        <v>44</v>
      </c>
      <c r="M392" t="s">
        <v>45</v>
      </c>
      <c r="N392" t="s">
        <v>1032</v>
      </c>
      <c r="O392" t="s">
        <v>1033</v>
      </c>
      <c r="P392" t="s">
        <v>48</v>
      </c>
      <c r="Q392" t="s">
        <v>415</v>
      </c>
      <c r="R392" t="s">
        <v>416</v>
      </c>
      <c r="S392" t="s">
        <v>51</v>
      </c>
      <c r="T392" t="s">
        <v>52</v>
      </c>
      <c r="U392" s="3">
        <v>45789</v>
      </c>
      <c r="V392" t="s">
        <v>53</v>
      </c>
      <c r="W392" s="2">
        <v>45517</v>
      </c>
      <c r="X392" s="2">
        <v>45537</v>
      </c>
      <c r="Y392">
        <v>1</v>
      </c>
      <c r="Z392" t="s">
        <v>54</v>
      </c>
      <c r="AA392" t="s">
        <v>55</v>
      </c>
      <c r="AB392" t="s">
        <v>44</v>
      </c>
      <c r="AC392" t="s">
        <v>44</v>
      </c>
      <c r="AD392" t="s">
        <v>56</v>
      </c>
      <c r="AE392" t="s">
        <v>57</v>
      </c>
      <c r="AF392" t="s">
        <v>56</v>
      </c>
      <c r="AG392" t="s">
        <v>57</v>
      </c>
      <c r="AH392" t="s">
        <v>44</v>
      </c>
      <c r="AI392" t="s">
        <v>44</v>
      </c>
    </row>
    <row r="393" spans="1:35" x14ac:dyDescent="0.2">
      <c r="A393" t="s">
        <v>2466</v>
      </c>
      <c r="B393" t="s">
        <v>36</v>
      </c>
      <c r="C393" t="s">
        <v>37</v>
      </c>
      <c r="D393" s="1">
        <v>913.97</v>
      </c>
      <c r="E393" t="s">
        <v>38</v>
      </c>
      <c r="F393" s="2">
        <v>45517</v>
      </c>
      <c r="G393" t="s">
        <v>39</v>
      </c>
      <c r="H393" t="s">
        <v>2467</v>
      </c>
      <c r="I393" t="s">
        <v>41</v>
      </c>
      <c r="J393" t="s">
        <v>42</v>
      </c>
      <c r="K393" t="s">
        <v>109</v>
      </c>
      <c r="L393" t="s">
        <v>44</v>
      </c>
      <c r="M393" t="s">
        <v>45</v>
      </c>
      <c r="N393" t="s">
        <v>382</v>
      </c>
      <c r="O393" t="s">
        <v>383</v>
      </c>
      <c r="P393" t="s">
        <v>48</v>
      </c>
      <c r="Q393" t="s">
        <v>62</v>
      </c>
      <c r="R393" t="s">
        <v>63</v>
      </c>
      <c r="S393" t="s">
        <v>51</v>
      </c>
      <c r="T393" t="s">
        <v>52</v>
      </c>
      <c r="U393" s="3">
        <v>45789</v>
      </c>
      <c r="V393" t="s">
        <v>53</v>
      </c>
      <c r="W393" s="2">
        <v>45517</v>
      </c>
      <c r="X393" s="2">
        <v>45537</v>
      </c>
      <c r="Y393">
        <v>1</v>
      </c>
      <c r="Z393" t="s">
        <v>54</v>
      </c>
      <c r="AA393" t="s">
        <v>116</v>
      </c>
      <c r="AB393" t="s">
        <v>44</v>
      </c>
      <c r="AC393" t="s">
        <v>44</v>
      </c>
      <c r="AD393" t="s">
        <v>56</v>
      </c>
      <c r="AE393" t="s">
        <v>57</v>
      </c>
      <c r="AF393" t="s">
        <v>56</v>
      </c>
      <c r="AG393" t="s">
        <v>57</v>
      </c>
      <c r="AH393" t="s">
        <v>44</v>
      </c>
      <c r="AI393" t="s">
        <v>44</v>
      </c>
    </row>
    <row r="394" spans="1:35" x14ac:dyDescent="0.2">
      <c r="A394" t="s">
        <v>2468</v>
      </c>
      <c r="B394" t="s">
        <v>36</v>
      </c>
      <c r="C394" t="s">
        <v>37</v>
      </c>
      <c r="D394" s="1">
        <v>924.21</v>
      </c>
      <c r="E394" t="s">
        <v>38</v>
      </c>
      <c r="F394" s="2">
        <v>45517</v>
      </c>
      <c r="G394" t="s">
        <v>39</v>
      </c>
      <c r="H394" t="s">
        <v>2469</v>
      </c>
      <c r="I394" t="s">
        <v>41</v>
      </c>
      <c r="J394" t="s">
        <v>42</v>
      </c>
      <c r="K394" t="s">
        <v>66</v>
      </c>
      <c r="L394" t="s">
        <v>44</v>
      </c>
      <c r="M394" t="s">
        <v>1405</v>
      </c>
      <c r="N394" t="s">
        <v>178</v>
      </c>
      <c r="O394" t="s">
        <v>179</v>
      </c>
      <c r="P394" t="s">
        <v>48</v>
      </c>
      <c r="Q394" t="s">
        <v>180</v>
      </c>
      <c r="R394" t="s">
        <v>181</v>
      </c>
      <c r="S394" t="s">
        <v>51</v>
      </c>
      <c r="T394" t="s">
        <v>52</v>
      </c>
      <c r="U394" s="3">
        <v>45789</v>
      </c>
      <c r="V394" t="s">
        <v>53</v>
      </c>
      <c r="W394" s="2">
        <v>45517</v>
      </c>
      <c r="X394" s="2">
        <v>45546</v>
      </c>
      <c r="Y394">
        <v>1</v>
      </c>
      <c r="Z394" t="s">
        <v>54</v>
      </c>
      <c r="AA394" t="s">
        <v>73</v>
      </c>
      <c r="AB394" t="s">
        <v>44</v>
      </c>
      <c r="AC394" t="s">
        <v>44</v>
      </c>
      <c r="AD394" t="s">
        <v>56</v>
      </c>
      <c r="AE394" t="s">
        <v>57</v>
      </c>
      <c r="AF394" t="s">
        <v>56</v>
      </c>
      <c r="AG394" t="s">
        <v>57</v>
      </c>
      <c r="AH394" t="s">
        <v>44</v>
      </c>
      <c r="AI394" t="s">
        <v>44</v>
      </c>
    </row>
    <row r="395" spans="1:35" x14ac:dyDescent="0.2">
      <c r="A395" t="s">
        <v>2470</v>
      </c>
      <c r="B395" t="s">
        <v>36</v>
      </c>
      <c r="C395" t="s">
        <v>37</v>
      </c>
      <c r="D395" s="1">
        <v>990.99</v>
      </c>
      <c r="E395" t="s">
        <v>38</v>
      </c>
      <c r="F395" s="2">
        <v>45517</v>
      </c>
      <c r="G395" t="s">
        <v>39</v>
      </c>
      <c r="H395" t="s">
        <v>2471</v>
      </c>
      <c r="I395" t="s">
        <v>41</v>
      </c>
      <c r="J395" t="s">
        <v>42</v>
      </c>
      <c r="K395" t="s">
        <v>120</v>
      </c>
      <c r="L395" t="s">
        <v>44</v>
      </c>
      <c r="M395" t="s">
        <v>2472</v>
      </c>
      <c r="N395" t="s">
        <v>577</v>
      </c>
      <c r="O395" t="s">
        <v>578</v>
      </c>
      <c r="P395" t="s">
        <v>48</v>
      </c>
      <c r="Q395" t="s">
        <v>415</v>
      </c>
      <c r="R395" t="s">
        <v>416</v>
      </c>
      <c r="S395" t="s">
        <v>51</v>
      </c>
      <c r="T395" t="s">
        <v>52</v>
      </c>
      <c r="U395" s="3">
        <v>45789</v>
      </c>
      <c r="V395" t="s">
        <v>53</v>
      </c>
      <c r="W395" s="2">
        <v>45517</v>
      </c>
      <c r="X395" s="2">
        <v>45576</v>
      </c>
      <c r="Y395">
        <v>2</v>
      </c>
      <c r="Z395" t="s">
        <v>54</v>
      </c>
      <c r="AA395" t="s">
        <v>126</v>
      </c>
      <c r="AB395" t="s">
        <v>44</v>
      </c>
      <c r="AC395" t="s">
        <v>44</v>
      </c>
      <c r="AD395" t="s">
        <v>56</v>
      </c>
      <c r="AE395" t="s">
        <v>57</v>
      </c>
      <c r="AF395" t="s">
        <v>56</v>
      </c>
      <c r="AG395" t="s">
        <v>57</v>
      </c>
      <c r="AH395" t="s">
        <v>56</v>
      </c>
      <c r="AI395" t="s">
        <v>164</v>
      </c>
    </row>
    <row r="396" spans="1:35" x14ac:dyDescent="0.2">
      <c r="A396" t="s">
        <v>2473</v>
      </c>
      <c r="B396" t="s">
        <v>36</v>
      </c>
      <c r="C396" t="s">
        <v>316</v>
      </c>
      <c r="D396" s="1">
        <v>1144.29</v>
      </c>
      <c r="E396" t="s">
        <v>38</v>
      </c>
      <c r="F396" s="2">
        <v>45523</v>
      </c>
      <c r="G396" t="s">
        <v>39</v>
      </c>
      <c r="H396" t="s">
        <v>2474</v>
      </c>
      <c r="I396" t="s">
        <v>41</v>
      </c>
      <c r="J396" t="s">
        <v>42</v>
      </c>
      <c r="K396" t="s">
        <v>109</v>
      </c>
      <c r="L396" t="s">
        <v>44</v>
      </c>
      <c r="M396" t="s">
        <v>1405</v>
      </c>
      <c r="N396" t="s">
        <v>528</v>
      </c>
      <c r="O396" t="s">
        <v>529</v>
      </c>
      <c r="P396" t="s">
        <v>48</v>
      </c>
      <c r="Q396" t="s">
        <v>530</v>
      </c>
      <c r="R396" t="s">
        <v>531</v>
      </c>
      <c r="S396" t="s">
        <v>72</v>
      </c>
      <c r="T396" t="s">
        <v>323</v>
      </c>
      <c r="U396" s="3">
        <v>45789</v>
      </c>
      <c r="V396" t="s">
        <v>53</v>
      </c>
      <c r="W396" s="2">
        <v>45523</v>
      </c>
      <c r="X396" s="2">
        <v>45560</v>
      </c>
      <c r="Y396">
        <v>1</v>
      </c>
      <c r="Z396" t="s">
        <v>54</v>
      </c>
      <c r="AA396" t="s">
        <v>116</v>
      </c>
      <c r="AB396" t="s">
        <v>44</v>
      </c>
      <c r="AC396" t="s">
        <v>44</v>
      </c>
      <c r="AD396" t="s">
        <v>56</v>
      </c>
      <c r="AE396" t="s">
        <v>57</v>
      </c>
      <c r="AF396" t="s">
        <v>56</v>
      </c>
      <c r="AG396" t="s">
        <v>57</v>
      </c>
      <c r="AH396" t="s">
        <v>44</v>
      </c>
      <c r="AI396" t="s">
        <v>44</v>
      </c>
    </row>
    <row r="397" spans="1:35" x14ac:dyDescent="0.2">
      <c r="A397" t="s">
        <v>2475</v>
      </c>
      <c r="B397" t="s">
        <v>36</v>
      </c>
      <c r="C397" t="s">
        <v>37</v>
      </c>
      <c r="D397" s="1">
        <v>1214.1099999999999</v>
      </c>
      <c r="E397" t="s">
        <v>38</v>
      </c>
      <c r="F397" s="2">
        <v>45517</v>
      </c>
      <c r="G397" t="s">
        <v>39</v>
      </c>
      <c r="H397" t="s">
        <v>2476</v>
      </c>
      <c r="I397" t="s">
        <v>41</v>
      </c>
      <c r="J397" t="s">
        <v>42</v>
      </c>
      <c r="K397" t="s">
        <v>120</v>
      </c>
      <c r="L397" t="s">
        <v>44</v>
      </c>
      <c r="M397" t="s">
        <v>45</v>
      </c>
      <c r="N397" t="s">
        <v>359</v>
      </c>
      <c r="O397" t="s">
        <v>360</v>
      </c>
      <c r="P397" t="s">
        <v>48</v>
      </c>
      <c r="Q397" t="s">
        <v>70</v>
      </c>
      <c r="R397" t="s">
        <v>71</v>
      </c>
      <c r="S397" t="s">
        <v>72</v>
      </c>
      <c r="T397" t="s">
        <v>52</v>
      </c>
      <c r="U397" s="3">
        <v>45789</v>
      </c>
      <c r="V397" t="s">
        <v>53</v>
      </c>
      <c r="W397" s="2">
        <v>45517</v>
      </c>
      <c r="X397" s="2">
        <v>45546</v>
      </c>
      <c r="Y397">
        <v>1</v>
      </c>
      <c r="Z397" t="s">
        <v>54</v>
      </c>
      <c r="AA397" t="s">
        <v>126</v>
      </c>
      <c r="AB397" t="s">
        <v>44</v>
      </c>
      <c r="AC397" t="s">
        <v>44</v>
      </c>
      <c r="AD397" t="s">
        <v>56</v>
      </c>
      <c r="AE397" t="s">
        <v>82</v>
      </c>
      <c r="AF397" t="s">
        <v>56</v>
      </c>
      <c r="AG397" t="s">
        <v>82</v>
      </c>
      <c r="AH397" t="s">
        <v>44</v>
      </c>
      <c r="AI397" t="s">
        <v>44</v>
      </c>
    </row>
    <row r="398" spans="1:35" x14ac:dyDescent="0.2">
      <c r="A398" t="s">
        <v>2477</v>
      </c>
      <c r="B398" t="s">
        <v>36</v>
      </c>
      <c r="C398" t="s">
        <v>37</v>
      </c>
      <c r="D398" s="1">
        <v>500</v>
      </c>
      <c r="E398" t="s">
        <v>38</v>
      </c>
      <c r="F398" s="2">
        <v>45516</v>
      </c>
      <c r="G398" t="s">
        <v>39</v>
      </c>
      <c r="H398" t="s">
        <v>2478</v>
      </c>
      <c r="I398" t="s">
        <v>41</v>
      </c>
      <c r="J398" t="s">
        <v>42</v>
      </c>
      <c r="K398" t="s">
        <v>66</v>
      </c>
      <c r="L398" t="s">
        <v>44</v>
      </c>
      <c r="M398" t="s">
        <v>121</v>
      </c>
      <c r="N398" t="s">
        <v>386</v>
      </c>
      <c r="O398" t="s">
        <v>387</v>
      </c>
      <c r="P398" t="s">
        <v>48</v>
      </c>
      <c r="Q398" t="s">
        <v>62</v>
      </c>
      <c r="R398" t="s">
        <v>63</v>
      </c>
      <c r="S398" t="s">
        <v>51</v>
      </c>
      <c r="T398" t="s">
        <v>52</v>
      </c>
      <c r="U398" s="3">
        <v>45789</v>
      </c>
      <c r="V398" t="s">
        <v>53</v>
      </c>
      <c r="W398" s="2">
        <v>45516</v>
      </c>
      <c r="X398" s="2">
        <v>45574</v>
      </c>
      <c r="Y398">
        <v>2</v>
      </c>
      <c r="Z398" t="s">
        <v>54</v>
      </c>
      <c r="AA398" t="s">
        <v>73</v>
      </c>
      <c r="AB398" t="s">
        <v>44</v>
      </c>
      <c r="AC398" t="s">
        <v>44</v>
      </c>
      <c r="AD398" t="s">
        <v>56</v>
      </c>
      <c r="AE398" t="s">
        <v>75</v>
      </c>
      <c r="AF398" t="s">
        <v>56</v>
      </c>
      <c r="AG398" t="s">
        <v>75</v>
      </c>
      <c r="AH398" t="s">
        <v>44</v>
      </c>
      <c r="AI398" t="s">
        <v>44</v>
      </c>
    </row>
    <row r="399" spans="1:35" x14ac:dyDescent="0.2">
      <c r="A399" t="s">
        <v>2479</v>
      </c>
      <c r="B399" t="s">
        <v>36</v>
      </c>
      <c r="C399" t="s">
        <v>37</v>
      </c>
      <c r="D399" s="1">
        <v>518.98</v>
      </c>
      <c r="E399" t="s">
        <v>38</v>
      </c>
      <c r="F399" s="2">
        <v>45516</v>
      </c>
      <c r="G399" t="s">
        <v>39</v>
      </c>
      <c r="H399" t="s">
        <v>2480</v>
      </c>
      <c r="I399" t="s">
        <v>41</v>
      </c>
      <c r="J399" t="s">
        <v>42</v>
      </c>
      <c r="K399" t="s">
        <v>120</v>
      </c>
      <c r="L399" t="s">
        <v>129</v>
      </c>
      <c r="M399" t="s">
        <v>419</v>
      </c>
      <c r="N399" t="s">
        <v>1776</v>
      </c>
      <c r="O399" t="s">
        <v>1777</v>
      </c>
      <c r="P399" t="s">
        <v>48</v>
      </c>
      <c r="Q399" t="s">
        <v>1778</v>
      </c>
      <c r="R399" t="s">
        <v>1779</v>
      </c>
      <c r="S399" t="s">
        <v>72</v>
      </c>
      <c r="T399" t="s">
        <v>52</v>
      </c>
      <c r="U399" s="3">
        <v>45789</v>
      </c>
      <c r="V399" t="s">
        <v>53</v>
      </c>
      <c r="W399" s="2">
        <v>45516</v>
      </c>
      <c r="X399" s="2">
        <v>45603</v>
      </c>
      <c r="Y399">
        <v>3</v>
      </c>
      <c r="Z399" t="s">
        <v>54</v>
      </c>
      <c r="AA399" t="s">
        <v>126</v>
      </c>
      <c r="AB399" t="s">
        <v>90</v>
      </c>
      <c r="AC399" t="s">
        <v>163</v>
      </c>
      <c r="AD399" t="s">
        <v>56</v>
      </c>
      <c r="AE399" t="s">
        <v>57</v>
      </c>
      <c r="AF399" t="s">
        <v>56</v>
      </c>
      <c r="AG399" t="s">
        <v>57</v>
      </c>
      <c r="AH399" t="s">
        <v>44</v>
      </c>
      <c r="AI399" t="s">
        <v>44</v>
      </c>
    </row>
    <row r="400" spans="1:35" x14ac:dyDescent="0.2">
      <c r="A400" t="s">
        <v>2481</v>
      </c>
      <c r="B400" t="s">
        <v>36</v>
      </c>
      <c r="C400" t="s">
        <v>283</v>
      </c>
      <c r="D400" s="1">
        <v>500</v>
      </c>
      <c r="E400" t="s">
        <v>38</v>
      </c>
      <c r="F400" s="2">
        <v>45519</v>
      </c>
      <c r="G400" t="s">
        <v>39</v>
      </c>
      <c r="H400" t="s">
        <v>2482</v>
      </c>
      <c r="I400" t="s">
        <v>41</v>
      </c>
      <c r="J400" t="s">
        <v>42</v>
      </c>
      <c r="K400" t="s">
        <v>109</v>
      </c>
      <c r="L400" t="s">
        <v>44</v>
      </c>
      <c r="M400" t="s">
        <v>173</v>
      </c>
      <c r="N400" t="s">
        <v>1972</v>
      </c>
      <c r="O400" t="s">
        <v>1973</v>
      </c>
      <c r="P400" t="s">
        <v>48</v>
      </c>
      <c r="Q400" t="s">
        <v>147</v>
      </c>
      <c r="R400" t="s">
        <v>148</v>
      </c>
      <c r="S400" t="s">
        <v>51</v>
      </c>
      <c r="T400" t="s">
        <v>288</v>
      </c>
      <c r="U400" s="3">
        <v>45789</v>
      </c>
      <c r="V400" t="s">
        <v>53</v>
      </c>
      <c r="W400" s="2">
        <v>45519</v>
      </c>
      <c r="X400" s="2">
        <v>45595</v>
      </c>
      <c r="Y400">
        <v>2</v>
      </c>
      <c r="Z400" t="s">
        <v>54</v>
      </c>
      <c r="AA400" t="s">
        <v>116</v>
      </c>
      <c r="AB400" t="s">
        <v>44</v>
      </c>
      <c r="AC400" t="s">
        <v>44</v>
      </c>
      <c r="AD400" t="s">
        <v>56</v>
      </c>
      <c r="AE400" t="s">
        <v>75</v>
      </c>
      <c r="AF400" t="s">
        <v>56</v>
      </c>
      <c r="AG400" t="s">
        <v>75</v>
      </c>
      <c r="AH400" t="s">
        <v>44</v>
      </c>
      <c r="AI400" t="s">
        <v>44</v>
      </c>
    </row>
    <row r="401" spans="1:35" x14ac:dyDescent="0.2">
      <c r="A401" t="s">
        <v>2483</v>
      </c>
      <c r="B401" t="s">
        <v>36</v>
      </c>
      <c r="C401" t="s">
        <v>37</v>
      </c>
      <c r="D401" s="1">
        <v>418.81</v>
      </c>
      <c r="E401" t="s">
        <v>38</v>
      </c>
      <c r="F401" s="2">
        <v>45523</v>
      </c>
      <c r="G401" t="s">
        <v>39</v>
      </c>
      <c r="H401" t="s">
        <v>2484</v>
      </c>
      <c r="I401" t="s">
        <v>41</v>
      </c>
      <c r="J401" t="s">
        <v>42</v>
      </c>
      <c r="K401" t="s">
        <v>66</v>
      </c>
      <c r="L401" t="s">
        <v>44</v>
      </c>
      <c r="M401" t="s">
        <v>45</v>
      </c>
      <c r="N401" t="s">
        <v>488</v>
      </c>
      <c r="O401" t="s">
        <v>489</v>
      </c>
      <c r="P401" t="s">
        <v>48</v>
      </c>
      <c r="Q401" t="s">
        <v>490</v>
      </c>
      <c r="R401" t="s">
        <v>491</v>
      </c>
      <c r="S401" t="s">
        <v>72</v>
      </c>
      <c r="T401" t="s">
        <v>52</v>
      </c>
      <c r="U401" s="3">
        <v>45789</v>
      </c>
      <c r="V401" t="s">
        <v>53</v>
      </c>
      <c r="W401" s="2">
        <v>45523</v>
      </c>
      <c r="X401" s="2">
        <v>45715</v>
      </c>
      <c r="Y401">
        <v>6</v>
      </c>
      <c r="Z401" t="s">
        <v>54</v>
      </c>
      <c r="AA401" t="s">
        <v>73</v>
      </c>
      <c r="AB401" t="s">
        <v>44</v>
      </c>
      <c r="AC401" t="s">
        <v>44</v>
      </c>
      <c r="AD401" t="s">
        <v>56</v>
      </c>
      <c r="AE401" t="s">
        <v>82</v>
      </c>
      <c r="AF401" t="s">
        <v>56</v>
      </c>
      <c r="AG401" t="s">
        <v>82</v>
      </c>
      <c r="AH401" t="s">
        <v>44</v>
      </c>
      <c r="AI401" t="s">
        <v>44</v>
      </c>
    </row>
    <row r="402" spans="1:35" x14ac:dyDescent="0.2">
      <c r="A402" t="s">
        <v>2485</v>
      </c>
      <c r="B402" t="s">
        <v>36</v>
      </c>
      <c r="C402" t="s">
        <v>37</v>
      </c>
      <c r="D402" s="1">
        <v>450.16</v>
      </c>
      <c r="E402" t="s">
        <v>38</v>
      </c>
      <c r="F402" s="2">
        <v>45523</v>
      </c>
      <c r="G402" t="s">
        <v>39</v>
      </c>
      <c r="H402" t="s">
        <v>2486</v>
      </c>
      <c r="I402" t="s">
        <v>41</v>
      </c>
      <c r="J402" t="s">
        <v>42</v>
      </c>
      <c r="K402" t="s">
        <v>43</v>
      </c>
      <c r="L402" t="s">
        <v>44</v>
      </c>
      <c r="M402" t="s">
        <v>1405</v>
      </c>
      <c r="N402" t="s">
        <v>1771</v>
      </c>
      <c r="O402" t="s">
        <v>1772</v>
      </c>
      <c r="P402" t="s">
        <v>48</v>
      </c>
      <c r="Q402" t="s">
        <v>644</v>
      </c>
      <c r="R402" t="s">
        <v>645</v>
      </c>
      <c r="S402" t="s">
        <v>72</v>
      </c>
      <c r="T402" t="s">
        <v>52</v>
      </c>
      <c r="U402" s="3">
        <v>45789</v>
      </c>
      <c r="V402" t="s">
        <v>53</v>
      </c>
      <c r="W402" s="2">
        <v>45523</v>
      </c>
      <c r="X402" s="2">
        <v>45573</v>
      </c>
      <c r="Y402">
        <v>2</v>
      </c>
      <c r="Z402" t="s">
        <v>54</v>
      </c>
      <c r="AA402" t="s">
        <v>55</v>
      </c>
      <c r="AB402" t="s">
        <v>44</v>
      </c>
      <c r="AC402" t="s">
        <v>44</v>
      </c>
      <c r="AD402" t="s">
        <v>56</v>
      </c>
      <c r="AE402" t="s">
        <v>57</v>
      </c>
      <c r="AF402" t="s">
        <v>56</v>
      </c>
      <c r="AG402" t="s">
        <v>57</v>
      </c>
      <c r="AH402" t="s">
        <v>44</v>
      </c>
      <c r="AI402" t="s">
        <v>44</v>
      </c>
    </row>
    <row r="403" spans="1:35" x14ac:dyDescent="0.2">
      <c r="A403" t="s">
        <v>2487</v>
      </c>
      <c r="B403" t="s">
        <v>36</v>
      </c>
      <c r="C403" t="s">
        <v>37</v>
      </c>
      <c r="D403" s="1">
        <v>539.04999999999995</v>
      </c>
      <c r="E403" t="s">
        <v>38</v>
      </c>
      <c r="F403" s="2">
        <v>45523</v>
      </c>
      <c r="G403" t="s">
        <v>39</v>
      </c>
      <c r="H403" t="s">
        <v>2488</v>
      </c>
      <c r="I403" t="s">
        <v>41</v>
      </c>
      <c r="J403" t="s">
        <v>42</v>
      </c>
      <c r="K403" t="s">
        <v>66</v>
      </c>
      <c r="L403" t="s">
        <v>44</v>
      </c>
      <c r="M403" t="s">
        <v>101</v>
      </c>
      <c r="N403" t="s">
        <v>2489</v>
      </c>
      <c r="O403" t="s">
        <v>2490</v>
      </c>
      <c r="P403" t="s">
        <v>48</v>
      </c>
      <c r="Q403" t="s">
        <v>1492</v>
      </c>
      <c r="R403" t="s">
        <v>1493</v>
      </c>
      <c r="S403" t="s">
        <v>72</v>
      </c>
      <c r="T403" t="s">
        <v>52</v>
      </c>
      <c r="U403" s="3">
        <v>45789</v>
      </c>
      <c r="V403" t="s">
        <v>53</v>
      </c>
      <c r="W403" s="2">
        <v>45523</v>
      </c>
      <c r="X403" s="2">
        <v>45546</v>
      </c>
      <c r="Y403">
        <v>1</v>
      </c>
      <c r="Z403" t="s">
        <v>54</v>
      </c>
      <c r="AA403" t="s">
        <v>73</v>
      </c>
      <c r="AB403" t="s">
        <v>44</v>
      </c>
      <c r="AC403" t="s">
        <v>44</v>
      </c>
      <c r="AD403" t="s">
        <v>56</v>
      </c>
      <c r="AE403" t="s">
        <v>82</v>
      </c>
      <c r="AF403" t="s">
        <v>56</v>
      </c>
      <c r="AG403" t="s">
        <v>82</v>
      </c>
      <c r="AH403" t="s">
        <v>44</v>
      </c>
      <c r="AI403" t="s">
        <v>44</v>
      </c>
    </row>
    <row r="404" spans="1:35" x14ac:dyDescent="0.2">
      <c r="A404" t="s">
        <v>2491</v>
      </c>
      <c r="B404" t="s">
        <v>36</v>
      </c>
      <c r="C404" t="s">
        <v>37</v>
      </c>
      <c r="D404" s="1">
        <v>798.96</v>
      </c>
      <c r="E404" t="s">
        <v>38</v>
      </c>
      <c r="F404" s="2">
        <v>45523</v>
      </c>
      <c r="G404" t="s">
        <v>39</v>
      </c>
      <c r="H404" t="s">
        <v>2492</v>
      </c>
      <c r="I404" t="s">
        <v>41</v>
      </c>
      <c r="J404" t="s">
        <v>42</v>
      </c>
      <c r="K404" t="s">
        <v>120</v>
      </c>
      <c r="L404" t="s">
        <v>44</v>
      </c>
      <c r="M404" t="s">
        <v>45</v>
      </c>
      <c r="N404" t="s">
        <v>2493</v>
      </c>
      <c r="O404" t="s">
        <v>2494</v>
      </c>
      <c r="P404" t="s">
        <v>48</v>
      </c>
      <c r="Q404" t="s">
        <v>296</v>
      </c>
      <c r="R404" t="s">
        <v>297</v>
      </c>
      <c r="S404" t="s">
        <v>72</v>
      </c>
      <c r="T404" t="s">
        <v>52</v>
      </c>
      <c r="U404" s="3">
        <v>45789</v>
      </c>
      <c r="V404" t="s">
        <v>53</v>
      </c>
      <c r="W404" s="2">
        <v>45523</v>
      </c>
      <c r="X404" s="2">
        <v>45533</v>
      </c>
      <c r="Y404">
        <v>0</v>
      </c>
      <c r="Z404" t="s">
        <v>54</v>
      </c>
      <c r="AA404" t="s">
        <v>126</v>
      </c>
      <c r="AB404" t="s">
        <v>44</v>
      </c>
      <c r="AC404" t="s">
        <v>44</v>
      </c>
      <c r="AD404" t="s">
        <v>56</v>
      </c>
      <c r="AE404" t="s">
        <v>57</v>
      </c>
      <c r="AF404" t="s">
        <v>56</v>
      </c>
      <c r="AG404" t="s">
        <v>57</v>
      </c>
      <c r="AH404" t="s">
        <v>44</v>
      </c>
      <c r="AI404" t="s">
        <v>44</v>
      </c>
    </row>
    <row r="405" spans="1:35" x14ac:dyDescent="0.2">
      <c r="A405" t="s">
        <v>2495</v>
      </c>
      <c r="B405" t="s">
        <v>36</v>
      </c>
      <c r="C405" t="s">
        <v>37</v>
      </c>
      <c r="D405" s="1">
        <v>812</v>
      </c>
      <c r="E405" t="s">
        <v>38</v>
      </c>
      <c r="F405" s="2">
        <v>45523</v>
      </c>
      <c r="G405" t="s">
        <v>39</v>
      </c>
      <c r="H405" t="s">
        <v>2496</v>
      </c>
      <c r="I405" t="s">
        <v>41</v>
      </c>
      <c r="J405" t="s">
        <v>42</v>
      </c>
      <c r="K405" t="s">
        <v>120</v>
      </c>
      <c r="L405" t="s">
        <v>44</v>
      </c>
      <c r="M405" t="s">
        <v>2497</v>
      </c>
      <c r="N405" t="s">
        <v>1956</v>
      </c>
      <c r="O405" t="s">
        <v>1957</v>
      </c>
      <c r="P405" t="s">
        <v>48</v>
      </c>
      <c r="Q405" t="s">
        <v>1958</v>
      </c>
      <c r="R405" t="s">
        <v>1959</v>
      </c>
      <c r="S405" t="s">
        <v>51</v>
      </c>
      <c r="T405" t="s">
        <v>52</v>
      </c>
      <c r="U405" s="3">
        <v>45789</v>
      </c>
      <c r="V405" t="s">
        <v>53</v>
      </c>
      <c r="W405" s="2">
        <v>45523</v>
      </c>
      <c r="X405" s="2">
        <v>45546</v>
      </c>
      <c r="Y405">
        <v>1</v>
      </c>
      <c r="Z405" t="s">
        <v>54</v>
      </c>
      <c r="AA405" t="s">
        <v>126</v>
      </c>
      <c r="AB405" t="s">
        <v>44</v>
      </c>
      <c r="AC405" t="s">
        <v>44</v>
      </c>
      <c r="AD405" t="s">
        <v>56</v>
      </c>
      <c r="AE405" t="s">
        <v>82</v>
      </c>
      <c r="AF405" t="s">
        <v>56</v>
      </c>
      <c r="AG405" t="s">
        <v>82</v>
      </c>
      <c r="AH405" t="s">
        <v>56</v>
      </c>
      <c r="AI405" t="s">
        <v>164</v>
      </c>
    </row>
    <row r="406" spans="1:35" x14ac:dyDescent="0.2">
      <c r="A406" t="s">
        <v>2498</v>
      </c>
      <c r="B406" t="s">
        <v>36</v>
      </c>
      <c r="C406" t="s">
        <v>37</v>
      </c>
      <c r="D406" s="1">
        <v>866.97</v>
      </c>
      <c r="E406" t="s">
        <v>38</v>
      </c>
      <c r="F406" s="2">
        <v>45523</v>
      </c>
      <c r="G406" t="s">
        <v>39</v>
      </c>
      <c r="H406" t="s">
        <v>2499</v>
      </c>
      <c r="I406" t="s">
        <v>41</v>
      </c>
      <c r="J406" t="s">
        <v>42</v>
      </c>
      <c r="K406" t="s">
        <v>66</v>
      </c>
      <c r="L406" t="s">
        <v>129</v>
      </c>
      <c r="M406" t="s">
        <v>45</v>
      </c>
      <c r="N406" t="s">
        <v>2500</v>
      </c>
      <c r="O406" t="s">
        <v>2501</v>
      </c>
      <c r="P406" t="s">
        <v>48</v>
      </c>
      <c r="Q406" t="s">
        <v>233</v>
      </c>
      <c r="R406" t="s">
        <v>234</v>
      </c>
      <c r="S406" t="s">
        <v>51</v>
      </c>
      <c r="T406" t="s">
        <v>52</v>
      </c>
      <c r="U406" s="3">
        <v>45789</v>
      </c>
      <c r="V406" t="s">
        <v>53</v>
      </c>
      <c r="W406" s="2">
        <v>45523</v>
      </c>
      <c r="X406" s="2">
        <v>45546</v>
      </c>
      <c r="Y406">
        <v>1</v>
      </c>
      <c r="Z406" t="s">
        <v>54</v>
      </c>
      <c r="AA406" t="s">
        <v>73</v>
      </c>
      <c r="AB406" t="s">
        <v>90</v>
      </c>
      <c r="AC406" t="s">
        <v>228</v>
      </c>
      <c r="AD406" t="s">
        <v>56</v>
      </c>
      <c r="AE406" t="s">
        <v>57</v>
      </c>
      <c r="AF406" t="s">
        <v>56</v>
      </c>
      <c r="AG406" t="s">
        <v>57</v>
      </c>
      <c r="AH406" t="s">
        <v>44</v>
      </c>
      <c r="AI406" t="s">
        <v>44</v>
      </c>
    </row>
    <row r="407" spans="1:35" x14ac:dyDescent="0.2">
      <c r="A407" t="s">
        <v>2502</v>
      </c>
      <c r="B407" t="s">
        <v>36</v>
      </c>
      <c r="C407" t="s">
        <v>37</v>
      </c>
      <c r="D407" s="1">
        <v>951.01</v>
      </c>
      <c r="E407" t="s">
        <v>38</v>
      </c>
      <c r="F407" s="2">
        <v>45523</v>
      </c>
      <c r="G407" t="s">
        <v>39</v>
      </c>
      <c r="H407" t="s">
        <v>2503</v>
      </c>
      <c r="I407" t="s">
        <v>41</v>
      </c>
      <c r="J407" t="s">
        <v>42</v>
      </c>
      <c r="K407" t="s">
        <v>120</v>
      </c>
      <c r="L407" t="s">
        <v>44</v>
      </c>
      <c r="M407" t="s">
        <v>1405</v>
      </c>
      <c r="N407" t="s">
        <v>401</v>
      </c>
      <c r="O407" t="s">
        <v>402</v>
      </c>
      <c r="P407" t="s">
        <v>48</v>
      </c>
      <c r="Q407" t="s">
        <v>161</v>
      </c>
      <c r="R407" t="s">
        <v>162</v>
      </c>
      <c r="S407" t="s">
        <v>155</v>
      </c>
      <c r="T407" t="s">
        <v>52</v>
      </c>
      <c r="U407" s="3">
        <v>45789</v>
      </c>
      <c r="V407" t="s">
        <v>53</v>
      </c>
      <c r="W407" s="2">
        <v>45523</v>
      </c>
      <c r="X407" s="2">
        <v>45558</v>
      </c>
      <c r="Y407">
        <v>1</v>
      </c>
      <c r="Z407" t="s">
        <v>54</v>
      </c>
      <c r="AA407" t="s">
        <v>126</v>
      </c>
      <c r="AB407" t="s">
        <v>44</v>
      </c>
      <c r="AC407" t="s">
        <v>44</v>
      </c>
      <c r="AD407" t="s">
        <v>56</v>
      </c>
      <c r="AE407" t="s">
        <v>57</v>
      </c>
      <c r="AF407" t="s">
        <v>56</v>
      </c>
      <c r="AG407" t="s">
        <v>57</v>
      </c>
      <c r="AH407" t="s">
        <v>44</v>
      </c>
      <c r="AI407" t="s">
        <v>44</v>
      </c>
    </row>
    <row r="408" spans="1:35" x14ac:dyDescent="0.2">
      <c r="A408" t="s">
        <v>2504</v>
      </c>
      <c r="B408" t="s">
        <v>36</v>
      </c>
      <c r="C408" t="s">
        <v>37</v>
      </c>
      <c r="D408" s="1">
        <v>604.96</v>
      </c>
      <c r="E408" t="s">
        <v>38</v>
      </c>
      <c r="F408" s="2">
        <v>45527</v>
      </c>
      <c r="G408" t="s">
        <v>39</v>
      </c>
      <c r="H408" t="s">
        <v>2505</v>
      </c>
      <c r="I408" t="s">
        <v>41</v>
      </c>
      <c r="J408" t="s">
        <v>42</v>
      </c>
      <c r="K408" t="s">
        <v>66</v>
      </c>
      <c r="L408" t="s">
        <v>44</v>
      </c>
      <c r="M408" t="s">
        <v>45</v>
      </c>
      <c r="N408" t="s">
        <v>1927</v>
      </c>
      <c r="O408" t="s">
        <v>1928</v>
      </c>
      <c r="P408" t="s">
        <v>48</v>
      </c>
      <c r="Q408" t="s">
        <v>490</v>
      </c>
      <c r="R408" t="s">
        <v>491</v>
      </c>
      <c r="S408" t="s">
        <v>72</v>
      </c>
      <c r="T408" t="s">
        <v>52</v>
      </c>
      <c r="U408" s="3">
        <v>45789</v>
      </c>
      <c r="V408" t="s">
        <v>53</v>
      </c>
      <c r="W408" s="2">
        <v>45527</v>
      </c>
      <c r="X408" s="2">
        <v>45562</v>
      </c>
      <c r="Y408">
        <v>1</v>
      </c>
      <c r="Z408" t="s">
        <v>54</v>
      </c>
      <c r="AA408" t="s">
        <v>73</v>
      </c>
      <c r="AB408" t="s">
        <v>44</v>
      </c>
      <c r="AC408" t="s">
        <v>44</v>
      </c>
      <c r="AD408" t="s">
        <v>56</v>
      </c>
      <c r="AE408" t="s">
        <v>57</v>
      </c>
      <c r="AF408" t="s">
        <v>56</v>
      </c>
      <c r="AG408" t="s">
        <v>57</v>
      </c>
      <c r="AH408" t="s">
        <v>44</v>
      </c>
      <c r="AI408" t="s">
        <v>44</v>
      </c>
    </row>
    <row r="409" spans="1:35" x14ac:dyDescent="0.2">
      <c r="A409" t="s">
        <v>2506</v>
      </c>
      <c r="B409" t="s">
        <v>36</v>
      </c>
      <c r="C409" t="s">
        <v>37</v>
      </c>
      <c r="D409" s="1">
        <v>710.21</v>
      </c>
      <c r="E409" t="s">
        <v>38</v>
      </c>
      <c r="F409" s="2">
        <v>45523</v>
      </c>
      <c r="G409" t="s">
        <v>39</v>
      </c>
      <c r="H409" t="s">
        <v>2507</v>
      </c>
      <c r="I409" t="s">
        <v>41</v>
      </c>
      <c r="J409" t="s">
        <v>42</v>
      </c>
      <c r="K409" t="s">
        <v>66</v>
      </c>
      <c r="L409" t="s">
        <v>44</v>
      </c>
      <c r="M409" t="s">
        <v>1405</v>
      </c>
      <c r="N409" t="s">
        <v>756</v>
      </c>
      <c r="O409" t="s">
        <v>757</v>
      </c>
      <c r="P409" t="s">
        <v>48</v>
      </c>
      <c r="Q409" t="s">
        <v>169</v>
      </c>
      <c r="R409" t="s">
        <v>170</v>
      </c>
      <c r="S409" t="s">
        <v>72</v>
      </c>
      <c r="T409" t="s">
        <v>52</v>
      </c>
      <c r="U409" s="3">
        <v>45789</v>
      </c>
      <c r="V409" t="s">
        <v>53</v>
      </c>
      <c r="W409" s="2">
        <v>45523</v>
      </c>
      <c r="X409" s="2">
        <v>45595</v>
      </c>
      <c r="Y409">
        <v>2</v>
      </c>
      <c r="Z409" t="s">
        <v>54</v>
      </c>
      <c r="AA409" t="s">
        <v>73</v>
      </c>
      <c r="AB409" t="s">
        <v>44</v>
      </c>
      <c r="AC409" t="s">
        <v>44</v>
      </c>
      <c r="AD409" t="s">
        <v>56</v>
      </c>
      <c r="AE409" t="s">
        <v>57</v>
      </c>
      <c r="AF409" t="s">
        <v>56</v>
      </c>
      <c r="AG409" t="s">
        <v>57</v>
      </c>
      <c r="AH409" t="s">
        <v>44</v>
      </c>
      <c r="AI409" t="s">
        <v>44</v>
      </c>
    </row>
    <row r="410" spans="1:35" x14ac:dyDescent="0.2">
      <c r="A410" t="s">
        <v>2508</v>
      </c>
      <c r="B410" t="s">
        <v>36</v>
      </c>
      <c r="C410" t="s">
        <v>37</v>
      </c>
      <c r="D410" s="1">
        <v>871.97</v>
      </c>
      <c r="E410" t="s">
        <v>38</v>
      </c>
      <c r="F410" s="2">
        <v>45524</v>
      </c>
      <c r="G410" t="s">
        <v>39</v>
      </c>
      <c r="H410" t="s">
        <v>2509</v>
      </c>
      <c r="I410" t="s">
        <v>41</v>
      </c>
      <c r="J410" t="s">
        <v>42</v>
      </c>
      <c r="K410" t="s">
        <v>66</v>
      </c>
      <c r="L410" t="s">
        <v>109</v>
      </c>
      <c r="M410" t="s">
        <v>45</v>
      </c>
      <c r="N410" t="s">
        <v>1059</v>
      </c>
      <c r="O410" t="s">
        <v>1060</v>
      </c>
      <c r="P410" t="s">
        <v>48</v>
      </c>
      <c r="Q410" t="s">
        <v>80</v>
      </c>
      <c r="R410" t="s">
        <v>81</v>
      </c>
      <c r="S410" t="s">
        <v>51</v>
      </c>
      <c r="T410" t="s">
        <v>52</v>
      </c>
      <c r="U410" s="3">
        <v>45789</v>
      </c>
      <c r="V410" t="s">
        <v>53</v>
      </c>
      <c r="W410" s="2">
        <v>45524</v>
      </c>
      <c r="X410" s="2">
        <v>45541</v>
      </c>
      <c r="Y410">
        <v>0</v>
      </c>
      <c r="Z410" t="s">
        <v>54</v>
      </c>
      <c r="AA410" t="s">
        <v>73</v>
      </c>
      <c r="AB410" t="s">
        <v>90</v>
      </c>
      <c r="AC410" t="s">
        <v>116</v>
      </c>
      <c r="AD410" t="s">
        <v>56</v>
      </c>
      <c r="AE410" t="s">
        <v>57</v>
      </c>
      <c r="AF410" t="s">
        <v>56</v>
      </c>
      <c r="AG410" t="s">
        <v>57</v>
      </c>
      <c r="AH410" t="s">
        <v>44</v>
      </c>
      <c r="AI410" t="s">
        <v>44</v>
      </c>
    </row>
    <row r="411" spans="1:35" x14ac:dyDescent="0.2">
      <c r="A411" t="s">
        <v>2510</v>
      </c>
      <c r="B411" t="s">
        <v>36</v>
      </c>
      <c r="C411" t="s">
        <v>202</v>
      </c>
      <c r="D411" s="1">
        <v>403.2</v>
      </c>
      <c r="E411" t="s">
        <v>38</v>
      </c>
      <c r="F411" s="2">
        <v>45527</v>
      </c>
      <c r="G411" t="s">
        <v>39</v>
      </c>
      <c r="H411" t="s">
        <v>2511</v>
      </c>
      <c r="I411" t="s">
        <v>41</v>
      </c>
      <c r="J411" t="s">
        <v>42</v>
      </c>
      <c r="K411" t="s">
        <v>109</v>
      </c>
      <c r="L411" t="s">
        <v>44</v>
      </c>
      <c r="M411" t="s">
        <v>204</v>
      </c>
      <c r="N411" t="s">
        <v>2512</v>
      </c>
      <c r="O411" t="s">
        <v>2513</v>
      </c>
      <c r="P411" t="s">
        <v>48</v>
      </c>
      <c r="Q411" t="s">
        <v>490</v>
      </c>
      <c r="R411" t="s">
        <v>491</v>
      </c>
      <c r="S411" t="s">
        <v>72</v>
      </c>
      <c r="T411" t="s">
        <v>209</v>
      </c>
      <c r="U411" s="3">
        <v>45789</v>
      </c>
      <c r="V411" t="s">
        <v>53</v>
      </c>
      <c r="W411" s="2">
        <v>45527</v>
      </c>
      <c r="X411" s="2">
        <v>45560</v>
      </c>
      <c r="Y411">
        <v>1</v>
      </c>
      <c r="Z411" t="s">
        <v>54</v>
      </c>
      <c r="AA411" t="s">
        <v>210</v>
      </c>
      <c r="AB411" t="s">
        <v>44</v>
      </c>
      <c r="AC411" t="s">
        <v>44</v>
      </c>
      <c r="AD411" t="s">
        <v>56</v>
      </c>
      <c r="AE411" t="s">
        <v>211</v>
      </c>
      <c r="AF411" t="s">
        <v>56</v>
      </c>
      <c r="AG411" t="s">
        <v>211</v>
      </c>
      <c r="AH411" t="s">
        <v>44</v>
      </c>
      <c r="AI411" t="s">
        <v>44</v>
      </c>
    </row>
    <row r="412" spans="1:35" x14ac:dyDescent="0.2">
      <c r="A412" t="s">
        <v>2514</v>
      </c>
      <c r="B412" t="s">
        <v>36</v>
      </c>
      <c r="C412" t="s">
        <v>283</v>
      </c>
      <c r="D412" s="1">
        <v>500</v>
      </c>
      <c r="E412" t="s">
        <v>38</v>
      </c>
      <c r="F412" s="2">
        <v>45523</v>
      </c>
      <c r="G412" t="s">
        <v>39</v>
      </c>
      <c r="H412" t="s">
        <v>2515</v>
      </c>
      <c r="I412" t="s">
        <v>41</v>
      </c>
      <c r="J412" t="s">
        <v>42</v>
      </c>
      <c r="K412" t="s">
        <v>109</v>
      </c>
      <c r="L412" t="s">
        <v>44</v>
      </c>
      <c r="M412" t="s">
        <v>121</v>
      </c>
      <c r="N412" t="s">
        <v>111</v>
      </c>
      <c r="O412" t="s">
        <v>112</v>
      </c>
      <c r="P412" t="s">
        <v>48</v>
      </c>
      <c r="Q412" t="s">
        <v>113</v>
      </c>
      <c r="R412" t="s">
        <v>114</v>
      </c>
      <c r="S412" t="s">
        <v>51</v>
      </c>
      <c r="T412" t="s">
        <v>288</v>
      </c>
      <c r="U412" s="3">
        <v>45789</v>
      </c>
      <c r="V412" t="s">
        <v>53</v>
      </c>
      <c r="W412" s="2">
        <v>45523</v>
      </c>
      <c r="X412" s="2">
        <v>45751</v>
      </c>
      <c r="Y412">
        <v>8</v>
      </c>
      <c r="Z412" t="s">
        <v>54</v>
      </c>
      <c r="AA412" t="s">
        <v>116</v>
      </c>
      <c r="AB412" t="s">
        <v>44</v>
      </c>
      <c r="AC412" t="s">
        <v>44</v>
      </c>
      <c r="AD412" t="s">
        <v>56</v>
      </c>
      <c r="AE412" t="s">
        <v>75</v>
      </c>
      <c r="AF412" t="s">
        <v>56</v>
      </c>
      <c r="AG412" t="s">
        <v>75</v>
      </c>
      <c r="AH412" t="s">
        <v>44</v>
      </c>
      <c r="AI412" t="s">
        <v>44</v>
      </c>
    </row>
    <row r="413" spans="1:35" x14ac:dyDescent="0.2">
      <c r="A413" t="s">
        <v>2516</v>
      </c>
      <c r="B413" t="s">
        <v>36</v>
      </c>
      <c r="C413" t="s">
        <v>37</v>
      </c>
      <c r="D413" s="1">
        <v>600</v>
      </c>
      <c r="E413" t="s">
        <v>38</v>
      </c>
      <c r="F413" s="2">
        <v>45524</v>
      </c>
      <c r="G413" t="s">
        <v>39</v>
      </c>
      <c r="H413" t="s">
        <v>2517</v>
      </c>
      <c r="I413" t="s">
        <v>41</v>
      </c>
      <c r="J413" t="s">
        <v>42</v>
      </c>
      <c r="K413" t="s">
        <v>43</v>
      </c>
      <c r="L413" t="s">
        <v>44</v>
      </c>
      <c r="M413" t="s">
        <v>410</v>
      </c>
      <c r="N413" t="s">
        <v>2518</v>
      </c>
      <c r="O413" t="s">
        <v>2519</v>
      </c>
      <c r="P413" t="s">
        <v>48</v>
      </c>
      <c r="Q413" t="s">
        <v>2520</v>
      </c>
      <c r="R413" t="s">
        <v>2521</v>
      </c>
      <c r="S413" t="s">
        <v>155</v>
      </c>
      <c r="T413" t="s">
        <v>52</v>
      </c>
      <c r="U413" s="3">
        <v>45789</v>
      </c>
      <c r="V413" t="s">
        <v>53</v>
      </c>
      <c r="W413" s="2">
        <v>45524</v>
      </c>
      <c r="X413" s="2">
        <v>45546</v>
      </c>
      <c r="Y413">
        <v>0</v>
      </c>
      <c r="Z413" t="s">
        <v>54</v>
      </c>
      <c r="AA413" t="s">
        <v>55</v>
      </c>
      <c r="AB413" t="s">
        <v>44</v>
      </c>
      <c r="AC413" t="s">
        <v>44</v>
      </c>
      <c r="AD413" t="s">
        <v>56</v>
      </c>
      <c r="AE413" t="s">
        <v>135</v>
      </c>
      <c r="AF413" t="s">
        <v>56</v>
      </c>
      <c r="AG413" t="s">
        <v>135</v>
      </c>
      <c r="AH413" t="s">
        <v>44</v>
      </c>
      <c r="AI413" t="s">
        <v>44</v>
      </c>
    </row>
    <row r="414" spans="1:35" x14ac:dyDescent="0.2">
      <c r="A414" t="s">
        <v>2522</v>
      </c>
      <c r="B414" t="s">
        <v>36</v>
      </c>
      <c r="C414" t="s">
        <v>283</v>
      </c>
      <c r="D414" s="1">
        <v>500</v>
      </c>
      <c r="E414" t="s">
        <v>38</v>
      </c>
      <c r="F414" s="2">
        <v>45524</v>
      </c>
      <c r="G414" t="s">
        <v>39</v>
      </c>
      <c r="H414" t="s">
        <v>2523</v>
      </c>
      <c r="I414" t="s">
        <v>41</v>
      </c>
      <c r="J414" t="s">
        <v>42</v>
      </c>
      <c r="K414" t="s">
        <v>109</v>
      </c>
      <c r="L414" t="s">
        <v>44</v>
      </c>
      <c r="M414" t="s">
        <v>173</v>
      </c>
      <c r="N414" t="s">
        <v>111</v>
      </c>
      <c r="O414" t="s">
        <v>112</v>
      </c>
      <c r="P414" t="s">
        <v>48</v>
      </c>
      <c r="Q414" t="s">
        <v>113</v>
      </c>
      <c r="R414" t="s">
        <v>114</v>
      </c>
      <c r="S414" t="s">
        <v>51</v>
      </c>
      <c r="T414" t="s">
        <v>288</v>
      </c>
      <c r="U414" s="3">
        <v>45789</v>
      </c>
      <c r="V414" t="s">
        <v>53</v>
      </c>
      <c r="W414" s="2">
        <v>45524</v>
      </c>
      <c r="X414" s="2">
        <v>45573</v>
      </c>
      <c r="Y414">
        <v>2</v>
      </c>
      <c r="Z414" t="s">
        <v>54</v>
      </c>
      <c r="AA414" t="s">
        <v>116</v>
      </c>
      <c r="AB414" t="s">
        <v>44</v>
      </c>
      <c r="AC414" t="s">
        <v>44</v>
      </c>
      <c r="AD414" t="s">
        <v>56</v>
      </c>
      <c r="AE414" t="s">
        <v>75</v>
      </c>
      <c r="AF414" t="s">
        <v>56</v>
      </c>
      <c r="AG414" t="s">
        <v>75</v>
      </c>
      <c r="AH414" t="s">
        <v>44</v>
      </c>
      <c r="AI414" t="s">
        <v>44</v>
      </c>
    </row>
    <row r="415" spans="1:35" x14ac:dyDescent="0.2">
      <c r="A415" t="s">
        <v>2524</v>
      </c>
      <c r="B415" t="s">
        <v>36</v>
      </c>
      <c r="C415" t="s">
        <v>283</v>
      </c>
      <c r="D415" s="1">
        <v>400</v>
      </c>
      <c r="E415" t="s">
        <v>38</v>
      </c>
      <c r="F415" s="2">
        <v>45531</v>
      </c>
      <c r="G415" t="s">
        <v>39</v>
      </c>
      <c r="H415" t="s">
        <v>2525</v>
      </c>
      <c r="I415" t="s">
        <v>41</v>
      </c>
      <c r="J415" t="s">
        <v>42</v>
      </c>
      <c r="K415" t="s">
        <v>109</v>
      </c>
      <c r="L415" t="s">
        <v>44</v>
      </c>
      <c r="M415" t="s">
        <v>173</v>
      </c>
      <c r="N415" t="s">
        <v>2449</v>
      </c>
      <c r="O415" t="s">
        <v>2450</v>
      </c>
      <c r="P415" t="s">
        <v>48</v>
      </c>
      <c r="Q415" t="s">
        <v>62</v>
      </c>
      <c r="R415" t="s">
        <v>63</v>
      </c>
      <c r="S415" t="s">
        <v>51</v>
      </c>
      <c r="T415" t="s">
        <v>288</v>
      </c>
      <c r="U415" s="3">
        <v>45789</v>
      </c>
      <c r="V415" t="s">
        <v>53</v>
      </c>
      <c r="W415" s="2">
        <v>45531</v>
      </c>
      <c r="X415" s="2">
        <v>45604</v>
      </c>
      <c r="Y415">
        <v>2</v>
      </c>
      <c r="Z415" t="s">
        <v>54</v>
      </c>
      <c r="AA415" t="s">
        <v>116</v>
      </c>
      <c r="AB415" t="s">
        <v>44</v>
      </c>
      <c r="AC415" t="s">
        <v>44</v>
      </c>
      <c r="AD415" t="s">
        <v>56</v>
      </c>
      <c r="AE415" t="s">
        <v>75</v>
      </c>
      <c r="AF415" t="s">
        <v>56</v>
      </c>
      <c r="AG415" t="s">
        <v>75</v>
      </c>
      <c r="AH415" t="s">
        <v>44</v>
      </c>
      <c r="AI415" t="s">
        <v>44</v>
      </c>
    </row>
    <row r="416" spans="1:35" x14ac:dyDescent="0.2">
      <c r="A416" t="s">
        <v>2526</v>
      </c>
      <c r="B416" t="s">
        <v>36</v>
      </c>
      <c r="C416" t="s">
        <v>37</v>
      </c>
      <c r="D416" s="1">
        <v>576</v>
      </c>
      <c r="E416" t="s">
        <v>38</v>
      </c>
      <c r="F416" s="2">
        <v>45527</v>
      </c>
      <c r="G416" t="s">
        <v>39</v>
      </c>
      <c r="H416" t="s">
        <v>2527</v>
      </c>
      <c r="I416" t="s">
        <v>41</v>
      </c>
      <c r="J416" t="s">
        <v>42</v>
      </c>
      <c r="K416" t="s">
        <v>120</v>
      </c>
      <c r="L416" t="s">
        <v>44</v>
      </c>
      <c r="M416" t="s">
        <v>410</v>
      </c>
      <c r="N416" t="s">
        <v>1572</v>
      </c>
      <c r="O416" t="s">
        <v>1573</v>
      </c>
      <c r="P416" t="s">
        <v>48</v>
      </c>
      <c r="Q416" t="s">
        <v>180</v>
      </c>
      <c r="R416" t="s">
        <v>181</v>
      </c>
      <c r="S416" t="s">
        <v>51</v>
      </c>
      <c r="T416" t="s">
        <v>52</v>
      </c>
      <c r="U416" s="3">
        <v>45789</v>
      </c>
      <c r="V416" t="s">
        <v>53</v>
      </c>
      <c r="W416" s="2">
        <v>45527</v>
      </c>
      <c r="X416" s="2">
        <v>45546</v>
      </c>
      <c r="Y416">
        <v>1</v>
      </c>
      <c r="Z416" t="s">
        <v>54</v>
      </c>
      <c r="AA416" t="s">
        <v>126</v>
      </c>
      <c r="AB416" t="s">
        <v>44</v>
      </c>
      <c r="AC416" t="s">
        <v>44</v>
      </c>
      <c r="AD416" t="s">
        <v>56</v>
      </c>
      <c r="AE416" t="s">
        <v>135</v>
      </c>
      <c r="AF416" t="s">
        <v>56</v>
      </c>
      <c r="AG416" t="s">
        <v>135</v>
      </c>
      <c r="AH416" t="s">
        <v>44</v>
      </c>
      <c r="AI416" t="s">
        <v>44</v>
      </c>
    </row>
    <row r="417" spans="1:35" x14ac:dyDescent="0.2">
      <c r="A417" t="s">
        <v>2528</v>
      </c>
      <c r="B417" t="s">
        <v>36</v>
      </c>
      <c r="C417" t="s">
        <v>202</v>
      </c>
      <c r="D417" s="1">
        <v>1761.6</v>
      </c>
      <c r="E417" t="s">
        <v>38</v>
      </c>
      <c r="F417" s="2">
        <v>45527</v>
      </c>
      <c r="G417" t="s">
        <v>39</v>
      </c>
      <c r="H417" t="s">
        <v>2529</v>
      </c>
      <c r="I417" t="s">
        <v>41</v>
      </c>
      <c r="J417" t="s">
        <v>42</v>
      </c>
      <c r="K417" t="s">
        <v>120</v>
      </c>
      <c r="L417" t="s">
        <v>44</v>
      </c>
      <c r="M417" t="s">
        <v>204</v>
      </c>
      <c r="N417" t="s">
        <v>1390</v>
      </c>
      <c r="O417" t="s">
        <v>1391</v>
      </c>
      <c r="P417" t="s">
        <v>48</v>
      </c>
      <c r="Q417" t="s">
        <v>147</v>
      </c>
      <c r="R417" t="s">
        <v>148</v>
      </c>
      <c r="S417" t="s">
        <v>51</v>
      </c>
      <c r="T417" t="s">
        <v>209</v>
      </c>
      <c r="U417" s="3">
        <v>45789</v>
      </c>
      <c r="V417" t="s">
        <v>53</v>
      </c>
      <c r="W417" s="2">
        <v>45527</v>
      </c>
      <c r="X417" s="2">
        <v>45595</v>
      </c>
      <c r="Y417">
        <v>2</v>
      </c>
      <c r="Z417" t="s">
        <v>54</v>
      </c>
      <c r="AA417" t="s">
        <v>126</v>
      </c>
      <c r="AB417" t="s">
        <v>44</v>
      </c>
      <c r="AC417" t="s">
        <v>44</v>
      </c>
      <c r="AD417" t="s">
        <v>56</v>
      </c>
      <c r="AE417" t="s">
        <v>211</v>
      </c>
      <c r="AF417" t="s">
        <v>56</v>
      </c>
      <c r="AG417" t="s">
        <v>211</v>
      </c>
      <c r="AH417" t="s">
        <v>44</v>
      </c>
      <c r="AI417" t="s">
        <v>44</v>
      </c>
    </row>
    <row r="418" spans="1:35" x14ac:dyDescent="0.2">
      <c r="A418" t="s">
        <v>2530</v>
      </c>
      <c r="B418" t="s">
        <v>36</v>
      </c>
      <c r="C418" t="s">
        <v>37</v>
      </c>
      <c r="D418" s="1">
        <v>278.98</v>
      </c>
      <c r="E418" t="s">
        <v>38</v>
      </c>
      <c r="F418" s="2">
        <v>45527</v>
      </c>
      <c r="G418" t="s">
        <v>39</v>
      </c>
      <c r="H418" t="s">
        <v>2531</v>
      </c>
      <c r="I418" t="s">
        <v>41</v>
      </c>
      <c r="J418" t="s">
        <v>42</v>
      </c>
      <c r="K418" t="s">
        <v>66</v>
      </c>
      <c r="L418" t="s">
        <v>44</v>
      </c>
      <c r="M418" t="s">
        <v>45</v>
      </c>
      <c r="N418" t="s">
        <v>2532</v>
      </c>
      <c r="O418" t="s">
        <v>2533</v>
      </c>
      <c r="P418" t="s">
        <v>48</v>
      </c>
      <c r="Q418" t="s">
        <v>1502</v>
      </c>
      <c r="R418" t="s">
        <v>1503</v>
      </c>
      <c r="S418" t="s">
        <v>72</v>
      </c>
      <c r="T418" t="s">
        <v>52</v>
      </c>
      <c r="U418" s="3">
        <v>45789</v>
      </c>
      <c r="V418" t="s">
        <v>53</v>
      </c>
      <c r="W418" s="2">
        <v>45527</v>
      </c>
      <c r="X418" s="2">
        <v>45604</v>
      </c>
      <c r="Y418">
        <v>2</v>
      </c>
      <c r="Z418" t="s">
        <v>54</v>
      </c>
      <c r="AA418" t="s">
        <v>73</v>
      </c>
      <c r="AB418" t="s">
        <v>44</v>
      </c>
      <c r="AC418" t="s">
        <v>44</v>
      </c>
      <c r="AD418" t="s">
        <v>56</v>
      </c>
      <c r="AE418" t="s">
        <v>57</v>
      </c>
      <c r="AF418" t="s">
        <v>56</v>
      </c>
      <c r="AG418" t="s">
        <v>57</v>
      </c>
      <c r="AH418" t="s">
        <v>44</v>
      </c>
      <c r="AI418" t="s">
        <v>44</v>
      </c>
    </row>
    <row r="419" spans="1:35" x14ac:dyDescent="0.2">
      <c r="A419" t="s">
        <v>2534</v>
      </c>
      <c r="B419" t="s">
        <v>36</v>
      </c>
      <c r="C419" t="s">
        <v>202</v>
      </c>
      <c r="D419" s="1">
        <v>1532.4</v>
      </c>
      <c r="E419" t="s">
        <v>38</v>
      </c>
      <c r="F419" s="2">
        <v>45531</v>
      </c>
      <c r="G419" t="s">
        <v>39</v>
      </c>
      <c r="H419" t="s">
        <v>2535</v>
      </c>
      <c r="I419" t="s">
        <v>41</v>
      </c>
      <c r="J419" t="s">
        <v>42</v>
      </c>
      <c r="K419" t="s">
        <v>120</v>
      </c>
      <c r="L419" t="s">
        <v>44</v>
      </c>
      <c r="M419" t="s">
        <v>204</v>
      </c>
      <c r="N419" t="s">
        <v>2133</v>
      </c>
      <c r="O419" t="s">
        <v>2134</v>
      </c>
      <c r="P419" t="s">
        <v>48</v>
      </c>
      <c r="Q419" t="s">
        <v>104</v>
      </c>
      <c r="R419" t="s">
        <v>105</v>
      </c>
      <c r="S419" t="s">
        <v>51</v>
      </c>
      <c r="T419" t="s">
        <v>209</v>
      </c>
      <c r="U419" s="3">
        <v>45789</v>
      </c>
      <c r="V419" t="s">
        <v>53</v>
      </c>
      <c r="W419" s="2">
        <v>45531</v>
      </c>
      <c r="X419" s="2">
        <v>45604</v>
      </c>
      <c r="Y419">
        <v>2</v>
      </c>
      <c r="Z419" t="s">
        <v>54</v>
      </c>
      <c r="AA419" t="s">
        <v>126</v>
      </c>
      <c r="AB419" t="s">
        <v>44</v>
      </c>
      <c r="AC419" t="s">
        <v>44</v>
      </c>
      <c r="AD419" t="s">
        <v>56</v>
      </c>
      <c r="AE419" t="s">
        <v>211</v>
      </c>
      <c r="AF419" t="s">
        <v>56</v>
      </c>
      <c r="AG419" t="s">
        <v>211</v>
      </c>
      <c r="AH419" t="s">
        <v>44</v>
      </c>
      <c r="AI419" t="s">
        <v>44</v>
      </c>
    </row>
    <row r="420" spans="1:35" x14ac:dyDescent="0.2">
      <c r="A420" t="s">
        <v>2536</v>
      </c>
      <c r="B420" t="s">
        <v>36</v>
      </c>
      <c r="C420" t="s">
        <v>37</v>
      </c>
      <c r="D420" s="1">
        <v>903.67</v>
      </c>
      <c r="E420" t="s">
        <v>38</v>
      </c>
      <c r="F420" s="2">
        <v>45527</v>
      </c>
      <c r="G420" t="s">
        <v>39</v>
      </c>
      <c r="H420" t="s">
        <v>2537</v>
      </c>
      <c r="I420" t="s">
        <v>41</v>
      </c>
      <c r="J420" t="s">
        <v>42</v>
      </c>
      <c r="K420" t="s">
        <v>66</v>
      </c>
      <c r="L420" t="s">
        <v>44</v>
      </c>
      <c r="M420" t="s">
        <v>1405</v>
      </c>
      <c r="N420" t="s">
        <v>1255</v>
      </c>
      <c r="O420" t="s">
        <v>1256</v>
      </c>
      <c r="P420" t="s">
        <v>48</v>
      </c>
      <c r="Q420" t="s">
        <v>248</v>
      </c>
      <c r="R420" t="s">
        <v>249</v>
      </c>
      <c r="S420" t="s">
        <v>155</v>
      </c>
      <c r="T420" t="s">
        <v>52</v>
      </c>
      <c r="U420" s="3">
        <v>45789</v>
      </c>
      <c r="V420" t="s">
        <v>53</v>
      </c>
      <c r="W420" s="2">
        <v>45527</v>
      </c>
      <c r="X420" s="2">
        <v>45551</v>
      </c>
      <c r="Y420">
        <v>0</v>
      </c>
      <c r="Z420" t="s">
        <v>54</v>
      </c>
      <c r="AA420" t="s">
        <v>73</v>
      </c>
      <c r="AB420" t="s">
        <v>44</v>
      </c>
      <c r="AC420" t="s">
        <v>44</v>
      </c>
      <c r="AD420" t="s">
        <v>56</v>
      </c>
      <c r="AE420" t="s">
        <v>57</v>
      </c>
      <c r="AF420" t="s">
        <v>56</v>
      </c>
      <c r="AG420" t="s">
        <v>57</v>
      </c>
      <c r="AH420" t="s">
        <v>44</v>
      </c>
      <c r="AI420" t="s">
        <v>44</v>
      </c>
    </row>
    <row r="421" spans="1:35" x14ac:dyDescent="0.2">
      <c r="A421" t="s">
        <v>2538</v>
      </c>
      <c r="B421" t="s">
        <v>36</v>
      </c>
      <c r="C421" t="s">
        <v>37</v>
      </c>
      <c r="D421" s="1">
        <v>1801.92</v>
      </c>
      <c r="E421" t="s">
        <v>38</v>
      </c>
      <c r="F421" s="2">
        <v>45527</v>
      </c>
      <c r="G421" t="s">
        <v>39</v>
      </c>
      <c r="H421" t="s">
        <v>2539</v>
      </c>
      <c r="I421" t="s">
        <v>41</v>
      </c>
      <c r="J421" t="s">
        <v>42</v>
      </c>
      <c r="K421" t="s">
        <v>66</v>
      </c>
      <c r="L421" t="s">
        <v>44</v>
      </c>
      <c r="M421" t="s">
        <v>45</v>
      </c>
      <c r="N421" t="s">
        <v>756</v>
      </c>
      <c r="O421" t="s">
        <v>757</v>
      </c>
      <c r="P421" t="s">
        <v>48</v>
      </c>
      <c r="Q421" t="s">
        <v>169</v>
      </c>
      <c r="R421" t="s">
        <v>170</v>
      </c>
      <c r="S421" t="s">
        <v>72</v>
      </c>
      <c r="T421" t="s">
        <v>52</v>
      </c>
      <c r="U421" s="3">
        <v>45789</v>
      </c>
      <c r="V421" t="s">
        <v>53</v>
      </c>
      <c r="W421" s="2">
        <v>45527</v>
      </c>
      <c r="X421" s="2">
        <v>45741</v>
      </c>
      <c r="Y421">
        <v>7</v>
      </c>
      <c r="Z421" t="s">
        <v>54</v>
      </c>
      <c r="AA421" t="s">
        <v>73</v>
      </c>
      <c r="AB421" t="s">
        <v>44</v>
      </c>
      <c r="AC421" t="s">
        <v>44</v>
      </c>
      <c r="AD421" t="s">
        <v>56</v>
      </c>
      <c r="AE421" t="s">
        <v>57</v>
      </c>
      <c r="AF421" t="s">
        <v>56</v>
      </c>
      <c r="AG421" t="s">
        <v>57</v>
      </c>
      <c r="AH421" t="s">
        <v>44</v>
      </c>
      <c r="AI421" t="s">
        <v>44</v>
      </c>
    </row>
    <row r="422" spans="1:35" x14ac:dyDescent="0.2">
      <c r="A422" t="s">
        <v>2540</v>
      </c>
      <c r="B422" t="s">
        <v>36</v>
      </c>
      <c r="C422" t="s">
        <v>37</v>
      </c>
      <c r="D422" s="1">
        <v>930.97</v>
      </c>
      <c r="E422" t="s">
        <v>38</v>
      </c>
      <c r="F422" s="2">
        <v>45527</v>
      </c>
      <c r="G422" t="s">
        <v>39</v>
      </c>
      <c r="H422" t="s">
        <v>2541</v>
      </c>
      <c r="I422" t="s">
        <v>41</v>
      </c>
      <c r="J422" t="s">
        <v>42</v>
      </c>
      <c r="K422" t="s">
        <v>43</v>
      </c>
      <c r="L422" t="s">
        <v>44</v>
      </c>
      <c r="M422" t="s">
        <v>45</v>
      </c>
      <c r="N422" t="s">
        <v>498</v>
      </c>
      <c r="O422" t="s">
        <v>499</v>
      </c>
      <c r="P422" t="s">
        <v>48</v>
      </c>
      <c r="Q422" t="s">
        <v>180</v>
      </c>
      <c r="R422" t="s">
        <v>181</v>
      </c>
      <c r="S422" t="s">
        <v>51</v>
      </c>
      <c r="T422" t="s">
        <v>52</v>
      </c>
      <c r="U422" s="3">
        <v>45789</v>
      </c>
      <c r="V422" t="s">
        <v>53</v>
      </c>
      <c r="W422" s="2">
        <v>45527</v>
      </c>
      <c r="X422" s="2">
        <v>45572</v>
      </c>
      <c r="Y422">
        <v>1</v>
      </c>
      <c r="Z422" t="s">
        <v>54</v>
      </c>
      <c r="AA422" t="s">
        <v>55</v>
      </c>
      <c r="AB422" t="s">
        <v>44</v>
      </c>
      <c r="AC422" t="s">
        <v>44</v>
      </c>
      <c r="AD422" t="s">
        <v>56</v>
      </c>
      <c r="AE422" t="s">
        <v>57</v>
      </c>
      <c r="AF422" t="s">
        <v>56</v>
      </c>
      <c r="AG422" t="s">
        <v>57</v>
      </c>
      <c r="AH422" t="s">
        <v>44</v>
      </c>
      <c r="AI422" t="s">
        <v>44</v>
      </c>
    </row>
    <row r="423" spans="1:35" x14ac:dyDescent="0.2">
      <c r="A423" t="s">
        <v>2542</v>
      </c>
      <c r="B423" t="s">
        <v>36</v>
      </c>
      <c r="C423" t="s">
        <v>37</v>
      </c>
      <c r="D423" s="1">
        <v>749.59</v>
      </c>
      <c r="E423" t="s">
        <v>38</v>
      </c>
      <c r="F423" s="2">
        <v>45530</v>
      </c>
      <c r="G423" t="s">
        <v>39</v>
      </c>
      <c r="H423" t="s">
        <v>2543</v>
      </c>
      <c r="I423" t="s">
        <v>41</v>
      </c>
      <c r="J423" t="s">
        <v>42</v>
      </c>
      <c r="K423" t="s">
        <v>66</v>
      </c>
      <c r="L423" t="s">
        <v>44</v>
      </c>
      <c r="M423" t="s">
        <v>45</v>
      </c>
      <c r="N423" t="s">
        <v>2544</v>
      </c>
      <c r="O423" t="s">
        <v>2545</v>
      </c>
      <c r="P423" t="s">
        <v>48</v>
      </c>
      <c r="Q423" t="s">
        <v>104</v>
      </c>
      <c r="R423" t="s">
        <v>105</v>
      </c>
      <c r="S423" t="s">
        <v>51</v>
      </c>
      <c r="T423" t="s">
        <v>52</v>
      </c>
      <c r="U423" s="3">
        <v>45789</v>
      </c>
      <c r="V423" t="s">
        <v>53</v>
      </c>
      <c r="W423" s="2">
        <v>45530</v>
      </c>
      <c r="X423" s="2">
        <v>45595</v>
      </c>
      <c r="Y423">
        <v>2</v>
      </c>
      <c r="Z423" t="s">
        <v>54</v>
      </c>
      <c r="AA423" t="s">
        <v>73</v>
      </c>
      <c r="AB423" t="s">
        <v>44</v>
      </c>
      <c r="AC423" t="s">
        <v>44</v>
      </c>
      <c r="AD423" t="s">
        <v>56</v>
      </c>
      <c r="AE423" t="s">
        <v>57</v>
      </c>
      <c r="AF423" t="s">
        <v>56</v>
      </c>
      <c r="AG423" t="s">
        <v>57</v>
      </c>
      <c r="AH423" t="s">
        <v>44</v>
      </c>
      <c r="AI423" t="s">
        <v>44</v>
      </c>
    </row>
    <row r="424" spans="1:35" x14ac:dyDescent="0.2">
      <c r="A424" t="s">
        <v>2546</v>
      </c>
      <c r="B424" t="s">
        <v>36</v>
      </c>
      <c r="C424" t="s">
        <v>37</v>
      </c>
      <c r="D424" s="1">
        <v>902.58</v>
      </c>
      <c r="E424" t="s">
        <v>38</v>
      </c>
      <c r="F424" s="2">
        <v>45527</v>
      </c>
      <c r="G424" t="s">
        <v>39</v>
      </c>
      <c r="H424" t="s">
        <v>2547</v>
      </c>
      <c r="I424" t="s">
        <v>41</v>
      </c>
      <c r="J424" t="s">
        <v>42</v>
      </c>
      <c r="K424" t="s">
        <v>43</v>
      </c>
      <c r="L424" t="s">
        <v>44</v>
      </c>
      <c r="M424" t="s">
        <v>1405</v>
      </c>
      <c r="N424" t="s">
        <v>2548</v>
      </c>
      <c r="O424" t="s">
        <v>2549</v>
      </c>
      <c r="P424" t="s">
        <v>48</v>
      </c>
      <c r="Q424" t="s">
        <v>914</v>
      </c>
      <c r="R424" t="s">
        <v>915</v>
      </c>
      <c r="S424" t="s">
        <v>51</v>
      </c>
      <c r="T424" t="s">
        <v>52</v>
      </c>
      <c r="U424" s="3">
        <v>45789</v>
      </c>
      <c r="V424" t="s">
        <v>53</v>
      </c>
      <c r="W424" s="2">
        <v>45527</v>
      </c>
      <c r="X424" s="2">
        <v>45558</v>
      </c>
      <c r="Y424">
        <v>1</v>
      </c>
      <c r="Z424" t="s">
        <v>54</v>
      </c>
      <c r="AA424" t="s">
        <v>55</v>
      </c>
      <c r="AB424" t="s">
        <v>44</v>
      </c>
      <c r="AC424" t="s">
        <v>44</v>
      </c>
      <c r="AD424" t="s">
        <v>56</v>
      </c>
      <c r="AE424" t="s">
        <v>57</v>
      </c>
      <c r="AF424" t="s">
        <v>56</v>
      </c>
      <c r="AG424" t="s">
        <v>57</v>
      </c>
      <c r="AH424" t="s">
        <v>44</v>
      </c>
      <c r="AI424" t="s">
        <v>44</v>
      </c>
    </row>
    <row r="425" spans="1:35" x14ac:dyDescent="0.2">
      <c r="A425" t="s">
        <v>2550</v>
      </c>
      <c r="B425" t="s">
        <v>36</v>
      </c>
      <c r="C425" t="s">
        <v>37</v>
      </c>
      <c r="D425" s="1">
        <v>940</v>
      </c>
      <c r="E425" t="s">
        <v>38</v>
      </c>
      <c r="F425" s="2">
        <v>45531</v>
      </c>
      <c r="G425" t="s">
        <v>39</v>
      </c>
      <c r="H425" t="s">
        <v>2551</v>
      </c>
      <c r="I425" t="s">
        <v>41</v>
      </c>
      <c r="J425" t="s">
        <v>42</v>
      </c>
      <c r="K425" t="s">
        <v>120</v>
      </c>
      <c r="L425" t="s">
        <v>44</v>
      </c>
      <c r="M425" t="s">
        <v>67</v>
      </c>
      <c r="N425" t="s">
        <v>1646</v>
      </c>
      <c r="O425" t="s">
        <v>1647</v>
      </c>
      <c r="P425" t="s">
        <v>48</v>
      </c>
      <c r="Q425" t="s">
        <v>1261</v>
      </c>
      <c r="R425" t="s">
        <v>1262</v>
      </c>
      <c r="S425" t="s">
        <v>72</v>
      </c>
      <c r="T425" t="s">
        <v>52</v>
      </c>
      <c r="U425" s="3">
        <v>45789</v>
      </c>
      <c r="V425" t="s">
        <v>53</v>
      </c>
      <c r="W425" s="2">
        <v>45531</v>
      </c>
      <c r="X425" s="2">
        <v>45603</v>
      </c>
      <c r="Y425">
        <v>2</v>
      </c>
      <c r="Z425" t="s">
        <v>54</v>
      </c>
      <c r="AA425" t="s">
        <v>126</v>
      </c>
      <c r="AB425" t="s">
        <v>44</v>
      </c>
      <c r="AC425" t="s">
        <v>44</v>
      </c>
      <c r="AD425" t="s">
        <v>56</v>
      </c>
      <c r="AE425" t="s">
        <v>74</v>
      </c>
      <c r="AF425" t="s">
        <v>56</v>
      </c>
      <c r="AG425" t="s">
        <v>74</v>
      </c>
      <c r="AH425" t="s">
        <v>44</v>
      </c>
      <c r="AI425" t="s">
        <v>44</v>
      </c>
    </row>
    <row r="426" spans="1:35" x14ac:dyDescent="0.2">
      <c r="A426" t="s">
        <v>2552</v>
      </c>
      <c r="B426" t="s">
        <v>36</v>
      </c>
      <c r="C426" t="s">
        <v>37</v>
      </c>
      <c r="D426" s="1">
        <v>1000</v>
      </c>
      <c r="E426" t="s">
        <v>38</v>
      </c>
      <c r="F426" s="2">
        <v>45532</v>
      </c>
      <c r="G426" t="s">
        <v>39</v>
      </c>
      <c r="H426" t="s">
        <v>2553</v>
      </c>
      <c r="I426" t="s">
        <v>41</v>
      </c>
      <c r="J426" t="s">
        <v>42</v>
      </c>
      <c r="K426" t="s">
        <v>120</v>
      </c>
      <c r="L426" t="s">
        <v>44</v>
      </c>
      <c r="M426" t="s">
        <v>789</v>
      </c>
      <c r="N426" t="s">
        <v>426</v>
      </c>
      <c r="O426" t="s">
        <v>427</v>
      </c>
      <c r="P426" t="s">
        <v>48</v>
      </c>
      <c r="Q426" t="s">
        <v>428</v>
      </c>
      <c r="R426" t="s">
        <v>429</v>
      </c>
      <c r="S426" t="s">
        <v>155</v>
      </c>
      <c r="T426" t="s">
        <v>52</v>
      </c>
      <c r="U426" s="3">
        <v>45789</v>
      </c>
      <c r="V426" t="s">
        <v>53</v>
      </c>
      <c r="W426" s="2">
        <v>45532</v>
      </c>
      <c r="X426" s="2">
        <v>45560</v>
      </c>
      <c r="Y426">
        <v>1</v>
      </c>
      <c r="Z426" t="s">
        <v>54</v>
      </c>
      <c r="AA426" t="s">
        <v>126</v>
      </c>
      <c r="AB426" t="s">
        <v>44</v>
      </c>
      <c r="AC426" t="s">
        <v>44</v>
      </c>
      <c r="AD426" t="s">
        <v>56</v>
      </c>
      <c r="AE426" t="s">
        <v>792</v>
      </c>
      <c r="AF426" t="s">
        <v>56</v>
      </c>
      <c r="AG426" t="s">
        <v>792</v>
      </c>
      <c r="AH426" t="s">
        <v>44</v>
      </c>
      <c r="AI426" t="s">
        <v>44</v>
      </c>
    </row>
    <row r="427" spans="1:35" x14ac:dyDescent="0.2">
      <c r="A427" t="s">
        <v>2554</v>
      </c>
      <c r="B427" t="s">
        <v>36</v>
      </c>
      <c r="C427" t="s">
        <v>37</v>
      </c>
      <c r="D427" s="1">
        <v>420.37</v>
      </c>
      <c r="E427" t="s">
        <v>38</v>
      </c>
      <c r="F427" s="2">
        <v>45531</v>
      </c>
      <c r="G427" t="s">
        <v>39</v>
      </c>
      <c r="H427" t="s">
        <v>2555</v>
      </c>
      <c r="I427" t="s">
        <v>41</v>
      </c>
      <c r="J427" t="s">
        <v>42</v>
      </c>
      <c r="K427" t="s">
        <v>120</v>
      </c>
      <c r="L427" t="s">
        <v>44</v>
      </c>
      <c r="M427" t="s">
        <v>45</v>
      </c>
      <c r="N427" t="s">
        <v>2014</v>
      </c>
      <c r="O427" t="s">
        <v>2015</v>
      </c>
      <c r="P427" t="s">
        <v>48</v>
      </c>
      <c r="Q427" t="s">
        <v>2016</v>
      </c>
      <c r="R427" t="s">
        <v>2017</v>
      </c>
      <c r="S427" t="s">
        <v>72</v>
      </c>
      <c r="T427" t="s">
        <v>52</v>
      </c>
      <c r="U427" s="3">
        <v>45789</v>
      </c>
      <c r="V427" t="s">
        <v>53</v>
      </c>
      <c r="W427" s="2">
        <v>45531</v>
      </c>
      <c r="X427" s="2">
        <v>45561</v>
      </c>
      <c r="Y427">
        <v>1</v>
      </c>
      <c r="Z427" t="s">
        <v>54</v>
      </c>
      <c r="AA427" t="s">
        <v>126</v>
      </c>
      <c r="AB427" t="s">
        <v>44</v>
      </c>
      <c r="AC427" t="s">
        <v>44</v>
      </c>
      <c r="AD427" t="s">
        <v>56</v>
      </c>
      <c r="AE427" t="s">
        <v>82</v>
      </c>
      <c r="AF427" t="s">
        <v>56</v>
      </c>
      <c r="AG427" t="s">
        <v>82</v>
      </c>
      <c r="AH427" t="s">
        <v>44</v>
      </c>
      <c r="AI427" t="s">
        <v>44</v>
      </c>
    </row>
    <row r="428" spans="1:35" x14ac:dyDescent="0.2">
      <c r="A428" t="s">
        <v>2556</v>
      </c>
      <c r="B428" t="s">
        <v>36</v>
      </c>
      <c r="C428" t="s">
        <v>283</v>
      </c>
      <c r="D428" s="1">
        <v>500</v>
      </c>
      <c r="E428" t="s">
        <v>38</v>
      </c>
      <c r="F428" s="2">
        <v>45531</v>
      </c>
      <c r="G428" t="s">
        <v>39</v>
      </c>
      <c r="H428" t="s">
        <v>2557</v>
      </c>
      <c r="I428" t="s">
        <v>41</v>
      </c>
      <c r="J428" t="s">
        <v>42</v>
      </c>
      <c r="K428" t="s">
        <v>109</v>
      </c>
      <c r="L428" t="s">
        <v>44</v>
      </c>
      <c r="M428" t="s">
        <v>121</v>
      </c>
      <c r="N428" t="s">
        <v>2558</v>
      </c>
      <c r="O428" t="s">
        <v>2559</v>
      </c>
      <c r="P428" t="s">
        <v>48</v>
      </c>
      <c r="Q428" t="s">
        <v>147</v>
      </c>
      <c r="R428" t="s">
        <v>148</v>
      </c>
      <c r="S428" t="s">
        <v>51</v>
      </c>
      <c r="T428" t="s">
        <v>288</v>
      </c>
      <c r="U428" s="3">
        <v>45789</v>
      </c>
      <c r="V428" t="s">
        <v>53</v>
      </c>
      <c r="W428" s="2">
        <v>45531</v>
      </c>
      <c r="X428" s="2">
        <v>45604</v>
      </c>
      <c r="Y428">
        <v>2</v>
      </c>
      <c r="Z428" t="s">
        <v>54</v>
      </c>
      <c r="AA428" t="s">
        <v>116</v>
      </c>
      <c r="AB428" t="s">
        <v>44</v>
      </c>
      <c r="AC428" t="s">
        <v>44</v>
      </c>
      <c r="AD428" t="s">
        <v>56</v>
      </c>
      <c r="AE428" t="s">
        <v>75</v>
      </c>
      <c r="AF428" t="s">
        <v>56</v>
      </c>
      <c r="AG428" t="s">
        <v>75</v>
      </c>
      <c r="AH428" t="s">
        <v>44</v>
      </c>
      <c r="AI428" t="s">
        <v>44</v>
      </c>
    </row>
    <row r="429" spans="1:35" x14ac:dyDescent="0.2">
      <c r="A429" t="s">
        <v>2560</v>
      </c>
      <c r="B429" t="s">
        <v>36</v>
      </c>
      <c r="C429" t="s">
        <v>37</v>
      </c>
      <c r="D429" s="1">
        <v>545.80999999999995</v>
      </c>
      <c r="E429" t="s">
        <v>38</v>
      </c>
      <c r="F429" s="2">
        <v>45531</v>
      </c>
      <c r="G429" t="s">
        <v>39</v>
      </c>
      <c r="H429" t="s">
        <v>2561</v>
      </c>
      <c r="I429" t="s">
        <v>41</v>
      </c>
      <c r="J429" t="s">
        <v>42</v>
      </c>
      <c r="K429" t="s">
        <v>120</v>
      </c>
      <c r="L429" t="s">
        <v>44</v>
      </c>
      <c r="M429" t="s">
        <v>45</v>
      </c>
      <c r="N429" t="s">
        <v>1032</v>
      </c>
      <c r="O429" t="s">
        <v>1033</v>
      </c>
      <c r="P429" t="s">
        <v>48</v>
      </c>
      <c r="Q429" t="s">
        <v>415</v>
      </c>
      <c r="R429" t="s">
        <v>416</v>
      </c>
      <c r="S429" t="s">
        <v>51</v>
      </c>
      <c r="T429" t="s">
        <v>52</v>
      </c>
      <c r="U429" s="3">
        <v>45789</v>
      </c>
      <c r="V429" t="s">
        <v>53</v>
      </c>
      <c r="W429" s="2">
        <v>45531</v>
      </c>
      <c r="X429" s="2">
        <v>45541</v>
      </c>
      <c r="Y429">
        <v>0</v>
      </c>
      <c r="Z429" t="s">
        <v>54</v>
      </c>
      <c r="AA429" t="s">
        <v>126</v>
      </c>
      <c r="AB429" t="s">
        <v>44</v>
      </c>
      <c r="AC429" t="s">
        <v>44</v>
      </c>
      <c r="AD429" t="s">
        <v>56</v>
      </c>
      <c r="AE429" t="s">
        <v>82</v>
      </c>
      <c r="AF429" t="s">
        <v>56</v>
      </c>
      <c r="AG429" t="s">
        <v>82</v>
      </c>
      <c r="AH429" t="s">
        <v>44</v>
      </c>
      <c r="AI429" t="s">
        <v>44</v>
      </c>
    </row>
    <row r="430" spans="1:35" x14ac:dyDescent="0.2">
      <c r="A430" t="s">
        <v>2562</v>
      </c>
      <c r="B430" t="s">
        <v>36</v>
      </c>
      <c r="C430" t="s">
        <v>37</v>
      </c>
      <c r="D430" s="1">
        <v>939.78</v>
      </c>
      <c r="E430" t="s">
        <v>38</v>
      </c>
      <c r="F430" s="2">
        <v>45531</v>
      </c>
      <c r="G430" t="s">
        <v>39</v>
      </c>
      <c r="H430" t="s">
        <v>2563</v>
      </c>
      <c r="I430" t="s">
        <v>41</v>
      </c>
      <c r="J430" t="s">
        <v>42</v>
      </c>
      <c r="K430" t="s">
        <v>120</v>
      </c>
      <c r="L430" t="s">
        <v>44</v>
      </c>
      <c r="M430" t="s">
        <v>1405</v>
      </c>
      <c r="N430" t="s">
        <v>2564</v>
      </c>
      <c r="O430" t="s">
        <v>2565</v>
      </c>
      <c r="P430" t="s">
        <v>48</v>
      </c>
      <c r="Q430" t="s">
        <v>1885</v>
      </c>
      <c r="R430" t="s">
        <v>1886</v>
      </c>
      <c r="S430" t="s">
        <v>51</v>
      </c>
      <c r="T430" t="s">
        <v>52</v>
      </c>
      <c r="U430" s="3">
        <v>45789</v>
      </c>
      <c r="V430" t="s">
        <v>53</v>
      </c>
      <c r="W430" s="2">
        <v>45531</v>
      </c>
      <c r="X430" s="2">
        <v>45573</v>
      </c>
      <c r="Y430">
        <v>1</v>
      </c>
      <c r="Z430" t="s">
        <v>54</v>
      </c>
      <c r="AA430" t="s">
        <v>126</v>
      </c>
      <c r="AB430" t="s">
        <v>44</v>
      </c>
      <c r="AC430" t="s">
        <v>44</v>
      </c>
      <c r="AD430" t="s">
        <v>56</v>
      </c>
      <c r="AE430" t="s">
        <v>57</v>
      </c>
      <c r="AF430" t="s">
        <v>56</v>
      </c>
      <c r="AG430" t="s">
        <v>57</v>
      </c>
      <c r="AH430" t="s">
        <v>44</v>
      </c>
      <c r="AI430" t="s">
        <v>44</v>
      </c>
    </row>
    <row r="431" spans="1:35" x14ac:dyDescent="0.2">
      <c r="A431" t="s">
        <v>2566</v>
      </c>
      <c r="B431" t="s">
        <v>36</v>
      </c>
      <c r="C431" t="s">
        <v>1244</v>
      </c>
      <c r="D431" s="1">
        <v>900</v>
      </c>
      <c r="E431" t="s">
        <v>38</v>
      </c>
      <c r="F431" s="2">
        <v>45537</v>
      </c>
      <c r="G431" t="s">
        <v>39</v>
      </c>
      <c r="H431" t="s">
        <v>2567</v>
      </c>
      <c r="I431" t="s">
        <v>41</v>
      </c>
      <c r="J431" t="s">
        <v>42</v>
      </c>
      <c r="K431" t="s">
        <v>129</v>
      </c>
      <c r="L431" t="s">
        <v>44</v>
      </c>
      <c r="M431" t="s">
        <v>173</v>
      </c>
      <c r="N431" t="s">
        <v>790</v>
      </c>
      <c r="O431" t="s">
        <v>791</v>
      </c>
      <c r="P431" t="s">
        <v>48</v>
      </c>
      <c r="Q431" t="s">
        <v>80</v>
      </c>
      <c r="R431" t="s">
        <v>81</v>
      </c>
      <c r="S431" t="s">
        <v>51</v>
      </c>
      <c r="T431" t="s">
        <v>1246</v>
      </c>
      <c r="U431" s="3">
        <v>45789</v>
      </c>
      <c r="V431" t="s">
        <v>53</v>
      </c>
      <c r="W431" s="2">
        <v>45537</v>
      </c>
      <c r="X431" s="2">
        <v>45700</v>
      </c>
      <c r="Y431">
        <v>5</v>
      </c>
      <c r="Z431" t="s">
        <v>54</v>
      </c>
      <c r="AA431" t="s">
        <v>132</v>
      </c>
      <c r="AB431" t="s">
        <v>44</v>
      </c>
      <c r="AC431" t="s">
        <v>44</v>
      </c>
      <c r="AD431" t="s">
        <v>56</v>
      </c>
      <c r="AE431" t="s">
        <v>75</v>
      </c>
      <c r="AF431" t="s">
        <v>56</v>
      </c>
      <c r="AG431" t="s">
        <v>75</v>
      </c>
      <c r="AH431" t="s">
        <v>44</v>
      </c>
      <c r="AI431" t="s">
        <v>44</v>
      </c>
    </row>
    <row r="432" spans="1:35" x14ac:dyDescent="0.2">
      <c r="A432" t="s">
        <v>2568</v>
      </c>
      <c r="B432" t="s">
        <v>36</v>
      </c>
      <c r="C432" t="s">
        <v>283</v>
      </c>
      <c r="D432" s="1">
        <v>500</v>
      </c>
      <c r="E432" t="s">
        <v>38</v>
      </c>
      <c r="F432" s="2">
        <v>45532</v>
      </c>
      <c r="G432" t="s">
        <v>39</v>
      </c>
      <c r="H432" t="s">
        <v>2569</v>
      </c>
      <c r="I432" t="s">
        <v>41</v>
      </c>
      <c r="J432" t="s">
        <v>42</v>
      </c>
      <c r="K432" t="s">
        <v>109</v>
      </c>
      <c r="L432" t="s">
        <v>44</v>
      </c>
      <c r="M432" t="s">
        <v>173</v>
      </c>
      <c r="N432" t="s">
        <v>467</v>
      </c>
      <c r="O432" t="s">
        <v>468</v>
      </c>
      <c r="P432" t="s">
        <v>48</v>
      </c>
      <c r="Q432" t="s">
        <v>80</v>
      </c>
      <c r="R432" t="s">
        <v>81</v>
      </c>
      <c r="S432" t="s">
        <v>51</v>
      </c>
      <c r="T432" t="s">
        <v>288</v>
      </c>
      <c r="U432" s="3">
        <v>45789</v>
      </c>
      <c r="V432" t="s">
        <v>53</v>
      </c>
      <c r="W432" s="2">
        <v>45532</v>
      </c>
      <c r="X432" s="2">
        <v>45614</v>
      </c>
      <c r="Y432">
        <v>3</v>
      </c>
      <c r="Z432" t="s">
        <v>54</v>
      </c>
      <c r="AA432" t="s">
        <v>116</v>
      </c>
      <c r="AB432" t="s">
        <v>44</v>
      </c>
      <c r="AC432" t="s">
        <v>44</v>
      </c>
      <c r="AD432" t="s">
        <v>56</v>
      </c>
      <c r="AE432" t="s">
        <v>75</v>
      </c>
      <c r="AF432" t="s">
        <v>56</v>
      </c>
      <c r="AG432" t="s">
        <v>75</v>
      </c>
      <c r="AH432" t="s">
        <v>44</v>
      </c>
      <c r="AI432" t="s">
        <v>44</v>
      </c>
    </row>
    <row r="433" spans="1:35" x14ac:dyDescent="0.2">
      <c r="A433" t="s">
        <v>2570</v>
      </c>
      <c r="B433" t="s">
        <v>36</v>
      </c>
      <c r="C433" t="s">
        <v>37</v>
      </c>
      <c r="D433" s="1">
        <v>347.85</v>
      </c>
      <c r="E433" t="s">
        <v>38</v>
      </c>
      <c r="F433" s="2">
        <v>45532</v>
      </c>
      <c r="G433" t="s">
        <v>39</v>
      </c>
      <c r="H433" t="s">
        <v>2571</v>
      </c>
      <c r="I433" t="s">
        <v>41</v>
      </c>
      <c r="J433" t="s">
        <v>42</v>
      </c>
      <c r="K433" t="s">
        <v>109</v>
      </c>
      <c r="L433" t="s">
        <v>44</v>
      </c>
      <c r="M433" t="s">
        <v>45</v>
      </c>
      <c r="N433" t="s">
        <v>1972</v>
      </c>
      <c r="O433" t="s">
        <v>1973</v>
      </c>
      <c r="P433" t="s">
        <v>48</v>
      </c>
      <c r="Q433" t="s">
        <v>147</v>
      </c>
      <c r="R433" t="s">
        <v>148</v>
      </c>
      <c r="S433" t="s">
        <v>51</v>
      </c>
      <c r="T433" t="s">
        <v>52</v>
      </c>
      <c r="U433" s="3">
        <v>45789</v>
      </c>
      <c r="V433" t="s">
        <v>53</v>
      </c>
      <c r="W433" s="2">
        <v>45532</v>
      </c>
      <c r="X433" s="2">
        <v>45540</v>
      </c>
      <c r="Y433">
        <v>0</v>
      </c>
      <c r="Z433" t="s">
        <v>54</v>
      </c>
      <c r="AA433" t="s">
        <v>116</v>
      </c>
      <c r="AB433" t="s">
        <v>44</v>
      </c>
      <c r="AC433" t="s">
        <v>44</v>
      </c>
      <c r="AD433" t="s">
        <v>56</v>
      </c>
      <c r="AE433" t="s">
        <v>82</v>
      </c>
      <c r="AF433" t="s">
        <v>56</v>
      </c>
      <c r="AG433" t="s">
        <v>82</v>
      </c>
      <c r="AH433" t="s">
        <v>44</v>
      </c>
      <c r="AI433" t="s">
        <v>44</v>
      </c>
    </row>
    <row r="434" spans="1:35" x14ac:dyDescent="0.2">
      <c r="A434" t="s">
        <v>2572</v>
      </c>
      <c r="B434" t="s">
        <v>36</v>
      </c>
      <c r="C434" t="s">
        <v>283</v>
      </c>
      <c r="D434" s="1">
        <v>450</v>
      </c>
      <c r="E434" t="s">
        <v>38</v>
      </c>
      <c r="F434" s="2">
        <v>45532</v>
      </c>
      <c r="G434" t="s">
        <v>39</v>
      </c>
      <c r="H434" t="s">
        <v>2573</v>
      </c>
      <c r="I434" t="s">
        <v>41</v>
      </c>
      <c r="J434" t="s">
        <v>42</v>
      </c>
      <c r="K434" t="s">
        <v>109</v>
      </c>
      <c r="L434" t="s">
        <v>44</v>
      </c>
      <c r="M434" t="s">
        <v>2574</v>
      </c>
      <c r="N434" t="s">
        <v>467</v>
      </c>
      <c r="O434" t="s">
        <v>468</v>
      </c>
      <c r="P434" t="s">
        <v>48</v>
      </c>
      <c r="Q434" t="s">
        <v>80</v>
      </c>
      <c r="R434" t="s">
        <v>81</v>
      </c>
      <c r="S434" t="s">
        <v>51</v>
      </c>
      <c r="T434" t="s">
        <v>288</v>
      </c>
      <c r="U434" s="3">
        <v>45789</v>
      </c>
      <c r="V434" t="s">
        <v>53</v>
      </c>
      <c r="W434" s="2">
        <v>45532</v>
      </c>
      <c r="X434" s="2">
        <v>45596</v>
      </c>
      <c r="Y434">
        <v>1</v>
      </c>
      <c r="Z434" t="s">
        <v>54</v>
      </c>
      <c r="AA434" t="s">
        <v>116</v>
      </c>
      <c r="AB434" t="s">
        <v>44</v>
      </c>
      <c r="AC434" t="s">
        <v>44</v>
      </c>
      <c r="AD434" t="s">
        <v>56</v>
      </c>
      <c r="AE434" t="s">
        <v>164</v>
      </c>
      <c r="AF434" t="s">
        <v>56</v>
      </c>
      <c r="AG434" t="s">
        <v>164</v>
      </c>
      <c r="AH434" t="s">
        <v>56</v>
      </c>
      <c r="AI434" t="s">
        <v>193</v>
      </c>
    </row>
    <row r="435" spans="1:35" x14ac:dyDescent="0.2">
      <c r="A435" t="s">
        <v>2575</v>
      </c>
      <c r="B435" t="s">
        <v>36</v>
      </c>
      <c r="C435" t="s">
        <v>37</v>
      </c>
      <c r="D435" s="1">
        <v>1615.92</v>
      </c>
      <c r="E435" t="s">
        <v>38</v>
      </c>
      <c r="F435" s="2">
        <v>45533</v>
      </c>
      <c r="G435" t="s">
        <v>39</v>
      </c>
      <c r="H435" t="s">
        <v>2576</v>
      </c>
      <c r="I435" t="s">
        <v>41</v>
      </c>
      <c r="J435" t="s">
        <v>42</v>
      </c>
      <c r="K435" t="s">
        <v>66</v>
      </c>
      <c r="L435" t="s">
        <v>44</v>
      </c>
      <c r="M435" t="s">
        <v>45</v>
      </c>
      <c r="N435" t="s">
        <v>865</v>
      </c>
      <c r="O435" t="s">
        <v>866</v>
      </c>
      <c r="P435" t="s">
        <v>48</v>
      </c>
      <c r="Q435" t="s">
        <v>80</v>
      </c>
      <c r="R435" t="s">
        <v>81</v>
      </c>
      <c r="S435" t="s">
        <v>51</v>
      </c>
      <c r="T435" t="s">
        <v>52</v>
      </c>
      <c r="U435" s="3">
        <v>45789</v>
      </c>
      <c r="V435" t="s">
        <v>53</v>
      </c>
      <c r="W435" s="2">
        <v>45533</v>
      </c>
      <c r="X435" s="2">
        <v>45625</v>
      </c>
      <c r="Y435">
        <v>3</v>
      </c>
      <c r="Z435" t="s">
        <v>54</v>
      </c>
      <c r="AA435" t="s">
        <v>73</v>
      </c>
      <c r="AB435" t="s">
        <v>44</v>
      </c>
      <c r="AC435" t="s">
        <v>44</v>
      </c>
      <c r="AD435" t="s">
        <v>56</v>
      </c>
      <c r="AE435" t="s">
        <v>57</v>
      </c>
      <c r="AF435" t="s">
        <v>56</v>
      </c>
      <c r="AG435" t="s">
        <v>57</v>
      </c>
      <c r="AH435" t="s">
        <v>44</v>
      </c>
      <c r="AI435" t="s">
        <v>44</v>
      </c>
    </row>
    <row r="436" spans="1:35" x14ac:dyDescent="0.2">
      <c r="A436" t="s">
        <v>2577</v>
      </c>
      <c r="B436" t="s">
        <v>36</v>
      </c>
      <c r="C436" t="s">
        <v>37</v>
      </c>
      <c r="D436" s="1">
        <v>490</v>
      </c>
      <c r="E436" t="s">
        <v>38</v>
      </c>
      <c r="F436" s="2">
        <v>45533</v>
      </c>
      <c r="G436" t="s">
        <v>39</v>
      </c>
      <c r="H436" t="s">
        <v>2578</v>
      </c>
      <c r="I436" t="s">
        <v>41</v>
      </c>
      <c r="J436" t="s">
        <v>42</v>
      </c>
      <c r="K436" t="s">
        <v>120</v>
      </c>
      <c r="L436" t="s">
        <v>44</v>
      </c>
      <c r="M436" t="s">
        <v>67</v>
      </c>
      <c r="N436" t="s">
        <v>658</v>
      </c>
      <c r="O436" t="s">
        <v>659</v>
      </c>
      <c r="P436" t="s">
        <v>48</v>
      </c>
      <c r="Q436" t="s">
        <v>660</v>
      </c>
      <c r="R436" t="s">
        <v>661</v>
      </c>
      <c r="S436" t="s">
        <v>72</v>
      </c>
      <c r="T436" t="s">
        <v>52</v>
      </c>
      <c r="U436" s="3">
        <v>45789</v>
      </c>
      <c r="V436" t="s">
        <v>53</v>
      </c>
      <c r="W436" s="2">
        <v>45533</v>
      </c>
      <c r="X436" s="2">
        <v>45604</v>
      </c>
      <c r="Y436">
        <v>2</v>
      </c>
      <c r="Z436" t="s">
        <v>54</v>
      </c>
      <c r="AA436" t="s">
        <v>126</v>
      </c>
      <c r="AB436" t="s">
        <v>44</v>
      </c>
      <c r="AC436" t="s">
        <v>44</v>
      </c>
      <c r="AD436" t="s">
        <v>56</v>
      </c>
      <c r="AE436" t="s">
        <v>74</v>
      </c>
      <c r="AF436" t="s">
        <v>56</v>
      </c>
      <c r="AG436" t="s">
        <v>74</v>
      </c>
      <c r="AH436" t="s">
        <v>44</v>
      </c>
      <c r="AI436" t="s">
        <v>44</v>
      </c>
    </row>
    <row r="437" spans="1:35" x14ac:dyDescent="0.2">
      <c r="A437" t="s">
        <v>2579</v>
      </c>
      <c r="B437" t="s">
        <v>36</v>
      </c>
      <c r="C437" t="s">
        <v>37</v>
      </c>
      <c r="D437" s="1">
        <v>697.71</v>
      </c>
      <c r="E437" t="s">
        <v>38</v>
      </c>
      <c r="F437" s="2">
        <v>45533</v>
      </c>
      <c r="G437" t="s">
        <v>39</v>
      </c>
      <c r="H437" t="s">
        <v>2580</v>
      </c>
      <c r="I437" t="s">
        <v>41</v>
      </c>
      <c r="J437" t="s">
        <v>42</v>
      </c>
      <c r="K437" t="s">
        <v>66</v>
      </c>
      <c r="L437" t="s">
        <v>43</v>
      </c>
      <c r="M437" t="s">
        <v>45</v>
      </c>
      <c r="N437" t="s">
        <v>307</v>
      </c>
      <c r="O437" t="s">
        <v>2581</v>
      </c>
      <c r="P437" t="s">
        <v>48</v>
      </c>
      <c r="Q437" t="s">
        <v>1642</v>
      </c>
      <c r="R437" t="s">
        <v>1643</v>
      </c>
      <c r="S437" t="s">
        <v>51</v>
      </c>
      <c r="T437" t="s">
        <v>52</v>
      </c>
      <c r="U437" s="3">
        <v>45789</v>
      </c>
      <c r="V437" t="s">
        <v>53</v>
      </c>
      <c r="W437" s="2">
        <v>45533</v>
      </c>
      <c r="X437" s="2">
        <v>45559</v>
      </c>
      <c r="Y437">
        <v>1</v>
      </c>
      <c r="Z437" t="s">
        <v>54</v>
      </c>
      <c r="AA437" t="s">
        <v>73</v>
      </c>
      <c r="AB437" t="s">
        <v>90</v>
      </c>
      <c r="AC437" t="s">
        <v>55</v>
      </c>
      <c r="AD437" t="s">
        <v>56</v>
      </c>
      <c r="AE437" t="s">
        <v>82</v>
      </c>
      <c r="AF437" t="s">
        <v>56</v>
      </c>
      <c r="AG437" t="s">
        <v>82</v>
      </c>
      <c r="AH437" t="s">
        <v>44</v>
      </c>
      <c r="AI437" t="s">
        <v>44</v>
      </c>
    </row>
    <row r="438" spans="1:35" x14ac:dyDescent="0.2">
      <c r="A438" t="s">
        <v>2582</v>
      </c>
      <c r="B438" t="s">
        <v>36</v>
      </c>
      <c r="C438" t="s">
        <v>37</v>
      </c>
      <c r="D438" s="1">
        <v>533.99</v>
      </c>
      <c r="E438" t="s">
        <v>38</v>
      </c>
      <c r="F438" s="2">
        <v>45533</v>
      </c>
      <c r="G438" t="s">
        <v>39</v>
      </c>
      <c r="H438" t="s">
        <v>2583</v>
      </c>
      <c r="I438" t="s">
        <v>41</v>
      </c>
      <c r="J438" t="s">
        <v>42</v>
      </c>
      <c r="K438" t="s">
        <v>120</v>
      </c>
      <c r="L438" t="s">
        <v>44</v>
      </c>
      <c r="M438" t="s">
        <v>373</v>
      </c>
      <c r="N438" t="s">
        <v>865</v>
      </c>
      <c r="O438" t="s">
        <v>866</v>
      </c>
      <c r="P438" t="s">
        <v>48</v>
      </c>
      <c r="Q438" t="s">
        <v>80</v>
      </c>
      <c r="R438" t="s">
        <v>81</v>
      </c>
      <c r="S438" t="s">
        <v>51</v>
      </c>
      <c r="T438" t="s">
        <v>52</v>
      </c>
      <c r="U438" s="3">
        <v>45789</v>
      </c>
      <c r="V438" t="s">
        <v>53</v>
      </c>
      <c r="W438" s="2">
        <v>45533</v>
      </c>
      <c r="X438" s="2">
        <v>45589</v>
      </c>
      <c r="Y438">
        <v>2</v>
      </c>
      <c r="Z438" t="s">
        <v>54</v>
      </c>
      <c r="AA438" t="s">
        <v>126</v>
      </c>
      <c r="AB438" t="s">
        <v>44</v>
      </c>
      <c r="AC438" t="s">
        <v>44</v>
      </c>
      <c r="AD438" t="s">
        <v>56</v>
      </c>
      <c r="AE438" t="s">
        <v>75</v>
      </c>
      <c r="AF438" t="s">
        <v>56</v>
      </c>
      <c r="AG438" t="s">
        <v>75</v>
      </c>
      <c r="AH438" t="s">
        <v>44</v>
      </c>
      <c r="AI438" t="s">
        <v>44</v>
      </c>
    </row>
    <row r="439" spans="1:35" x14ac:dyDescent="0.2">
      <c r="A439" t="s">
        <v>2584</v>
      </c>
      <c r="B439" t="s">
        <v>36</v>
      </c>
      <c r="C439" t="s">
        <v>37</v>
      </c>
      <c r="D439" s="1">
        <v>721.61</v>
      </c>
      <c r="E439" t="s">
        <v>38</v>
      </c>
      <c r="F439" s="2">
        <v>45533</v>
      </c>
      <c r="G439" t="s">
        <v>39</v>
      </c>
      <c r="H439" t="s">
        <v>2585</v>
      </c>
      <c r="I439" t="s">
        <v>41</v>
      </c>
      <c r="J439" t="s">
        <v>42</v>
      </c>
      <c r="K439" t="s">
        <v>120</v>
      </c>
      <c r="L439" t="s">
        <v>44</v>
      </c>
      <c r="M439" t="s">
        <v>45</v>
      </c>
      <c r="N439" t="s">
        <v>2586</v>
      </c>
      <c r="O439" t="s">
        <v>2587</v>
      </c>
      <c r="P439" t="s">
        <v>48</v>
      </c>
      <c r="Q439" t="s">
        <v>180</v>
      </c>
      <c r="R439" t="s">
        <v>181</v>
      </c>
      <c r="S439" t="s">
        <v>51</v>
      </c>
      <c r="T439" t="s">
        <v>52</v>
      </c>
      <c r="U439" s="3">
        <v>45789</v>
      </c>
      <c r="V439" t="s">
        <v>53</v>
      </c>
      <c r="W439" s="2">
        <v>45533</v>
      </c>
      <c r="X439" s="2">
        <v>45583</v>
      </c>
      <c r="Y439">
        <v>2</v>
      </c>
      <c r="Z439" t="s">
        <v>54</v>
      </c>
      <c r="AA439" t="s">
        <v>126</v>
      </c>
      <c r="AB439" t="s">
        <v>44</v>
      </c>
      <c r="AC439" t="s">
        <v>44</v>
      </c>
      <c r="AD439" t="s">
        <v>56</v>
      </c>
      <c r="AE439" t="s">
        <v>82</v>
      </c>
      <c r="AF439" t="s">
        <v>56</v>
      </c>
      <c r="AG439" t="s">
        <v>82</v>
      </c>
      <c r="AH439" t="s">
        <v>44</v>
      </c>
      <c r="AI439" t="s">
        <v>44</v>
      </c>
    </row>
    <row r="440" spans="1:35" x14ac:dyDescent="0.2">
      <c r="A440" t="s">
        <v>2588</v>
      </c>
      <c r="B440" t="s">
        <v>36</v>
      </c>
      <c r="C440" t="s">
        <v>37</v>
      </c>
      <c r="D440" s="1">
        <v>584.55999999999995</v>
      </c>
      <c r="E440" t="s">
        <v>38</v>
      </c>
      <c r="F440" s="2">
        <v>45533</v>
      </c>
      <c r="G440" t="s">
        <v>39</v>
      </c>
      <c r="H440" t="s">
        <v>2589</v>
      </c>
      <c r="I440" t="s">
        <v>41</v>
      </c>
      <c r="J440" t="s">
        <v>42</v>
      </c>
      <c r="K440" t="s">
        <v>66</v>
      </c>
      <c r="L440" t="s">
        <v>44</v>
      </c>
      <c r="M440" t="s">
        <v>1023</v>
      </c>
      <c r="N440" t="s">
        <v>2590</v>
      </c>
      <c r="O440" t="s">
        <v>2591</v>
      </c>
      <c r="P440" t="s">
        <v>48</v>
      </c>
      <c r="Q440" t="s">
        <v>313</v>
      </c>
      <c r="R440" t="s">
        <v>314</v>
      </c>
      <c r="S440" t="s">
        <v>51</v>
      </c>
      <c r="T440" t="s">
        <v>52</v>
      </c>
      <c r="U440" s="3">
        <v>45789</v>
      </c>
      <c r="V440" t="s">
        <v>53</v>
      </c>
      <c r="W440" s="2">
        <v>45533</v>
      </c>
      <c r="X440" s="2">
        <v>45546</v>
      </c>
      <c r="Y440">
        <v>0</v>
      </c>
      <c r="Z440" t="s">
        <v>54</v>
      </c>
      <c r="AA440" t="s">
        <v>73</v>
      </c>
      <c r="AB440" t="s">
        <v>44</v>
      </c>
      <c r="AC440" t="s">
        <v>44</v>
      </c>
      <c r="AD440" t="s">
        <v>56</v>
      </c>
      <c r="AE440" t="s">
        <v>57</v>
      </c>
      <c r="AF440" t="s">
        <v>56</v>
      </c>
      <c r="AG440" t="s">
        <v>57</v>
      </c>
      <c r="AH440" t="s">
        <v>56</v>
      </c>
      <c r="AI440" t="s">
        <v>92</v>
      </c>
    </row>
    <row r="441" spans="1:35" x14ac:dyDescent="0.2">
      <c r="A441" t="s">
        <v>2592</v>
      </c>
      <c r="B441" t="s">
        <v>36</v>
      </c>
      <c r="C441" t="s">
        <v>37</v>
      </c>
      <c r="D441" s="1">
        <v>870.28</v>
      </c>
      <c r="E441" t="s">
        <v>38</v>
      </c>
      <c r="F441" s="2">
        <v>45533</v>
      </c>
      <c r="G441" t="s">
        <v>39</v>
      </c>
      <c r="H441" t="s">
        <v>2593</v>
      </c>
      <c r="I441" t="s">
        <v>41</v>
      </c>
      <c r="J441" t="s">
        <v>42</v>
      </c>
      <c r="K441" t="s">
        <v>120</v>
      </c>
      <c r="L441" t="s">
        <v>44</v>
      </c>
      <c r="M441" t="s">
        <v>1023</v>
      </c>
      <c r="N441" t="s">
        <v>2594</v>
      </c>
      <c r="O441" t="s">
        <v>2595</v>
      </c>
      <c r="P441" t="s">
        <v>48</v>
      </c>
      <c r="Q441" t="s">
        <v>1958</v>
      </c>
      <c r="R441" t="s">
        <v>1959</v>
      </c>
      <c r="S441" t="s">
        <v>51</v>
      </c>
      <c r="T441" t="s">
        <v>52</v>
      </c>
      <c r="U441" s="3">
        <v>45789</v>
      </c>
      <c r="V441" t="s">
        <v>53</v>
      </c>
      <c r="W441" s="2">
        <v>45533</v>
      </c>
      <c r="X441" s="2">
        <v>45573</v>
      </c>
      <c r="Y441">
        <v>1</v>
      </c>
      <c r="Z441" t="s">
        <v>54</v>
      </c>
      <c r="AA441" t="s">
        <v>126</v>
      </c>
      <c r="AB441" t="s">
        <v>44</v>
      </c>
      <c r="AC441" t="s">
        <v>44</v>
      </c>
      <c r="AD441" t="s">
        <v>56</v>
      </c>
      <c r="AE441" t="s">
        <v>57</v>
      </c>
      <c r="AF441" t="s">
        <v>56</v>
      </c>
      <c r="AG441" t="s">
        <v>57</v>
      </c>
      <c r="AH441" t="s">
        <v>56</v>
      </c>
      <c r="AI441" t="s">
        <v>92</v>
      </c>
    </row>
    <row r="442" spans="1:35" x14ac:dyDescent="0.2">
      <c r="A442" t="s">
        <v>2596</v>
      </c>
      <c r="B442" t="s">
        <v>36</v>
      </c>
      <c r="C442" t="s">
        <v>37</v>
      </c>
      <c r="D442" s="1">
        <v>833.98</v>
      </c>
      <c r="E442" t="s">
        <v>38</v>
      </c>
      <c r="F442" s="2">
        <v>45534</v>
      </c>
      <c r="G442" t="s">
        <v>39</v>
      </c>
      <c r="H442" t="s">
        <v>2597</v>
      </c>
      <c r="I442" t="s">
        <v>41</v>
      </c>
      <c r="J442" t="s">
        <v>42</v>
      </c>
      <c r="K442" t="s">
        <v>120</v>
      </c>
      <c r="L442" t="s">
        <v>44</v>
      </c>
      <c r="M442" t="s">
        <v>101</v>
      </c>
      <c r="N442" t="s">
        <v>426</v>
      </c>
      <c r="O442" t="s">
        <v>427</v>
      </c>
      <c r="P442" t="s">
        <v>48</v>
      </c>
      <c r="Q442" t="s">
        <v>428</v>
      </c>
      <c r="R442" t="s">
        <v>429</v>
      </c>
      <c r="S442" t="s">
        <v>155</v>
      </c>
      <c r="T442" t="s">
        <v>52</v>
      </c>
      <c r="U442" s="3">
        <v>45789</v>
      </c>
      <c r="V442" t="s">
        <v>53</v>
      </c>
      <c r="W442" s="2">
        <v>45534</v>
      </c>
      <c r="X442" s="2">
        <v>45589</v>
      </c>
      <c r="Y442">
        <v>2</v>
      </c>
      <c r="Z442" t="s">
        <v>54</v>
      </c>
      <c r="AA442" t="s">
        <v>126</v>
      </c>
      <c r="AB442" t="s">
        <v>44</v>
      </c>
      <c r="AC442" t="s">
        <v>44</v>
      </c>
      <c r="AD442" t="s">
        <v>56</v>
      </c>
      <c r="AE442" t="s">
        <v>57</v>
      </c>
      <c r="AF442" t="s">
        <v>56</v>
      </c>
      <c r="AG442" t="s">
        <v>57</v>
      </c>
      <c r="AH442" t="s">
        <v>44</v>
      </c>
      <c r="AI442" t="s">
        <v>44</v>
      </c>
    </row>
    <row r="443" spans="1:35" x14ac:dyDescent="0.2">
      <c r="A443" t="s">
        <v>2598</v>
      </c>
      <c r="B443" t="s">
        <v>36</v>
      </c>
      <c r="C443" t="s">
        <v>37</v>
      </c>
      <c r="D443" s="1">
        <v>814.53</v>
      </c>
      <c r="E443" t="s">
        <v>38</v>
      </c>
      <c r="F443" s="2">
        <v>45534</v>
      </c>
      <c r="G443" t="s">
        <v>39</v>
      </c>
      <c r="H443" t="s">
        <v>2599</v>
      </c>
      <c r="I443" t="s">
        <v>41</v>
      </c>
      <c r="J443" t="s">
        <v>42</v>
      </c>
      <c r="K443" t="s">
        <v>66</v>
      </c>
      <c r="L443" t="s">
        <v>44</v>
      </c>
      <c r="M443" t="s">
        <v>45</v>
      </c>
      <c r="N443" t="s">
        <v>1237</v>
      </c>
      <c r="O443" t="s">
        <v>1748</v>
      </c>
      <c r="P443" t="s">
        <v>48</v>
      </c>
      <c r="Q443" t="s">
        <v>1154</v>
      </c>
      <c r="R443" t="s">
        <v>1155</v>
      </c>
      <c r="S443" t="s">
        <v>72</v>
      </c>
      <c r="T443" t="s">
        <v>52</v>
      </c>
      <c r="U443" s="3">
        <v>45789</v>
      </c>
      <c r="V443" t="s">
        <v>53</v>
      </c>
      <c r="W443" s="2">
        <v>45534</v>
      </c>
      <c r="X443" s="2">
        <v>45576</v>
      </c>
      <c r="Y443">
        <v>1</v>
      </c>
      <c r="Z443" t="s">
        <v>54</v>
      </c>
      <c r="AA443" t="s">
        <v>73</v>
      </c>
      <c r="AB443" t="s">
        <v>44</v>
      </c>
      <c r="AC443" t="s">
        <v>44</v>
      </c>
      <c r="AD443" t="s">
        <v>56</v>
      </c>
      <c r="AE443" t="s">
        <v>82</v>
      </c>
      <c r="AF443" t="s">
        <v>56</v>
      </c>
      <c r="AG443" t="s">
        <v>82</v>
      </c>
      <c r="AH443" t="s">
        <v>44</v>
      </c>
      <c r="AI443" t="s">
        <v>44</v>
      </c>
    </row>
    <row r="444" spans="1:35" x14ac:dyDescent="0.2">
      <c r="A444" t="s">
        <v>2600</v>
      </c>
      <c r="B444" t="s">
        <v>36</v>
      </c>
      <c r="C444" t="s">
        <v>37</v>
      </c>
      <c r="D444" s="1">
        <v>927.97</v>
      </c>
      <c r="E444" t="s">
        <v>38</v>
      </c>
      <c r="F444" s="2">
        <v>45534</v>
      </c>
      <c r="G444" t="s">
        <v>39</v>
      </c>
      <c r="H444" t="s">
        <v>2601</v>
      </c>
      <c r="I444" t="s">
        <v>41</v>
      </c>
      <c r="J444" t="s">
        <v>42</v>
      </c>
      <c r="K444" t="s">
        <v>120</v>
      </c>
      <c r="L444" t="s">
        <v>44</v>
      </c>
      <c r="M444" t="s">
        <v>45</v>
      </c>
      <c r="N444" t="s">
        <v>2602</v>
      </c>
      <c r="O444" t="s">
        <v>2603</v>
      </c>
      <c r="P444" t="s">
        <v>48</v>
      </c>
      <c r="Q444" t="s">
        <v>140</v>
      </c>
      <c r="R444" t="s">
        <v>141</v>
      </c>
      <c r="S444" t="s">
        <v>72</v>
      </c>
      <c r="T444" t="s">
        <v>52</v>
      </c>
      <c r="U444" s="3">
        <v>45789</v>
      </c>
      <c r="V444" t="s">
        <v>53</v>
      </c>
      <c r="W444" s="2">
        <v>45534</v>
      </c>
      <c r="X444" s="2">
        <v>45560</v>
      </c>
      <c r="Y444">
        <v>1</v>
      </c>
      <c r="Z444" t="s">
        <v>54</v>
      </c>
      <c r="AA444" t="s">
        <v>126</v>
      </c>
      <c r="AB444" t="s">
        <v>44</v>
      </c>
      <c r="AC444" t="s">
        <v>44</v>
      </c>
      <c r="AD444" t="s">
        <v>56</v>
      </c>
      <c r="AE444" t="s">
        <v>57</v>
      </c>
      <c r="AF444" t="s">
        <v>56</v>
      </c>
      <c r="AG444" t="s">
        <v>57</v>
      </c>
      <c r="AH444" t="s">
        <v>44</v>
      </c>
      <c r="AI444" t="s">
        <v>44</v>
      </c>
    </row>
    <row r="445" spans="1:35" x14ac:dyDescent="0.2">
      <c r="A445" t="s">
        <v>2604</v>
      </c>
      <c r="B445" t="s">
        <v>36</v>
      </c>
      <c r="C445" t="s">
        <v>37</v>
      </c>
      <c r="D445" s="1">
        <v>589.99</v>
      </c>
      <c r="E445" t="s">
        <v>38</v>
      </c>
      <c r="F445" s="2">
        <v>45534</v>
      </c>
      <c r="G445" t="s">
        <v>39</v>
      </c>
      <c r="H445" t="s">
        <v>2605</v>
      </c>
      <c r="I445" t="s">
        <v>41</v>
      </c>
      <c r="J445" t="s">
        <v>42</v>
      </c>
      <c r="K445" t="s">
        <v>66</v>
      </c>
      <c r="L445" t="s">
        <v>44</v>
      </c>
      <c r="M445" t="s">
        <v>318</v>
      </c>
      <c r="N445" t="s">
        <v>86</v>
      </c>
      <c r="O445" t="s">
        <v>87</v>
      </c>
      <c r="P445" t="s">
        <v>48</v>
      </c>
      <c r="Q445" t="s">
        <v>88</v>
      </c>
      <c r="R445" t="s">
        <v>89</v>
      </c>
      <c r="S445" t="s">
        <v>72</v>
      </c>
      <c r="T445" t="s">
        <v>52</v>
      </c>
      <c r="U445" s="3">
        <v>45789</v>
      </c>
      <c r="V445" t="s">
        <v>53</v>
      </c>
      <c r="W445" s="2">
        <v>45534</v>
      </c>
      <c r="X445" s="2">
        <v>45604</v>
      </c>
      <c r="Y445">
        <v>2</v>
      </c>
      <c r="Z445" t="s">
        <v>54</v>
      </c>
      <c r="AA445" t="s">
        <v>73</v>
      </c>
      <c r="AB445" t="s">
        <v>44</v>
      </c>
      <c r="AC445" t="s">
        <v>44</v>
      </c>
      <c r="AD445" t="s">
        <v>56</v>
      </c>
      <c r="AE445" t="s">
        <v>57</v>
      </c>
      <c r="AF445" t="s">
        <v>56</v>
      </c>
      <c r="AG445" t="s">
        <v>57</v>
      </c>
      <c r="AH445" t="s">
        <v>56</v>
      </c>
      <c r="AI445" t="s">
        <v>92</v>
      </c>
    </row>
    <row r="446" spans="1:35" x14ac:dyDescent="0.2">
      <c r="A446" t="s">
        <v>2606</v>
      </c>
      <c r="B446" t="s">
        <v>36</v>
      </c>
      <c r="C446" t="s">
        <v>283</v>
      </c>
      <c r="D446" s="1">
        <v>812.91</v>
      </c>
      <c r="E446" t="s">
        <v>38</v>
      </c>
      <c r="F446" s="2">
        <v>45537</v>
      </c>
      <c r="G446" t="s">
        <v>39</v>
      </c>
      <c r="H446" t="s">
        <v>2607</v>
      </c>
      <c r="I446" t="s">
        <v>41</v>
      </c>
      <c r="J446" t="s">
        <v>42</v>
      </c>
      <c r="K446" t="s">
        <v>109</v>
      </c>
      <c r="L446" t="s">
        <v>44</v>
      </c>
      <c r="M446" t="s">
        <v>949</v>
      </c>
      <c r="N446" t="s">
        <v>159</v>
      </c>
      <c r="O446" t="s">
        <v>160</v>
      </c>
      <c r="P446" t="s">
        <v>48</v>
      </c>
      <c r="Q446" t="s">
        <v>161</v>
      </c>
      <c r="R446" t="s">
        <v>162</v>
      </c>
      <c r="S446" t="s">
        <v>155</v>
      </c>
      <c r="T446" t="s">
        <v>288</v>
      </c>
      <c r="U446" s="3">
        <v>45789</v>
      </c>
      <c r="V446" t="s">
        <v>53</v>
      </c>
      <c r="W446" s="2">
        <v>45537</v>
      </c>
      <c r="X446" s="2">
        <v>45700</v>
      </c>
      <c r="Y446">
        <v>5</v>
      </c>
      <c r="Z446" t="s">
        <v>54</v>
      </c>
      <c r="AA446" t="s">
        <v>116</v>
      </c>
      <c r="AB446" t="s">
        <v>44</v>
      </c>
      <c r="AC446" t="s">
        <v>44</v>
      </c>
      <c r="AD446" t="s">
        <v>56</v>
      </c>
      <c r="AE446" t="s">
        <v>75</v>
      </c>
      <c r="AF446" t="s">
        <v>56</v>
      </c>
      <c r="AG446" t="s">
        <v>75</v>
      </c>
      <c r="AH446" t="s">
        <v>56</v>
      </c>
      <c r="AI446" t="s">
        <v>164</v>
      </c>
    </row>
    <row r="447" spans="1:35" x14ac:dyDescent="0.2">
      <c r="A447" t="s">
        <v>2608</v>
      </c>
      <c r="B447" t="s">
        <v>36</v>
      </c>
      <c r="C447" t="s">
        <v>283</v>
      </c>
      <c r="D447" s="1">
        <v>500</v>
      </c>
      <c r="E447" t="s">
        <v>38</v>
      </c>
      <c r="F447" s="2">
        <v>45537</v>
      </c>
      <c r="G447" t="s">
        <v>39</v>
      </c>
      <c r="H447" t="s">
        <v>2609</v>
      </c>
      <c r="I447" t="s">
        <v>41</v>
      </c>
      <c r="J447" t="s">
        <v>42</v>
      </c>
      <c r="K447" t="s">
        <v>109</v>
      </c>
      <c r="L447" t="s">
        <v>44</v>
      </c>
      <c r="M447" t="s">
        <v>393</v>
      </c>
      <c r="N447" t="s">
        <v>1032</v>
      </c>
      <c r="O447" t="s">
        <v>1033</v>
      </c>
      <c r="P447" t="s">
        <v>48</v>
      </c>
      <c r="Q447" t="s">
        <v>415</v>
      </c>
      <c r="R447" t="s">
        <v>416</v>
      </c>
      <c r="S447" t="s">
        <v>51</v>
      </c>
      <c r="T447" t="s">
        <v>288</v>
      </c>
      <c r="U447" s="3">
        <v>45789</v>
      </c>
      <c r="V447" t="s">
        <v>53</v>
      </c>
      <c r="W447" s="2">
        <v>45537</v>
      </c>
      <c r="X447" s="2">
        <v>45603</v>
      </c>
      <c r="Y447">
        <v>2</v>
      </c>
      <c r="Z447" t="s">
        <v>54</v>
      </c>
      <c r="AA447" t="s">
        <v>116</v>
      </c>
      <c r="AB447" t="s">
        <v>44</v>
      </c>
      <c r="AC447" t="s">
        <v>44</v>
      </c>
      <c r="AD447" t="s">
        <v>56</v>
      </c>
      <c r="AE447" t="s">
        <v>75</v>
      </c>
      <c r="AF447" t="s">
        <v>56</v>
      </c>
      <c r="AG447" t="s">
        <v>75</v>
      </c>
      <c r="AH447" t="s">
        <v>56</v>
      </c>
      <c r="AI447" t="s">
        <v>93</v>
      </c>
    </row>
    <row r="448" spans="1:35" x14ac:dyDescent="0.2">
      <c r="A448" t="s">
        <v>2610</v>
      </c>
      <c r="B448" t="s">
        <v>36</v>
      </c>
      <c r="C448" t="s">
        <v>37</v>
      </c>
      <c r="D448" s="1">
        <v>823.98</v>
      </c>
      <c r="E448" t="s">
        <v>38</v>
      </c>
      <c r="F448" s="2">
        <v>45537</v>
      </c>
      <c r="G448" t="s">
        <v>39</v>
      </c>
      <c r="H448" t="s">
        <v>2611</v>
      </c>
      <c r="I448" t="s">
        <v>41</v>
      </c>
      <c r="J448" t="s">
        <v>42</v>
      </c>
      <c r="K448" t="s">
        <v>120</v>
      </c>
      <c r="L448" t="s">
        <v>44</v>
      </c>
      <c r="M448" t="s">
        <v>2612</v>
      </c>
      <c r="N448" t="s">
        <v>386</v>
      </c>
      <c r="O448" t="s">
        <v>387</v>
      </c>
      <c r="P448" t="s">
        <v>48</v>
      </c>
      <c r="Q448" t="s">
        <v>62</v>
      </c>
      <c r="R448" t="s">
        <v>63</v>
      </c>
      <c r="S448" t="s">
        <v>51</v>
      </c>
      <c r="T448" t="s">
        <v>52</v>
      </c>
      <c r="U448" s="3">
        <v>45789</v>
      </c>
      <c r="V448" t="s">
        <v>53</v>
      </c>
      <c r="W448" s="2">
        <v>45537</v>
      </c>
      <c r="X448" s="2">
        <v>45700</v>
      </c>
      <c r="Y448">
        <v>5</v>
      </c>
      <c r="Z448" t="s">
        <v>54</v>
      </c>
      <c r="AA448" t="s">
        <v>126</v>
      </c>
      <c r="AB448" t="s">
        <v>44</v>
      </c>
      <c r="AC448" t="s">
        <v>44</v>
      </c>
      <c r="AD448" t="s">
        <v>56</v>
      </c>
      <c r="AE448" t="s">
        <v>74</v>
      </c>
      <c r="AF448" t="s">
        <v>56</v>
      </c>
      <c r="AG448" t="s">
        <v>74</v>
      </c>
      <c r="AH448" t="s">
        <v>44</v>
      </c>
      <c r="AI448" t="s">
        <v>44</v>
      </c>
    </row>
    <row r="449" spans="1:35" x14ac:dyDescent="0.2">
      <c r="A449" t="s">
        <v>2613</v>
      </c>
      <c r="B449" t="s">
        <v>36</v>
      </c>
      <c r="C449" t="s">
        <v>37</v>
      </c>
      <c r="D449" s="1">
        <v>794.68</v>
      </c>
      <c r="E449" t="s">
        <v>38</v>
      </c>
      <c r="F449" s="2">
        <v>45541</v>
      </c>
      <c r="G449" t="s">
        <v>39</v>
      </c>
      <c r="H449" t="s">
        <v>2614</v>
      </c>
      <c r="I449" t="s">
        <v>41</v>
      </c>
      <c r="J449" t="s">
        <v>42</v>
      </c>
      <c r="K449" t="s">
        <v>120</v>
      </c>
      <c r="L449" t="s">
        <v>44</v>
      </c>
      <c r="M449" t="s">
        <v>1405</v>
      </c>
      <c r="N449" t="s">
        <v>1152</v>
      </c>
      <c r="O449" t="s">
        <v>1153</v>
      </c>
      <c r="P449" t="s">
        <v>48</v>
      </c>
      <c r="Q449" t="s">
        <v>1154</v>
      </c>
      <c r="R449" t="s">
        <v>1155</v>
      </c>
      <c r="S449" t="s">
        <v>72</v>
      </c>
      <c r="T449" t="s">
        <v>52</v>
      </c>
      <c r="U449" s="3">
        <v>45789</v>
      </c>
      <c r="V449" t="s">
        <v>53</v>
      </c>
      <c r="W449" s="2">
        <v>45541</v>
      </c>
      <c r="X449" s="2">
        <v>45595</v>
      </c>
      <c r="Y449">
        <v>2</v>
      </c>
      <c r="Z449" t="s">
        <v>54</v>
      </c>
      <c r="AA449" t="s">
        <v>126</v>
      </c>
      <c r="AB449" t="s">
        <v>44</v>
      </c>
      <c r="AC449" t="s">
        <v>44</v>
      </c>
      <c r="AD449" t="s">
        <v>56</v>
      </c>
      <c r="AE449" t="s">
        <v>82</v>
      </c>
      <c r="AF449" t="s">
        <v>56</v>
      </c>
      <c r="AG449" t="s">
        <v>82</v>
      </c>
      <c r="AH449" t="s">
        <v>44</v>
      </c>
      <c r="AI449" t="s">
        <v>44</v>
      </c>
    </row>
    <row r="450" spans="1:35" x14ac:dyDescent="0.2">
      <c r="A450" t="s">
        <v>2615</v>
      </c>
      <c r="B450" t="s">
        <v>36</v>
      </c>
      <c r="C450" t="s">
        <v>283</v>
      </c>
      <c r="D450" s="1">
        <v>500</v>
      </c>
      <c r="E450" t="s">
        <v>38</v>
      </c>
      <c r="F450" s="2">
        <v>45537</v>
      </c>
      <c r="G450" t="s">
        <v>39</v>
      </c>
      <c r="H450" t="s">
        <v>2616</v>
      </c>
      <c r="I450" t="s">
        <v>41</v>
      </c>
      <c r="J450" t="s">
        <v>42</v>
      </c>
      <c r="K450" t="s">
        <v>109</v>
      </c>
      <c r="L450" t="s">
        <v>44</v>
      </c>
      <c r="M450" t="s">
        <v>173</v>
      </c>
      <c r="N450" t="s">
        <v>2617</v>
      </c>
      <c r="O450" t="s">
        <v>2618</v>
      </c>
      <c r="P450" t="s">
        <v>48</v>
      </c>
      <c r="Q450" t="s">
        <v>147</v>
      </c>
      <c r="R450" t="s">
        <v>148</v>
      </c>
      <c r="S450" t="s">
        <v>51</v>
      </c>
      <c r="T450" t="s">
        <v>288</v>
      </c>
      <c r="U450" s="3">
        <v>45789</v>
      </c>
      <c r="V450" t="s">
        <v>53</v>
      </c>
      <c r="W450" s="2">
        <v>45537</v>
      </c>
      <c r="X450" s="2">
        <v>45604</v>
      </c>
      <c r="Y450">
        <v>2</v>
      </c>
      <c r="Z450" t="s">
        <v>54</v>
      </c>
      <c r="AA450" t="s">
        <v>116</v>
      </c>
      <c r="AB450" t="s">
        <v>44</v>
      </c>
      <c r="AC450" t="s">
        <v>44</v>
      </c>
      <c r="AD450" t="s">
        <v>56</v>
      </c>
      <c r="AE450" t="s">
        <v>75</v>
      </c>
      <c r="AF450" t="s">
        <v>56</v>
      </c>
      <c r="AG450" t="s">
        <v>75</v>
      </c>
      <c r="AH450" t="s">
        <v>44</v>
      </c>
      <c r="AI450" t="s">
        <v>44</v>
      </c>
    </row>
    <row r="451" spans="1:35" x14ac:dyDescent="0.2">
      <c r="A451" t="s">
        <v>2619</v>
      </c>
      <c r="B451" t="s">
        <v>36</v>
      </c>
      <c r="C451" t="s">
        <v>37</v>
      </c>
      <c r="D451" s="1">
        <v>902.97</v>
      </c>
      <c r="E451" t="s">
        <v>38</v>
      </c>
      <c r="F451" s="2">
        <v>45537</v>
      </c>
      <c r="G451" t="s">
        <v>39</v>
      </c>
      <c r="H451" t="s">
        <v>2620</v>
      </c>
      <c r="I451" t="s">
        <v>41</v>
      </c>
      <c r="J451" t="s">
        <v>42</v>
      </c>
      <c r="K451" t="s">
        <v>120</v>
      </c>
      <c r="L451" t="s">
        <v>66</v>
      </c>
      <c r="M451" t="s">
        <v>45</v>
      </c>
      <c r="N451" t="s">
        <v>1367</v>
      </c>
      <c r="O451" t="s">
        <v>1368</v>
      </c>
      <c r="P451" t="s">
        <v>48</v>
      </c>
      <c r="Q451" t="s">
        <v>180</v>
      </c>
      <c r="R451" t="s">
        <v>181</v>
      </c>
      <c r="S451" t="s">
        <v>51</v>
      </c>
      <c r="T451" t="s">
        <v>52</v>
      </c>
      <c r="U451" s="3">
        <v>45789</v>
      </c>
      <c r="V451" t="s">
        <v>53</v>
      </c>
      <c r="W451" s="2">
        <v>45537</v>
      </c>
      <c r="X451" s="2">
        <v>45566</v>
      </c>
      <c r="Y451">
        <v>1</v>
      </c>
      <c r="Z451" t="s">
        <v>54</v>
      </c>
      <c r="AA451" t="s">
        <v>126</v>
      </c>
      <c r="AB451" t="s">
        <v>90</v>
      </c>
      <c r="AC451" t="s">
        <v>73</v>
      </c>
      <c r="AD451" t="s">
        <v>56</v>
      </c>
      <c r="AE451" t="s">
        <v>57</v>
      </c>
      <c r="AF451" t="s">
        <v>56</v>
      </c>
      <c r="AG451" t="s">
        <v>57</v>
      </c>
      <c r="AH451" t="s">
        <v>44</v>
      </c>
      <c r="AI451" t="s">
        <v>44</v>
      </c>
    </row>
    <row r="452" spans="1:35" x14ac:dyDescent="0.2">
      <c r="A452" t="s">
        <v>2621</v>
      </c>
      <c r="B452" t="s">
        <v>36</v>
      </c>
      <c r="C452" t="s">
        <v>37</v>
      </c>
      <c r="D452" s="1">
        <v>1000</v>
      </c>
      <c r="E452" t="s">
        <v>38</v>
      </c>
      <c r="F452" s="2">
        <v>45538</v>
      </c>
      <c r="G452" t="s">
        <v>39</v>
      </c>
      <c r="H452" t="s">
        <v>2622</v>
      </c>
      <c r="I452" t="s">
        <v>41</v>
      </c>
      <c r="J452" t="s">
        <v>42</v>
      </c>
      <c r="K452" t="s">
        <v>66</v>
      </c>
      <c r="L452" t="s">
        <v>44</v>
      </c>
      <c r="M452" t="s">
        <v>2623</v>
      </c>
      <c r="N452" t="s">
        <v>904</v>
      </c>
      <c r="O452" t="s">
        <v>905</v>
      </c>
      <c r="P452" t="s">
        <v>48</v>
      </c>
      <c r="Q452" t="s">
        <v>906</v>
      </c>
      <c r="R452" t="s">
        <v>907</v>
      </c>
      <c r="S452" t="s">
        <v>72</v>
      </c>
      <c r="T452" t="s">
        <v>52</v>
      </c>
      <c r="U452" s="3">
        <v>45789</v>
      </c>
      <c r="V452" t="s">
        <v>53</v>
      </c>
      <c r="W452" s="2">
        <v>45538</v>
      </c>
      <c r="X452" s="2">
        <v>45677</v>
      </c>
      <c r="Y452">
        <v>4</v>
      </c>
      <c r="Z452" t="s">
        <v>54</v>
      </c>
      <c r="AA452" t="s">
        <v>73</v>
      </c>
      <c r="AB452" t="s">
        <v>44</v>
      </c>
      <c r="AC452" t="s">
        <v>44</v>
      </c>
      <c r="AD452" t="s">
        <v>56</v>
      </c>
      <c r="AE452" t="s">
        <v>75</v>
      </c>
      <c r="AF452" t="s">
        <v>56</v>
      </c>
      <c r="AG452" t="s">
        <v>75</v>
      </c>
      <c r="AH452" t="s">
        <v>56</v>
      </c>
      <c r="AI452" t="s">
        <v>92</v>
      </c>
    </row>
    <row r="453" spans="1:35" x14ac:dyDescent="0.2">
      <c r="A453" t="s">
        <v>2624</v>
      </c>
      <c r="B453" t="s">
        <v>36</v>
      </c>
      <c r="C453" t="s">
        <v>37</v>
      </c>
      <c r="D453" s="1">
        <v>933.98</v>
      </c>
      <c r="E453" t="s">
        <v>38</v>
      </c>
      <c r="F453" s="2">
        <v>45539</v>
      </c>
      <c r="G453" t="s">
        <v>39</v>
      </c>
      <c r="H453" t="s">
        <v>2625</v>
      </c>
      <c r="I453" t="s">
        <v>41</v>
      </c>
      <c r="J453" t="s">
        <v>42</v>
      </c>
      <c r="K453" t="s">
        <v>66</v>
      </c>
      <c r="L453" t="s">
        <v>44</v>
      </c>
      <c r="M453" t="s">
        <v>373</v>
      </c>
      <c r="N453" t="s">
        <v>294</v>
      </c>
      <c r="O453" t="s">
        <v>295</v>
      </c>
      <c r="P453" t="s">
        <v>48</v>
      </c>
      <c r="Q453" t="s">
        <v>296</v>
      </c>
      <c r="R453" t="s">
        <v>297</v>
      </c>
      <c r="S453" t="s">
        <v>72</v>
      </c>
      <c r="T453" t="s">
        <v>52</v>
      </c>
      <c r="U453" s="3">
        <v>45789</v>
      </c>
      <c r="V453" t="s">
        <v>53</v>
      </c>
      <c r="W453" s="2">
        <v>45539</v>
      </c>
      <c r="X453" s="2">
        <v>45604</v>
      </c>
      <c r="Y453">
        <v>2</v>
      </c>
      <c r="Z453" t="s">
        <v>54</v>
      </c>
      <c r="AA453" t="s">
        <v>73</v>
      </c>
      <c r="AB453" t="s">
        <v>44</v>
      </c>
      <c r="AC453" t="s">
        <v>44</v>
      </c>
      <c r="AD453" t="s">
        <v>56</v>
      </c>
      <c r="AE453" t="s">
        <v>75</v>
      </c>
      <c r="AF453" t="s">
        <v>56</v>
      </c>
      <c r="AG453" t="s">
        <v>75</v>
      </c>
      <c r="AH453" t="s">
        <v>44</v>
      </c>
      <c r="AI453" t="s">
        <v>44</v>
      </c>
    </row>
    <row r="454" spans="1:35" x14ac:dyDescent="0.2">
      <c r="A454" t="s">
        <v>2626</v>
      </c>
      <c r="B454" t="s">
        <v>36</v>
      </c>
      <c r="C454" t="s">
        <v>37</v>
      </c>
      <c r="D454" s="1">
        <v>650</v>
      </c>
      <c r="E454" t="s">
        <v>38</v>
      </c>
      <c r="F454" s="2">
        <v>45539</v>
      </c>
      <c r="G454" t="s">
        <v>39</v>
      </c>
      <c r="H454" t="s">
        <v>2627</v>
      </c>
      <c r="I454" t="s">
        <v>41</v>
      </c>
      <c r="J454" t="s">
        <v>42</v>
      </c>
      <c r="K454" t="s">
        <v>120</v>
      </c>
      <c r="L454" t="s">
        <v>44</v>
      </c>
      <c r="M454" t="s">
        <v>173</v>
      </c>
      <c r="N454" t="s">
        <v>1077</v>
      </c>
      <c r="O454" t="s">
        <v>1078</v>
      </c>
      <c r="P454" t="s">
        <v>48</v>
      </c>
      <c r="Q454" t="s">
        <v>508</v>
      </c>
      <c r="R454" t="s">
        <v>509</v>
      </c>
      <c r="S454" t="s">
        <v>51</v>
      </c>
      <c r="T454" t="s">
        <v>52</v>
      </c>
      <c r="U454" s="3">
        <v>45789</v>
      </c>
      <c r="V454" t="s">
        <v>53</v>
      </c>
      <c r="W454" s="2">
        <v>45539</v>
      </c>
      <c r="X454" s="2">
        <v>45603</v>
      </c>
      <c r="Y454">
        <v>2</v>
      </c>
      <c r="Z454" t="s">
        <v>54</v>
      </c>
      <c r="AA454" t="s">
        <v>126</v>
      </c>
      <c r="AB454" t="s">
        <v>44</v>
      </c>
      <c r="AC454" t="s">
        <v>44</v>
      </c>
      <c r="AD454" t="s">
        <v>56</v>
      </c>
      <c r="AE454" t="s">
        <v>75</v>
      </c>
      <c r="AF454" t="s">
        <v>56</v>
      </c>
      <c r="AG454" t="s">
        <v>75</v>
      </c>
      <c r="AH454" t="s">
        <v>44</v>
      </c>
      <c r="AI454" t="s">
        <v>44</v>
      </c>
    </row>
    <row r="455" spans="1:35" x14ac:dyDescent="0.2">
      <c r="A455" t="s">
        <v>2628</v>
      </c>
      <c r="B455" t="s">
        <v>36</v>
      </c>
      <c r="C455" t="s">
        <v>37</v>
      </c>
      <c r="D455" s="1">
        <v>916.96</v>
      </c>
      <c r="E455" t="s">
        <v>38</v>
      </c>
      <c r="F455" s="2">
        <v>45539</v>
      </c>
      <c r="G455" t="s">
        <v>39</v>
      </c>
      <c r="H455" t="s">
        <v>2629</v>
      </c>
      <c r="I455" t="s">
        <v>41</v>
      </c>
      <c r="J455" t="s">
        <v>42</v>
      </c>
      <c r="K455" t="s">
        <v>109</v>
      </c>
      <c r="L455" t="s">
        <v>44</v>
      </c>
      <c r="M455" t="s">
        <v>45</v>
      </c>
      <c r="N455" t="s">
        <v>1353</v>
      </c>
      <c r="O455" t="s">
        <v>1354</v>
      </c>
      <c r="P455" t="s">
        <v>48</v>
      </c>
      <c r="Q455" t="s">
        <v>180</v>
      </c>
      <c r="R455" t="s">
        <v>181</v>
      </c>
      <c r="S455" t="s">
        <v>51</v>
      </c>
      <c r="T455" t="s">
        <v>52</v>
      </c>
      <c r="U455" s="3">
        <v>45789</v>
      </c>
      <c r="V455" t="s">
        <v>53</v>
      </c>
      <c r="W455" s="2">
        <v>45539</v>
      </c>
      <c r="X455" s="2">
        <v>45558</v>
      </c>
      <c r="Y455">
        <v>0</v>
      </c>
      <c r="Z455" t="s">
        <v>54</v>
      </c>
      <c r="AA455" t="s">
        <v>116</v>
      </c>
      <c r="AB455" t="s">
        <v>44</v>
      </c>
      <c r="AC455" t="s">
        <v>44</v>
      </c>
      <c r="AD455" t="s">
        <v>56</v>
      </c>
      <c r="AE455" t="s">
        <v>57</v>
      </c>
      <c r="AF455" t="s">
        <v>56</v>
      </c>
      <c r="AG455" t="s">
        <v>57</v>
      </c>
      <c r="AH455" t="s">
        <v>44</v>
      </c>
      <c r="AI455" t="s">
        <v>44</v>
      </c>
    </row>
    <row r="456" spans="1:35" x14ac:dyDescent="0.2">
      <c r="A456" t="s">
        <v>2630</v>
      </c>
      <c r="B456" t="s">
        <v>36</v>
      </c>
      <c r="C456" t="s">
        <v>37</v>
      </c>
      <c r="D456" s="1">
        <v>1139.5899999999999</v>
      </c>
      <c r="E456" t="s">
        <v>38</v>
      </c>
      <c r="F456" s="2">
        <v>45539</v>
      </c>
      <c r="G456" t="s">
        <v>39</v>
      </c>
      <c r="H456" t="s">
        <v>2631</v>
      </c>
      <c r="I456" t="s">
        <v>41</v>
      </c>
      <c r="J456" t="s">
        <v>42</v>
      </c>
      <c r="K456" t="s">
        <v>120</v>
      </c>
      <c r="L456" t="s">
        <v>43</v>
      </c>
      <c r="M456" t="s">
        <v>318</v>
      </c>
      <c r="N456" t="s">
        <v>1284</v>
      </c>
      <c r="O456" t="s">
        <v>1285</v>
      </c>
      <c r="P456" t="s">
        <v>48</v>
      </c>
      <c r="Q456" t="s">
        <v>113</v>
      </c>
      <c r="R456" t="s">
        <v>114</v>
      </c>
      <c r="S456" t="s">
        <v>51</v>
      </c>
      <c r="T456" t="s">
        <v>52</v>
      </c>
      <c r="U456" s="3">
        <v>45789</v>
      </c>
      <c r="V456" t="s">
        <v>53</v>
      </c>
      <c r="W456" s="2">
        <v>45539</v>
      </c>
      <c r="X456" s="2">
        <v>45589</v>
      </c>
      <c r="Y456">
        <v>2</v>
      </c>
      <c r="Z456" t="s">
        <v>54</v>
      </c>
      <c r="AA456" t="s">
        <v>126</v>
      </c>
      <c r="AB456" t="s">
        <v>90</v>
      </c>
      <c r="AC456" t="s">
        <v>55</v>
      </c>
      <c r="AD456" t="s">
        <v>56</v>
      </c>
      <c r="AE456" t="s">
        <v>82</v>
      </c>
      <c r="AF456" t="s">
        <v>56</v>
      </c>
      <c r="AG456" t="s">
        <v>82</v>
      </c>
      <c r="AH456" t="s">
        <v>56</v>
      </c>
      <c r="AI456" t="s">
        <v>135</v>
      </c>
    </row>
    <row r="457" spans="1:35" x14ac:dyDescent="0.2">
      <c r="A457" t="s">
        <v>2632</v>
      </c>
      <c r="B457" t="s">
        <v>36</v>
      </c>
      <c r="C457" t="s">
        <v>283</v>
      </c>
      <c r="D457" s="1">
        <v>500</v>
      </c>
      <c r="E457" t="s">
        <v>38</v>
      </c>
      <c r="F457" s="2">
        <v>45540</v>
      </c>
      <c r="G457" t="s">
        <v>39</v>
      </c>
      <c r="H457" t="s">
        <v>2633</v>
      </c>
      <c r="I457" t="s">
        <v>41</v>
      </c>
      <c r="J457" t="s">
        <v>42</v>
      </c>
      <c r="K457" t="s">
        <v>109</v>
      </c>
      <c r="L457" t="s">
        <v>44</v>
      </c>
      <c r="M457" t="s">
        <v>829</v>
      </c>
      <c r="N457" t="s">
        <v>1059</v>
      </c>
      <c r="O457" t="s">
        <v>1060</v>
      </c>
      <c r="P457" t="s">
        <v>48</v>
      </c>
      <c r="Q457" t="s">
        <v>80</v>
      </c>
      <c r="R457" t="s">
        <v>81</v>
      </c>
      <c r="S457" t="s">
        <v>51</v>
      </c>
      <c r="T457" t="s">
        <v>288</v>
      </c>
      <c r="U457" s="3">
        <v>45789</v>
      </c>
      <c r="V457" t="s">
        <v>53</v>
      </c>
      <c r="W457" s="2">
        <v>45540</v>
      </c>
      <c r="X457" s="2">
        <v>45603</v>
      </c>
      <c r="Y457">
        <v>2</v>
      </c>
      <c r="Z457" t="s">
        <v>54</v>
      </c>
      <c r="AA457" t="s">
        <v>116</v>
      </c>
      <c r="AB457" t="s">
        <v>44</v>
      </c>
      <c r="AC457" t="s">
        <v>44</v>
      </c>
      <c r="AD457" t="s">
        <v>56</v>
      </c>
      <c r="AE457" t="s">
        <v>75</v>
      </c>
      <c r="AF457" t="s">
        <v>56</v>
      </c>
      <c r="AG457" t="s">
        <v>75</v>
      </c>
      <c r="AH457" t="s">
        <v>56</v>
      </c>
      <c r="AI457" t="s">
        <v>193</v>
      </c>
    </row>
    <row r="458" spans="1:35" x14ac:dyDescent="0.2">
      <c r="A458" t="s">
        <v>2634</v>
      </c>
      <c r="B458" t="s">
        <v>36</v>
      </c>
      <c r="C458" t="s">
        <v>37</v>
      </c>
      <c r="D458" s="1">
        <v>890</v>
      </c>
      <c r="E458" t="s">
        <v>38</v>
      </c>
      <c r="F458" s="2">
        <v>45544</v>
      </c>
      <c r="G458" t="s">
        <v>39</v>
      </c>
      <c r="H458" t="s">
        <v>2635</v>
      </c>
      <c r="I458" t="s">
        <v>41</v>
      </c>
      <c r="J458" t="s">
        <v>42</v>
      </c>
      <c r="K458" t="s">
        <v>120</v>
      </c>
      <c r="L458" t="s">
        <v>44</v>
      </c>
      <c r="M458" t="s">
        <v>306</v>
      </c>
      <c r="N458" t="s">
        <v>1455</v>
      </c>
      <c r="O458" t="s">
        <v>1456</v>
      </c>
      <c r="P458" t="s">
        <v>48</v>
      </c>
      <c r="Q458" t="s">
        <v>1457</v>
      </c>
      <c r="R458" t="s">
        <v>1458</v>
      </c>
      <c r="S458" t="s">
        <v>72</v>
      </c>
      <c r="T458" t="s">
        <v>52</v>
      </c>
      <c r="U458" s="3">
        <v>45789</v>
      </c>
      <c r="V458" t="s">
        <v>53</v>
      </c>
      <c r="W458" s="2">
        <v>45544</v>
      </c>
      <c r="X458" s="2">
        <v>45596</v>
      </c>
      <c r="Y458">
        <v>2</v>
      </c>
      <c r="Z458" t="s">
        <v>54</v>
      </c>
      <c r="AA458" t="s">
        <v>126</v>
      </c>
      <c r="AB458" t="s">
        <v>44</v>
      </c>
      <c r="AC458" t="s">
        <v>44</v>
      </c>
      <c r="AD458" t="s">
        <v>56</v>
      </c>
      <c r="AE458" t="s">
        <v>75</v>
      </c>
      <c r="AF458" t="s">
        <v>56</v>
      </c>
      <c r="AG458" t="s">
        <v>75</v>
      </c>
      <c r="AH458" t="s">
        <v>56</v>
      </c>
      <c r="AI458" t="s">
        <v>74</v>
      </c>
    </row>
    <row r="459" spans="1:35" x14ac:dyDescent="0.2">
      <c r="A459" t="s">
        <v>2636</v>
      </c>
      <c r="B459" t="s">
        <v>36</v>
      </c>
      <c r="C459" t="s">
        <v>37</v>
      </c>
      <c r="D459" s="1">
        <v>713.98</v>
      </c>
      <c r="E459" t="s">
        <v>38</v>
      </c>
      <c r="F459" s="2">
        <v>45544</v>
      </c>
      <c r="G459" t="s">
        <v>39</v>
      </c>
      <c r="H459" t="s">
        <v>2637</v>
      </c>
      <c r="I459" t="s">
        <v>41</v>
      </c>
      <c r="J459" t="s">
        <v>42</v>
      </c>
      <c r="K459" t="s">
        <v>120</v>
      </c>
      <c r="L459" t="s">
        <v>44</v>
      </c>
      <c r="M459" t="s">
        <v>45</v>
      </c>
      <c r="N459" t="s">
        <v>224</v>
      </c>
      <c r="O459" t="s">
        <v>225</v>
      </c>
      <c r="P459" t="s">
        <v>48</v>
      </c>
      <c r="Q459" t="s">
        <v>226</v>
      </c>
      <c r="R459" t="s">
        <v>227</v>
      </c>
      <c r="S459" t="s">
        <v>72</v>
      </c>
      <c r="T459" t="s">
        <v>52</v>
      </c>
      <c r="U459" s="3">
        <v>45789</v>
      </c>
      <c r="V459" t="s">
        <v>53</v>
      </c>
      <c r="W459" s="2">
        <v>45544</v>
      </c>
      <c r="X459" s="2">
        <v>45560</v>
      </c>
      <c r="Y459">
        <v>0</v>
      </c>
      <c r="Z459" t="s">
        <v>54</v>
      </c>
      <c r="AA459" t="s">
        <v>126</v>
      </c>
      <c r="AB459" t="s">
        <v>44</v>
      </c>
      <c r="AC459" t="s">
        <v>44</v>
      </c>
      <c r="AD459" t="s">
        <v>56</v>
      </c>
      <c r="AE459" t="s">
        <v>57</v>
      </c>
      <c r="AF459" t="s">
        <v>56</v>
      </c>
      <c r="AG459" t="s">
        <v>57</v>
      </c>
      <c r="AH459" t="s">
        <v>44</v>
      </c>
      <c r="AI459" t="s">
        <v>44</v>
      </c>
    </row>
    <row r="460" spans="1:35" x14ac:dyDescent="0.2">
      <c r="A460" t="s">
        <v>2638</v>
      </c>
      <c r="B460" t="s">
        <v>36</v>
      </c>
      <c r="C460" t="s">
        <v>107</v>
      </c>
      <c r="D460" s="1">
        <v>1000</v>
      </c>
      <c r="E460" t="s">
        <v>38</v>
      </c>
      <c r="F460" s="2">
        <v>45544</v>
      </c>
      <c r="G460" t="s">
        <v>39</v>
      </c>
      <c r="H460" t="s">
        <v>2639</v>
      </c>
      <c r="I460" t="s">
        <v>41</v>
      </c>
      <c r="J460" t="s">
        <v>42</v>
      </c>
      <c r="K460" t="s">
        <v>237</v>
      </c>
      <c r="L460" t="s">
        <v>44</v>
      </c>
      <c r="M460" t="s">
        <v>2640</v>
      </c>
      <c r="N460" t="s">
        <v>359</v>
      </c>
      <c r="O460" t="s">
        <v>360</v>
      </c>
      <c r="P460" t="s">
        <v>48</v>
      </c>
      <c r="Q460" t="s">
        <v>70</v>
      </c>
      <c r="R460" t="s">
        <v>71</v>
      </c>
      <c r="S460" t="s">
        <v>72</v>
      </c>
      <c r="T460" t="s">
        <v>115</v>
      </c>
      <c r="U460" s="3">
        <v>45789</v>
      </c>
      <c r="V460" t="s">
        <v>53</v>
      </c>
      <c r="W460" s="2">
        <v>45544</v>
      </c>
      <c r="X460" s="2">
        <v>45558</v>
      </c>
      <c r="Y460">
        <v>0</v>
      </c>
      <c r="Z460" t="s">
        <v>54</v>
      </c>
      <c r="AA460" t="s">
        <v>241</v>
      </c>
      <c r="AB460" t="s">
        <v>44</v>
      </c>
      <c r="AC460" t="s">
        <v>44</v>
      </c>
      <c r="AD460" t="s">
        <v>56</v>
      </c>
      <c r="AE460" t="s">
        <v>117</v>
      </c>
      <c r="AF460" t="s">
        <v>56</v>
      </c>
      <c r="AG460" t="s">
        <v>117</v>
      </c>
      <c r="AH460" t="s">
        <v>44</v>
      </c>
      <c r="AI460" t="s">
        <v>44</v>
      </c>
    </row>
    <row r="461" spans="1:35" x14ac:dyDescent="0.2">
      <c r="A461" t="s">
        <v>2641</v>
      </c>
      <c r="B461" t="s">
        <v>36</v>
      </c>
      <c r="C461" t="s">
        <v>283</v>
      </c>
      <c r="D461" s="1">
        <v>200</v>
      </c>
      <c r="E461" t="s">
        <v>38</v>
      </c>
      <c r="F461" s="2">
        <v>45544</v>
      </c>
      <c r="G461" t="s">
        <v>39</v>
      </c>
      <c r="H461" t="s">
        <v>2642</v>
      </c>
      <c r="I461" t="s">
        <v>41</v>
      </c>
      <c r="J461" t="s">
        <v>42</v>
      </c>
      <c r="K461" t="s">
        <v>109</v>
      </c>
      <c r="L461" t="s">
        <v>44</v>
      </c>
      <c r="M461" t="s">
        <v>121</v>
      </c>
      <c r="N461" t="s">
        <v>1972</v>
      </c>
      <c r="O461" t="s">
        <v>1973</v>
      </c>
      <c r="P461" t="s">
        <v>48</v>
      </c>
      <c r="Q461" t="s">
        <v>147</v>
      </c>
      <c r="R461" t="s">
        <v>148</v>
      </c>
      <c r="S461" t="s">
        <v>51</v>
      </c>
      <c r="T461" t="s">
        <v>288</v>
      </c>
      <c r="U461" s="3">
        <v>45789</v>
      </c>
      <c r="V461" t="s">
        <v>53</v>
      </c>
      <c r="W461" s="2">
        <v>45544</v>
      </c>
      <c r="X461" s="2">
        <v>45595</v>
      </c>
      <c r="Y461">
        <v>2</v>
      </c>
      <c r="Z461" t="s">
        <v>54</v>
      </c>
      <c r="AA461" t="s">
        <v>116</v>
      </c>
      <c r="AB461" t="s">
        <v>44</v>
      </c>
      <c r="AC461" t="s">
        <v>44</v>
      </c>
      <c r="AD461" t="s">
        <v>56</v>
      </c>
      <c r="AE461" t="s">
        <v>75</v>
      </c>
      <c r="AF461" t="s">
        <v>56</v>
      </c>
      <c r="AG461" t="s">
        <v>75</v>
      </c>
      <c r="AH461" t="s">
        <v>44</v>
      </c>
      <c r="AI461" t="s">
        <v>44</v>
      </c>
    </row>
    <row r="462" spans="1:35" x14ac:dyDescent="0.2">
      <c r="A462" t="s">
        <v>2643</v>
      </c>
      <c r="B462" t="s">
        <v>36</v>
      </c>
      <c r="C462" t="s">
        <v>202</v>
      </c>
      <c r="D462" s="1">
        <v>1800</v>
      </c>
      <c r="E462" t="s">
        <v>38</v>
      </c>
      <c r="F462" s="2">
        <v>45545</v>
      </c>
      <c r="G462" t="s">
        <v>39</v>
      </c>
      <c r="H462" t="s">
        <v>2644</v>
      </c>
      <c r="I462" t="s">
        <v>41</v>
      </c>
      <c r="J462" t="s">
        <v>42</v>
      </c>
      <c r="K462" t="s">
        <v>129</v>
      </c>
      <c r="L462" t="s">
        <v>44</v>
      </c>
      <c r="M462" t="s">
        <v>204</v>
      </c>
      <c r="N462" t="s">
        <v>591</v>
      </c>
      <c r="O462" t="s">
        <v>592</v>
      </c>
      <c r="P462" t="s">
        <v>48</v>
      </c>
      <c r="Q462" t="s">
        <v>180</v>
      </c>
      <c r="R462" t="s">
        <v>181</v>
      </c>
      <c r="S462" t="s">
        <v>51</v>
      </c>
      <c r="T462" t="s">
        <v>209</v>
      </c>
      <c r="U462" s="3">
        <v>45789</v>
      </c>
      <c r="V462" t="s">
        <v>53</v>
      </c>
      <c r="W462" s="2">
        <v>45545</v>
      </c>
      <c r="X462" s="2">
        <v>45595</v>
      </c>
      <c r="Y462">
        <v>2</v>
      </c>
      <c r="Z462" t="s">
        <v>54</v>
      </c>
      <c r="AA462" t="s">
        <v>163</v>
      </c>
      <c r="AB462" t="s">
        <v>44</v>
      </c>
      <c r="AC462" t="s">
        <v>44</v>
      </c>
      <c r="AD462" t="s">
        <v>56</v>
      </c>
      <c r="AE462" t="s">
        <v>211</v>
      </c>
      <c r="AF462" t="s">
        <v>56</v>
      </c>
      <c r="AG462" t="s">
        <v>211</v>
      </c>
      <c r="AH462" t="s">
        <v>44</v>
      </c>
      <c r="AI462" t="s">
        <v>44</v>
      </c>
    </row>
    <row r="463" spans="1:35" x14ac:dyDescent="0.2">
      <c r="A463" t="s">
        <v>2645</v>
      </c>
      <c r="B463" t="s">
        <v>36</v>
      </c>
      <c r="C463" t="s">
        <v>37</v>
      </c>
      <c r="D463" s="1">
        <v>1409.73</v>
      </c>
      <c r="E463" t="s">
        <v>38</v>
      </c>
      <c r="F463" s="2">
        <v>45544</v>
      </c>
      <c r="G463" t="s">
        <v>39</v>
      </c>
      <c r="H463" t="s">
        <v>2646</v>
      </c>
      <c r="I463" t="s">
        <v>41</v>
      </c>
      <c r="J463" t="s">
        <v>42</v>
      </c>
      <c r="K463" t="s">
        <v>66</v>
      </c>
      <c r="L463" t="s">
        <v>44</v>
      </c>
      <c r="M463" t="s">
        <v>1405</v>
      </c>
      <c r="N463" t="s">
        <v>2647</v>
      </c>
      <c r="O463" t="s">
        <v>2648</v>
      </c>
      <c r="P463" t="s">
        <v>48</v>
      </c>
      <c r="Q463" t="s">
        <v>88</v>
      </c>
      <c r="R463" t="s">
        <v>89</v>
      </c>
      <c r="S463" t="s">
        <v>72</v>
      </c>
      <c r="T463" t="s">
        <v>52</v>
      </c>
      <c r="U463" s="3">
        <v>45789</v>
      </c>
      <c r="V463" t="s">
        <v>53</v>
      </c>
      <c r="W463" s="2">
        <v>45544</v>
      </c>
      <c r="X463" s="2">
        <v>45595</v>
      </c>
      <c r="Y463">
        <v>2</v>
      </c>
      <c r="Z463" t="s">
        <v>54</v>
      </c>
      <c r="AA463" t="s">
        <v>73</v>
      </c>
      <c r="AB463" t="s">
        <v>44</v>
      </c>
      <c r="AC463" t="s">
        <v>44</v>
      </c>
      <c r="AD463" t="s">
        <v>56</v>
      </c>
      <c r="AE463" t="s">
        <v>82</v>
      </c>
      <c r="AF463" t="s">
        <v>56</v>
      </c>
      <c r="AG463" t="s">
        <v>82</v>
      </c>
      <c r="AH463" t="s">
        <v>44</v>
      </c>
      <c r="AI463" t="s">
        <v>44</v>
      </c>
    </row>
    <row r="464" spans="1:35" x14ac:dyDescent="0.2">
      <c r="A464" t="s">
        <v>2649</v>
      </c>
      <c r="B464" t="s">
        <v>36</v>
      </c>
      <c r="C464" t="s">
        <v>37</v>
      </c>
      <c r="D464" s="1">
        <v>947.01</v>
      </c>
      <c r="E464" t="s">
        <v>38</v>
      </c>
      <c r="F464" s="2">
        <v>45544</v>
      </c>
      <c r="G464" t="s">
        <v>39</v>
      </c>
      <c r="H464" t="s">
        <v>2650</v>
      </c>
      <c r="I464" t="s">
        <v>41</v>
      </c>
      <c r="J464" t="s">
        <v>42</v>
      </c>
      <c r="K464" t="s">
        <v>66</v>
      </c>
      <c r="L464" t="s">
        <v>44</v>
      </c>
      <c r="M464" t="s">
        <v>373</v>
      </c>
      <c r="N464" t="s">
        <v>1539</v>
      </c>
      <c r="O464" t="s">
        <v>1540</v>
      </c>
      <c r="P464" t="s">
        <v>48</v>
      </c>
      <c r="Q464" t="s">
        <v>153</v>
      </c>
      <c r="R464" t="s">
        <v>154</v>
      </c>
      <c r="S464" t="s">
        <v>155</v>
      </c>
      <c r="T464" t="s">
        <v>52</v>
      </c>
      <c r="U464" s="3">
        <v>45789</v>
      </c>
      <c r="V464" t="s">
        <v>53</v>
      </c>
      <c r="W464" s="2">
        <v>45544</v>
      </c>
      <c r="X464" s="2">
        <v>45603</v>
      </c>
      <c r="Y464">
        <v>2</v>
      </c>
      <c r="Z464" t="s">
        <v>54</v>
      </c>
      <c r="AA464" t="s">
        <v>73</v>
      </c>
      <c r="AB464" t="s">
        <v>44</v>
      </c>
      <c r="AC464" t="s">
        <v>44</v>
      </c>
      <c r="AD464" t="s">
        <v>56</v>
      </c>
      <c r="AE464" t="s">
        <v>75</v>
      </c>
      <c r="AF464" t="s">
        <v>56</v>
      </c>
      <c r="AG464" t="s">
        <v>75</v>
      </c>
      <c r="AH464" t="s">
        <v>44</v>
      </c>
      <c r="AI464" t="s">
        <v>44</v>
      </c>
    </row>
    <row r="465" spans="1:35" x14ac:dyDescent="0.2">
      <c r="A465" t="s">
        <v>2651</v>
      </c>
      <c r="B465" t="s">
        <v>36</v>
      </c>
      <c r="C465" t="s">
        <v>37</v>
      </c>
      <c r="D465" s="1">
        <v>938.4</v>
      </c>
      <c r="E465" t="s">
        <v>38</v>
      </c>
      <c r="F465" s="2">
        <v>45546</v>
      </c>
      <c r="G465" t="s">
        <v>39</v>
      </c>
      <c r="H465" t="s">
        <v>2652</v>
      </c>
      <c r="I465" t="s">
        <v>41</v>
      </c>
      <c r="J465" t="s">
        <v>42</v>
      </c>
      <c r="K465" t="s">
        <v>43</v>
      </c>
      <c r="L465" t="s">
        <v>44</v>
      </c>
      <c r="M465" t="s">
        <v>1405</v>
      </c>
      <c r="N465" t="s">
        <v>1259</v>
      </c>
      <c r="O465" t="s">
        <v>1260</v>
      </c>
      <c r="P465" t="s">
        <v>48</v>
      </c>
      <c r="Q465" t="s">
        <v>1261</v>
      </c>
      <c r="R465" t="s">
        <v>1262</v>
      </c>
      <c r="S465" t="s">
        <v>72</v>
      </c>
      <c r="T465" t="s">
        <v>52</v>
      </c>
      <c r="U465" s="3">
        <v>45789</v>
      </c>
      <c r="V465" t="s">
        <v>53</v>
      </c>
      <c r="W465" s="2">
        <v>45546</v>
      </c>
      <c r="X465" s="2">
        <v>45589</v>
      </c>
      <c r="Y465">
        <v>1</v>
      </c>
      <c r="Z465" t="s">
        <v>54</v>
      </c>
      <c r="AA465" t="s">
        <v>55</v>
      </c>
      <c r="AB465" t="s">
        <v>44</v>
      </c>
      <c r="AC465" t="s">
        <v>44</v>
      </c>
      <c r="AD465" t="s">
        <v>56</v>
      </c>
      <c r="AE465" t="s">
        <v>82</v>
      </c>
      <c r="AF465" t="s">
        <v>56</v>
      </c>
      <c r="AG465" t="s">
        <v>82</v>
      </c>
      <c r="AH465" t="s">
        <v>44</v>
      </c>
      <c r="AI465" t="s">
        <v>44</v>
      </c>
    </row>
    <row r="466" spans="1:35" x14ac:dyDescent="0.2">
      <c r="A466" t="s">
        <v>2653</v>
      </c>
      <c r="B466" t="s">
        <v>36</v>
      </c>
      <c r="C466" t="s">
        <v>37</v>
      </c>
      <c r="D466" s="1">
        <v>957.98</v>
      </c>
      <c r="E466" t="s">
        <v>38</v>
      </c>
      <c r="F466" s="2">
        <v>45546</v>
      </c>
      <c r="G466" t="s">
        <v>39</v>
      </c>
      <c r="H466" t="s">
        <v>2654</v>
      </c>
      <c r="I466" t="s">
        <v>41</v>
      </c>
      <c r="J466" t="s">
        <v>42</v>
      </c>
      <c r="K466" t="s">
        <v>66</v>
      </c>
      <c r="L466" t="s">
        <v>44</v>
      </c>
      <c r="M466" t="s">
        <v>96</v>
      </c>
      <c r="N466" t="s">
        <v>950</v>
      </c>
      <c r="O466" t="s">
        <v>951</v>
      </c>
      <c r="P466" t="s">
        <v>48</v>
      </c>
      <c r="Q466" t="s">
        <v>952</v>
      </c>
      <c r="R466" t="s">
        <v>953</v>
      </c>
      <c r="S466" t="s">
        <v>72</v>
      </c>
      <c r="T466" t="s">
        <v>52</v>
      </c>
      <c r="U466" s="3">
        <v>45789</v>
      </c>
      <c r="V466" t="s">
        <v>53</v>
      </c>
      <c r="W466" s="2">
        <v>45546</v>
      </c>
      <c r="X466" s="2">
        <v>45614</v>
      </c>
      <c r="Y466">
        <v>2</v>
      </c>
      <c r="Z466" t="s">
        <v>54</v>
      </c>
      <c r="AA466" t="s">
        <v>73</v>
      </c>
      <c r="AB466" t="s">
        <v>44</v>
      </c>
      <c r="AC466" t="s">
        <v>44</v>
      </c>
      <c r="AD466" t="s">
        <v>56</v>
      </c>
      <c r="AE466" t="s">
        <v>75</v>
      </c>
      <c r="AF466" t="s">
        <v>56</v>
      </c>
      <c r="AG466" t="s">
        <v>75</v>
      </c>
      <c r="AH466" t="s">
        <v>56</v>
      </c>
      <c r="AI466" t="s">
        <v>57</v>
      </c>
    </row>
    <row r="467" spans="1:35" x14ac:dyDescent="0.2">
      <c r="A467" t="s">
        <v>2655</v>
      </c>
      <c r="B467" t="s">
        <v>36</v>
      </c>
      <c r="C467" t="s">
        <v>316</v>
      </c>
      <c r="D467" s="1">
        <v>2500</v>
      </c>
      <c r="E467" t="s">
        <v>38</v>
      </c>
      <c r="F467" s="2">
        <v>45548</v>
      </c>
      <c r="G467" t="s">
        <v>39</v>
      </c>
      <c r="H467" t="s">
        <v>2656</v>
      </c>
      <c r="I467" t="s">
        <v>41</v>
      </c>
      <c r="J467" t="s">
        <v>42</v>
      </c>
      <c r="K467" t="s">
        <v>66</v>
      </c>
      <c r="L467" t="s">
        <v>44</v>
      </c>
      <c r="M467" t="s">
        <v>693</v>
      </c>
      <c r="N467" t="s">
        <v>2657</v>
      </c>
      <c r="O467" t="s">
        <v>2658</v>
      </c>
      <c r="P467" t="s">
        <v>48</v>
      </c>
      <c r="Q467" t="s">
        <v>147</v>
      </c>
      <c r="R467" t="s">
        <v>148</v>
      </c>
      <c r="S467" t="s">
        <v>51</v>
      </c>
      <c r="T467" t="s">
        <v>323</v>
      </c>
      <c r="U467" s="3">
        <v>45789</v>
      </c>
      <c r="V467" t="s">
        <v>53</v>
      </c>
      <c r="W467" s="2">
        <v>45548</v>
      </c>
      <c r="X467" s="2">
        <v>45559</v>
      </c>
      <c r="Y467">
        <v>0</v>
      </c>
      <c r="Z467" t="s">
        <v>54</v>
      </c>
      <c r="AA467" t="s">
        <v>73</v>
      </c>
      <c r="AB467" t="s">
        <v>44</v>
      </c>
      <c r="AC467" t="s">
        <v>44</v>
      </c>
      <c r="AD467" t="s">
        <v>56</v>
      </c>
      <c r="AE467" t="s">
        <v>698</v>
      </c>
      <c r="AF467" t="s">
        <v>56</v>
      </c>
      <c r="AG467" t="s">
        <v>698</v>
      </c>
      <c r="AH467" t="s">
        <v>44</v>
      </c>
      <c r="AI467" t="s">
        <v>44</v>
      </c>
    </row>
    <row r="468" spans="1:35" x14ac:dyDescent="0.2">
      <c r="A468" t="s">
        <v>2659</v>
      </c>
      <c r="B468" t="s">
        <v>36</v>
      </c>
      <c r="C468" t="s">
        <v>37</v>
      </c>
      <c r="D468" s="1">
        <v>482</v>
      </c>
      <c r="E468" t="s">
        <v>38</v>
      </c>
      <c r="F468" s="2">
        <v>45551</v>
      </c>
      <c r="G468" t="s">
        <v>39</v>
      </c>
      <c r="H468" t="s">
        <v>2660</v>
      </c>
      <c r="I468" t="s">
        <v>41</v>
      </c>
      <c r="J468" t="s">
        <v>42</v>
      </c>
      <c r="K468" t="s">
        <v>120</v>
      </c>
      <c r="L468" t="s">
        <v>44</v>
      </c>
      <c r="M468" t="s">
        <v>306</v>
      </c>
      <c r="N468" t="s">
        <v>359</v>
      </c>
      <c r="O468" t="s">
        <v>360</v>
      </c>
      <c r="P468" t="s">
        <v>48</v>
      </c>
      <c r="Q468" t="s">
        <v>70</v>
      </c>
      <c r="R468" t="s">
        <v>71</v>
      </c>
      <c r="S468" t="s">
        <v>72</v>
      </c>
      <c r="T468" t="s">
        <v>52</v>
      </c>
      <c r="U468" s="3">
        <v>45789</v>
      </c>
      <c r="V468" t="s">
        <v>53</v>
      </c>
      <c r="W468" s="2">
        <v>45551</v>
      </c>
      <c r="X468" s="2">
        <v>45665</v>
      </c>
      <c r="Y468">
        <v>4</v>
      </c>
      <c r="Z468" t="s">
        <v>54</v>
      </c>
      <c r="AA468" t="s">
        <v>126</v>
      </c>
      <c r="AB468" t="s">
        <v>44</v>
      </c>
      <c r="AC468" t="s">
        <v>44</v>
      </c>
      <c r="AD468" t="s">
        <v>56</v>
      </c>
      <c r="AE468" t="s">
        <v>75</v>
      </c>
      <c r="AF468" t="s">
        <v>56</v>
      </c>
      <c r="AG468" t="s">
        <v>75</v>
      </c>
      <c r="AH468" t="s">
        <v>56</v>
      </c>
      <c r="AI468" t="s">
        <v>74</v>
      </c>
    </row>
    <row r="469" spans="1:35" x14ac:dyDescent="0.2">
      <c r="A469" t="s">
        <v>2661</v>
      </c>
      <c r="B469" t="s">
        <v>36</v>
      </c>
      <c r="C469" t="s">
        <v>37</v>
      </c>
      <c r="D469" s="1">
        <v>935.97</v>
      </c>
      <c r="E469" t="s">
        <v>38</v>
      </c>
      <c r="F469" s="2">
        <v>45551</v>
      </c>
      <c r="G469" t="s">
        <v>39</v>
      </c>
      <c r="H469" t="s">
        <v>2662</v>
      </c>
      <c r="I469" t="s">
        <v>41</v>
      </c>
      <c r="J469" t="s">
        <v>42</v>
      </c>
      <c r="K469" t="s">
        <v>120</v>
      </c>
      <c r="L469" t="s">
        <v>43</v>
      </c>
      <c r="M469" t="s">
        <v>45</v>
      </c>
      <c r="N469" t="s">
        <v>2663</v>
      </c>
      <c r="O469" t="s">
        <v>2664</v>
      </c>
      <c r="P469" t="s">
        <v>48</v>
      </c>
      <c r="Q469" t="s">
        <v>104</v>
      </c>
      <c r="R469" t="s">
        <v>105</v>
      </c>
      <c r="S469" t="s">
        <v>51</v>
      </c>
      <c r="T469" t="s">
        <v>52</v>
      </c>
      <c r="U469" s="3">
        <v>45789</v>
      </c>
      <c r="V469" t="s">
        <v>53</v>
      </c>
      <c r="W469" s="2">
        <v>45551</v>
      </c>
      <c r="X469" s="2">
        <v>45574</v>
      </c>
      <c r="Y469">
        <v>1</v>
      </c>
      <c r="Z469" t="s">
        <v>54</v>
      </c>
      <c r="AA469" t="s">
        <v>126</v>
      </c>
      <c r="AB469" t="s">
        <v>90</v>
      </c>
      <c r="AC469" t="s">
        <v>55</v>
      </c>
      <c r="AD469" t="s">
        <v>56</v>
      </c>
      <c r="AE469" t="s">
        <v>57</v>
      </c>
      <c r="AF469" t="s">
        <v>56</v>
      </c>
      <c r="AG469" t="s">
        <v>57</v>
      </c>
      <c r="AH469" t="s">
        <v>44</v>
      </c>
      <c r="AI469" t="s">
        <v>44</v>
      </c>
    </row>
    <row r="470" spans="1:35" x14ac:dyDescent="0.2">
      <c r="A470" t="s">
        <v>2665</v>
      </c>
      <c r="B470" t="s">
        <v>36</v>
      </c>
      <c r="C470" t="s">
        <v>37</v>
      </c>
      <c r="D470" s="1">
        <v>903.89</v>
      </c>
      <c r="E470" t="s">
        <v>38</v>
      </c>
      <c r="F470" s="2">
        <v>45554</v>
      </c>
      <c r="G470" t="s">
        <v>39</v>
      </c>
      <c r="H470" t="s">
        <v>2666</v>
      </c>
      <c r="I470" t="s">
        <v>41</v>
      </c>
      <c r="J470" t="s">
        <v>42</v>
      </c>
      <c r="K470" t="s">
        <v>129</v>
      </c>
      <c r="L470" t="s">
        <v>44</v>
      </c>
      <c r="M470" t="s">
        <v>346</v>
      </c>
      <c r="N470" t="s">
        <v>2667</v>
      </c>
      <c r="O470" t="s">
        <v>2668</v>
      </c>
      <c r="P470" t="s">
        <v>48</v>
      </c>
      <c r="Q470" t="s">
        <v>104</v>
      </c>
      <c r="R470" t="s">
        <v>105</v>
      </c>
      <c r="S470" t="s">
        <v>51</v>
      </c>
      <c r="T470" t="s">
        <v>52</v>
      </c>
      <c r="U470" s="3">
        <v>45789</v>
      </c>
      <c r="V470" t="s">
        <v>53</v>
      </c>
      <c r="W470" s="2">
        <v>45554</v>
      </c>
      <c r="X470" s="2">
        <v>45614</v>
      </c>
      <c r="Y470">
        <v>2</v>
      </c>
      <c r="Z470" t="s">
        <v>54</v>
      </c>
      <c r="AA470" t="s">
        <v>163</v>
      </c>
      <c r="AB470" t="s">
        <v>44</v>
      </c>
      <c r="AC470" t="s">
        <v>44</v>
      </c>
      <c r="AD470" t="s">
        <v>56</v>
      </c>
      <c r="AE470" t="s">
        <v>82</v>
      </c>
      <c r="AF470" t="s">
        <v>56</v>
      </c>
      <c r="AG470" t="s">
        <v>82</v>
      </c>
      <c r="AH470" t="s">
        <v>56</v>
      </c>
      <c r="AI470" t="s">
        <v>74</v>
      </c>
    </row>
    <row r="471" spans="1:35" x14ac:dyDescent="0.2">
      <c r="A471" t="s">
        <v>2669</v>
      </c>
      <c r="B471" t="s">
        <v>36</v>
      </c>
      <c r="C471" t="s">
        <v>37</v>
      </c>
      <c r="D471" s="1">
        <v>965.29</v>
      </c>
      <c r="E471" t="s">
        <v>38</v>
      </c>
      <c r="F471" s="2">
        <v>45551</v>
      </c>
      <c r="G471" t="s">
        <v>39</v>
      </c>
      <c r="H471" t="s">
        <v>2670</v>
      </c>
      <c r="I471" t="s">
        <v>41</v>
      </c>
      <c r="J471" t="s">
        <v>42</v>
      </c>
      <c r="K471" t="s">
        <v>66</v>
      </c>
      <c r="L471" t="s">
        <v>44</v>
      </c>
      <c r="M471" t="s">
        <v>1023</v>
      </c>
      <c r="N471" t="s">
        <v>265</v>
      </c>
      <c r="O471" t="s">
        <v>266</v>
      </c>
      <c r="P471" t="s">
        <v>48</v>
      </c>
      <c r="Q471" t="s">
        <v>267</v>
      </c>
      <c r="R471" t="s">
        <v>268</v>
      </c>
      <c r="S471" t="s">
        <v>51</v>
      </c>
      <c r="T471" t="s">
        <v>52</v>
      </c>
      <c r="U471" s="3">
        <v>45789</v>
      </c>
      <c r="V471" t="s">
        <v>53</v>
      </c>
      <c r="W471" s="2">
        <v>45551</v>
      </c>
      <c r="X471" s="2">
        <v>45595</v>
      </c>
      <c r="Y471">
        <v>1</v>
      </c>
      <c r="Z471" t="s">
        <v>54</v>
      </c>
      <c r="AA471" t="s">
        <v>73</v>
      </c>
      <c r="AB471" t="s">
        <v>44</v>
      </c>
      <c r="AC471" t="s">
        <v>44</v>
      </c>
      <c r="AD471" t="s">
        <v>56</v>
      </c>
      <c r="AE471" t="s">
        <v>57</v>
      </c>
      <c r="AF471" t="s">
        <v>56</v>
      </c>
      <c r="AG471" t="s">
        <v>57</v>
      </c>
      <c r="AH471" t="s">
        <v>56</v>
      </c>
      <c r="AI471" t="s">
        <v>92</v>
      </c>
    </row>
    <row r="472" spans="1:35" x14ac:dyDescent="0.2">
      <c r="A472" t="s">
        <v>2671</v>
      </c>
      <c r="B472" t="s">
        <v>36</v>
      </c>
      <c r="C472" t="s">
        <v>37</v>
      </c>
      <c r="D472" s="1">
        <v>919.23</v>
      </c>
      <c r="E472" t="s">
        <v>38</v>
      </c>
      <c r="F472" s="2">
        <v>45551</v>
      </c>
      <c r="G472" t="s">
        <v>39</v>
      </c>
      <c r="H472" t="s">
        <v>2672</v>
      </c>
      <c r="I472" t="s">
        <v>41</v>
      </c>
      <c r="J472" t="s">
        <v>42</v>
      </c>
      <c r="K472" t="s">
        <v>120</v>
      </c>
      <c r="L472" t="s">
        <v>44</v>
      </c>
      <c r="M472" t="s">
        <v>2673</v>
      </c>
      <c r="N472" t="s">
        <v>2602</v>
      </c>
      <c r="O472" t="s">
        <v>2603</v>
      </c>
      <c r="P472" t="s">
        <v>48</v>
      </c>
      <c r="Q472" t="s">
        <v>140</v>
      </c>
      <c r="R472" t="s">
        <v>141</v>
      </c>
      <c r="S472" t="s">
        <v>72</v>
      </c>
      <c r="T472" t="s">
        <v>52</v>
      </c>
      <c r="U472" s="3">
        <v>45789</v>
      </c>
      <c r="V472" t="s">
        <v>53</v>
      </c>
      <c r="W472" s="2">
        <v>45551</v>
      </c>
      <c r="X472" s="2">
        <v>45603</v>
      </c>
      <c r="Y472">
        <v>1</v>
      </c>
      <c r="Z472" t="s">
        <v>54</v>
      </c>
      <c r="AA472" t="s">
        <v>126</v>
      </c>
      <c r="AB472" t="s">
        <v>44</v>
      </c>
      <c r="AC472" t="s">
        <v>44</v>
      </c>
      <c r="AD472" t="s">
        <v>56</v>
      </c>
      <c r="AE472" t="s">
        <v>82</v>
      </c>
      <c r="AF472" t="s">
        <v>56</v>
      </c>
      <c r="AG472" t="s">
        <v>82</v>
      </c>
      <c r="AH472" t="s">
        <v>44</v>
      </c>
      <c r="AI472" t="s">
        <v>44</v>
      </c>
    </row>
    <row r="473" spans="1:35" x14ac:dyDescent="0.2">
      <c r="A473" t="s">
        <v>2674</v>
      </c>
      <c r="B473" t="s">
        <v>36</v>
      </c>
      <c r="C473" t="s">
        <v>37</v>
      </c>
      <c r="D473" s="1">
        <v>950.2</v>
      </c>
      <c r="E473" t="s">
        <v>38</v>
      </c>
      <c r="F473" s="2">
        <v>45551</v>
      </c>
      <c r="G473" t="s">
        <v>39</v>
      </c>
      <c r="H473" t="s">
        <v>2675</v>
      </c>
      <c r="I473" t="s">
        <v>41</v>
      </c>
      <c r="J473" t="s">
        <v>42</v>
      </c>
      <c r="K473" t="s">
        <v>120</v>
      </c>
      <c r="L473" t="s">
        <v>44</v>
      </c>
      <c r="M473" t="s">
        <v>196</v>
      </c>
      <c r="N473" t="s">
        <v>2676</v>
      </c>
      <c r="O473" t="s">
        <v>2677</v>
      </c>
      <c r="P473" t="s">
        <v>48</v>
      </c>
      <c r="Q473" t="s">
        <v>1199</v>
      </c>
      <c r="R473" t="s">
        <v>1200</v>
      </c>
      <c r="S473" t="s">
        <v>72</v>
      </c>
      <c r="T473" t="s">
        <v>52</v>
      </c>
      <c r="U473" s="3">
        <v>45789</v>
      </c>
      <c r="V473" t="s">
        <v>53</v>
      </c>
      <c r="W473" s="2">
        <v>45551</v>
      </c>
      <c r="X473" s="2">
        <v>45732</v>
      </c>
      <c r="Y473">
        <v>6</v>
      </c>
      <c r="Z473" t="s">
        <v>54</v>
      </c>
      <c r="AA473" t="s">
        <v>126</v>
      </c>
      <c r="AB473" t="s">
        <v>44</v>
      </c>
      <c r="AC473" t="s">
        <v>44</v>
      </c>
      <c r="AD473" t="s">
        <v>56</v>
      </c>
      <c r="AE473" t="s">
        <v>75</v>
      </c>
      <c r="AF473" t="s">
        <v>56</v>
      </c>
      <c r="AG473" t="s">
        <v>75</v>
      </c>
      <c r="AH473" t="s">
        <v>44</v>
      </c>
      <c r="AI473" t="s">
        <v>44</v>
      </c>
    </row>
    <row r="474" spans="1:35" x14ac:dyDescent="0.2">
      <c r="A474" t="s">
        <v>2678</v>
      </c>
      <c r="B474" t="s">
        <v>36</v>
      </c>
      <c r="C474" t="s">
        <v>37</v>
      </c>
      <c r="D474" s="1">
        <v>953.3</v>
      </c>
      <c r="E474" t="s">
        <v>38</v>
      </c>
      <c r="F474" s="2">
        <v>45551</v>
      </c>
      <c r="G474" t="s">
        <v>39</v>
      </c>
      <c r="H474" t="s">
        <v>2679</v>
      </c>
      <c r="I474" t="s">
        <v>41</v>
      </c>
      <c r="J474" t="s">
        <v>42</v>
      </c>
      <c r="K474" t="s">
        <v>43</v>
      </c>
      <c r="L474" t="s">
        <v>44</v>
      </c>
      <c r="M474" t="s">
        <v>1405</v>
      </c>
      <c r="N474" t="s">
        <v>2680</v>
      </c>
      <c r="O474" t="s">
        <v>2681</v>
      </c>
      <c r="P474" t="s">
        <v>48</v>
      </c>
      <c r="Q474" t="s">
        <v>2682</v>
      </c>
      <c r="R474" t="s">
        <v>2683</v>
      </c>
      <c r="S474" t="s">
        <v>72</v>
      </c>
      <c r="T474" t="s">
        <v>52</v>
      </c>
      <c r="U474" s="3">
        <v>45789</v>
      </c>
      <c r="V474" t="s">
        <v>53</v>
      </c>
      <c r="W474" s="2">
        <v>45551</v>
      </c>
      <c r="X474" s="2">
        <v>45566</v>
      </c>
      <c r="Y474">
        <v>0</v>
      </c>
      <c r="Z474" t="s">
        <v>54</v>
      </c>
      <c r="AA474" t="s">
        <v>55</v>
      </c>
      <c r="AB474" t="s">
        <v>44</v>
      </c>
      <c r="AC474" t="s">
        <v>44</v>
      </c>
      <c r="AD474" t="s">
        <v>56</v>
      </c>
      <c r="AE474" t="s">
        <v>82</v>
      </c>
      <c r="AF474" t="s">
        <v>56</v>
      </c>
      <c r="AG474" t="s">
        <v>82</v>
      </c>
      <c r="AH474" t="s">
        <v>44</v>
      </c>
      <c r="AI474" t="s">
        <v>44</v>
      </c>
    </row>
    <row r="475" spans="1:35" x14ac:dyDescent="0.2">
      <c r="A475" t="s">
        <v>2684</v>
      </c>
      <c r="B475" t="s">
        <v>36</v>
      </c>
      <c r="C475" t="s">
        <v>37</v>
      </c>
      <c r="D475" s="1">
        <v>397.83</v>
      </c>
      <c r="E475" t="s">
        <v>38</v>
      </c>
      <c r="F475" s="2">
        <v>45551</v>
      </c>
      <c r="G475" t="s">
        <v>39</v>
      </c>
      <c r="H475" t="s">
        <v>2685</v>
      </c>
      <c r="I475" t="s">
        <v>41</v>
      </c>
      <c r="J475" t="s">
        <v>42</v>
      </c>
      <c r="K475" t="s">
        <v>120</v>
      </c>
      <c r="L475" t="s">
        <v>66</v>
      </c>
      <c r="M475" t="s">
        <v>45</v>
      </c>
      <c r="N475" t="s">
        <v>2686</v>
      </c>
      <c r="O475" t="s">
        <v>2687</v>
      </c>
      <c r="P475" t="s">
        <v>48</v>
      </c>
      <c r="Q475" t="s">
        <v>2688</v>
      </c>
      <c r="R475" t="s">
        <v>2689</v>
      </c>
      <c r="S475" t="s">
        <v>72</v>
      </c>
      <c r="T475" t="s">
        <v>52</v>
      </c>
      <c r="U475" s="3">
        <v>45789</v>
      </c>
      <c r="V475" t="s">
        <v>53</v>
      </c>
      <c r="W475" s="2">
        <v>45551</v>
      </c>
      <c r="X475" s="2">
        <v>45576</v>
      </c>
      <c r="Y475">
        <v>1</v>
      </c>
      <c r="Z475" t="s">
        <v>54</v>
      </c>
      <c r="AA475" t="s">
        <v>126</v>
      </c>
      <c r="AB475" t="s">
        <v>90</v>
      </c>
      <c r="AC475" t="s">
        <v>73</v>
      </c>
      <c r="AD475" t="s">
        <v>56</v>
      </c>
      <c r="AE475" t="s">
        <v>82</v>
      </c>
      <c r="AF475" t="s">
        <v>56</v>
      </c>
      <c r="AG475" t="s">
        <v>82</v>
      </c>
      <c r="AH475" t="s">
        <v>44</v>
      </c>
      <c r="AI475" t="s">
        <v>44</v>
      </c>
    </row>
    <row r="476" spans="1:35" x14ac:dyDescent="0.2">
      <c r="A476" t="s">
        <v>2690</v>
      </c>
      <c r="B476" t="s">
        <v>36</v>
      </c>
      <c r="C476" t="s">
        <v>37</v>
      </c>
      <c r="D476" s="1">
        <v>1000</v>
      </c>
      <c r="E476" t="s">
        <v>38</v>
      </c>
      <c r="F476" s="2">
        <v>45551</v>
      </c>
      <c r="G476" t="s">
        <v>39</v>
      </c>
      <c r="H476" t="s">
        <v>2691</v>
      </c>
      <c r="I476" t="s">
        <v>41</v>
      </c>
      <c r="J476" t="s">
        <v>42</v>
      </c>
      <c r="K476" t="s">
        <v>120</v>
      </c>
      <c r="L476" t="s">
        <v>44</v>
      </c>
      <c r="M476" t="s">
        <v>1719</v>
      </c>
      <c r="N476" t="s">
        <v>2692</v>
      </c>
      <c r="O476" t="s">
        <v>2693</v>
      </c>
      <c r="P476" t="s">
        <v>48</v>
      </c>
      <c r="Q476" t="s">
        <v>104</v>
      </c>
      <c r="R476" t="s">
        <v>105</v>
      </c>
      <c r="S476" t="s">
        <v>51</v>
      </c>
      <c r="T476" t="s">
        <v>52</v>
      </c>
      <c r="U476" s="3">
        <v>45789</v>
      </c>
      <c r="V476" t="s">
        <v>53</v>
      </c>
      <c r="W476" s="2">
        <v>45551</v>
      </c>
      <c r="X476" s="2">
        <v>45677</v>
      </c>
      <c r="Y476">
        <v>4</v>
      </c>
      <c r="Z476" t="s">
        <v>54</v>
      </c>
      <c r="AA476" t="s">
        <v>126</v>
      </c>
      <c r="AB476" t="s">
        <v>44</v>
      </c>
      <c r="AC476" t="s">
        <v>44</v>
      </c>
      <c r="AD476" t="s">
        <v>56</v>
      </c>
      <c r="AE476" t="s">
        <v>74</v>
      </c>
      <c r="AF476" t="s">
        <v>56</v>
      </c>
      <c r="AG476" t="s">
        <v>74</v>
      </c>
      <c r="AH476" t="s">
        <v>56</v>
      </c>
      <c r="AI476" t="s">
        <v>93</v>
      </c>
    </row>
    <row r="477" spans="1:35" x14ac:dyDescent="0.2">
      <c r="A477" t="s">
        <v>2694</v>
      </c>
      <c r="B477" t="s">
        <v>36</v>
      </c>
      <c r="C477" t="s">
        <v>37</v>
      </c>
      <c r="D477" s="1">
        <v>888.03</v>
      </c>
      <c r="E477" t="s">
        <v>38</v>
      </c>
      <c r="F477" s="2">
        <v>45551</v>
      </c>
      <c r="G477" t="s">
        <v>39</v>
      </c>
      <c r="H477" t="s">
        <v>2695</v>
      </c>
      <c r="I477" t="s">
        <v>41</v>
      </c>
      <c r="J477" t="s">
        <v>42</v>
      </c>
      <c r="K477" t="s">
        <v>109</v>
      </c>
      <c r="L477" t="s">
        <v>129</v>
      </c>
      <c r="M477" t="s">
        <v>373</v>
      </c>
      <c r="N477" t="s">
        <v>1152</v>
      </c>
      <c r="O477" t="s">
        <v>1153</v>
      </c>
      <c r="P477" t="s">
        <v>48</v>
      </c>
      <c r="Q477" t="s">
        <v>1154</v>
      </c>
      <c r="R477" t="s">
        <v>1155</v>
      </c>
      <c r="S477" t="s">
        <v>72</v>
      </c>
      <c r="T477" t="s">
        <v>52</v>
      </c>
      <c r="U477" s="3">
        <v>45789</v>
      </c>
      <c r="V477" t="s">
        <v>53</v>
      </c>
      <c r="W477" s="2">
        <v>45551</v>
      </c>
      <c r="X477" s="2">
        <v>45603</v>
      </c>
      <c r="Y477">
        <v>2</v>
      </c>
      <c r="Z477" t="s">
        <v>54</v>
      </c>
      <c r="AA477" t="s">
        <v>210</v>
      </c>
      <c r="AB477" t="s">
        <v>90</v>
      </c>
      <c r="AC477" t="s">
        <v>228</v>
      </c>
      <c r="AD477" t="s">
        <v>56</v>
      </c>
      <c r="AE477" t="s">
        <v>75</v>
      </c>
      <c r="AF477" t="s">
        <v>56</v>
      </c>
      <c r="AG477" t="s">
        <v>75</v>
      </c>
      <c r="AH477" t="s">
        <v>44</v>
      </c>
      <c r="AI477" t="s">
        <v>44</v>
      </c>
    </row>
    <row r="478" spans="1:35" x14ac:dyDescent="0.2">
      <c r="A478" t="s">
        <v>2696</v>
      </c>
      <c r="B478" t="s">
        <v>36</v>
      </c>
      <c r="C478" t="s">
        <v>37</v>
      </c>
      <c r="D478" s="1">
        <v>745</v>
      </c>
      <c r="E478" t="s">
        <v>38</v>
      </c>
      <c r="F478" s="2">
        <v>45551</v>
      </c>
      <c r="G478" t="s">
        <v>39</v>
      </c>
      <c r="H478" t="s">
        <v>2697</v>
      </c>
      <c r="I478" t="s">
        <v>41</v>
      </c>
      <c r="J478" t="s">
        <v>42</v>
      </c>
      <c r="K478" t="s">
        <v>66</v>
      </c>
      <c r="L478" t="s">
        <v>44</v>
      </c>
      <c r="M478" t="s">
        <v>373</v>
      </c>
      <c r="N478" t="s">
        <v>386</v>
      </c>
      <c r="O478" t="s">
        <v>387</v>
      </c>
      <c r="P478" t="s">
        <v>48</v>
      </c>
      <c r="Q478" t="s">
        <v>62</v>
      </c>
      <c r="R478" t="s">
        <v>63</v>
      </c>
      <c r="S478" t="s">
        <v>51</v>
      </c>
      <c r="T478" t="s">
        <v>52</v>
      </c>
      <c r="U478" s="3">
        <v>45789</v>
      </c>
      <c r="V478" t="s">
        <v>53</v>
      </c>
      <c r="W478" s="2">
        <v>45551</v>
      </c>
      <c r="X478" s="2">
        <v>45603</v>
      </c>
      <c r="Y478">
        <v>2</v>
      </c>
      <c r="Z478" t="s">
        <v>54</v>
      </c>
      <c r="AA478" t="s">
        <v>73</v>
      </c>
      <c r="AB478" t="s">
        <v>44</v>
      </c>
      <c r="AC478" t="s">
        <v>44</v>
      </c>
      <c r="AD478" t="s">
        <v>56</v>
      </c>
      <c r="AE478" t="s">
        <v>75</v>
      </c>
      <c r="AF478" t="s">
        <v>56</v>
      </c>
      <c r="AG478" t="s">
        <v>75</v>
      </c>
      <c r="AH478" t="s">
        <v>44</v>
      </c>
      <c r="AI478" t="s">
        <v>44</v>
      </c>
    </row>
    <row r="479" spans="1:35" x14ac:dyDescent="0.2">
      <c r="A479" t="s">
        <v>2698</v>
      </c>
      <c r="B479" t="s">
        <v>36</v>
      </c>
      <c r="C479" t="s">
        <v>202</v>
      </c>
      <c r="D479" s="1">
        <v>874.19</v>
      </c>
      <c r="E479" t="s">
        <v>38</v>
      </c>
      <c r="F479" s="2">
        <v>45566</v>
      </c>
      <c r="G479" t="s">
        <v>39</v>
      </c>
      <c r="H479" t="s">
        <v>2699</v>
      </c>
      <c r="I479" t="s">
        <v>41</v>
      </c>
      <c r="J479" t="s">
        <v>42</v>
      </c>
      <c r="K479" t="s">
        <v>120</v>
      </c>
      <c r="L479" t="s">
        <v>44</v>
      </c>
      <c r="M479" t="s">
        <v>204</v>
      </c>
      <c r="N479" t="s">
        <v>336</v>
      </c>
      <c r="O479" t="s">
        <v>337</v>
      </c>
      <c r="P479" t="s">
        <v>48</v>
      </c>
      <c r="Q479" t="s">
        <v>147</v>
      </c>
      <c r="R479" t="s">
        <v>148</v>
      </c>
      <c r="S479" t="s">
        <v>51</v>
      </c>
      <c r="T479" t="s">
        <v>209</v>
      </c>
      <c r="U479" s="3">
        <v>45789</v>
      </c>
      <c r="V479" t="s">
        <v>53</v>
      </c>
      <c r="W479" s="2">
        <v>45566</v>
      </c>
      <c r="X479" s="2">
        <v>45677</v>
      </c>
      <c r="Y479">
        <v>4</v>
      </c>
      <c r="Z479" t="s">
        <v>54</v>
      </c>
      <c r="AA479" t="s">
        <v>142</v>
      </c>
      <c r="AB479" t="s">
        <v>44</v>
      </c>
      <c r="AC479" t="s">
        <v>44</v>
      </c>
      <c r="AD479" t="s">
        <v>56</v>
      </c>
      <c r="AE479" t="s">
        <v>211</v>
      </c>
      <c r="AF479" t="s">
        <v>56</v>
      </c>
      <c r="AG479" t="s">
        <v>211</v>
      </c>
      <c r="AH479" t="s">
        <v>44</v>
      </c>
      <c r="AI479" t="s">
        <v>44</v>
      </c>
    </row>
    <row r="480" spans="1:35" x14ac:dyDescent="0.2">
      <c r="A480" t="s">
        <v>2700</v>
      </c>
      <c r="B480" t="s">
        <v>36</v>
      </c>
      <c r="C480" t="s">
        <v>37</v>
      </c>
      <c r="D480" s="1">
        <v>851.81</v>
      </c>
      <c r="E480" t="s">
        <v>38</v>
      </c>
      <c r="F480" s="2">
        <v>45558</v>
      </c>
      <c r="G480" t="s">
        <v>39</v>
      </c>
      <c r="H480" t="s">
        <v>2701</v>
      </c>
      <c r="I480" t="s">
        <v>41</v>
      </c>
      <c r="J480" t="s">
        <v>42</v>
      </c>
      <c r="K480" t="s">
        <v>66</v>
      </c>
      <c r="L480" t="s">
        <v>44</v>
      </c>
      <c r="M480" t="s">
        <v>373</v>
      </c>
      <c r="N480" t="s">
        <v>1867</v>
      </c>
      <c r="O480" t="s">
        <v>1868</v>
      </c>
      <c r="P480" t="s">
        <v>48</v>
      </c>
      <c r="Q480" t="s">
        <v>140</v>
      </c>
      <c r="R480" t="s">
        <v>141</v>
      </c>
      <c r="S480" t="s">
        <v>72</v>
      </c>
      <c r="T480" t="s">
        <v>52</v>
      </c>
      <c r="U480" s="3">
        <v>45789</v>
      </c>
      <c r="V480" t="s">
        <v>53</v>
      </c>
      <c r="W480" s="2">
        <v>45558</v>
      </c>
      <c r="X480" s="2">
        <v>45677</v>
      </c>
      <c r="Y480">
        <v>4</v>
      </c>
      <c r="Z480" t="s">
        <v>54</v>
      </c>
      <c r="AA480" t="s">
        <v>73</v>
      </c>
      <c r="AB480" t="s">
        <v>44</v>
      </c>
      <c r="AC480" t="s">
        <v>44</v>
      </c>
      <c r="AD480" t="s">
        <v>56</v>
      </c>
      <c r="AE480" t="s">
        <v>75</v>
      </c>
      <c r="AF480" t="s">
        <v>56</v>
      </c>
      <c r="AG480" t="s">
        <v>75</v>
      </c>
      <c r="AH480" t="s">
        <v>44</v>
      </c>
      <c r="AI480" t="s">
        <v>44</v>
      </c>
    </row>
    <row r="481" spans="1:35" x14ac:dyDescent="0.2">
      <c r="A481" t="s">
        <v>2702</v>
      </c>
      <c r="B481" t="s">
        <v>36</v>
      </c>
      <c r="C481" t="s">
        <v>37</v>
      </c>
      <c r="D481" s="1">
        <v>821.15</v>
      </c>
      <c r="E481" t="s">
        <v>38</v>
      </c>
      <c r="F481" s="2">
        <v>45558</v>
      </c>
      <c r="G481" t="s">
        <v>39</v>
      </c>
      <c r="H481" t="s">
        <v>2703</v>
      </c>
      <c r="I481" t="s">
        <v>41</v>
      </c>
      <c r="J481" t="s">
        <v>42</v>
      </c>
      <c r="K481" t="s">
        <v>43</v>
      </c>
      <c r="L481" t="s">
        <v>44</v>
      </c>
      <c r="M481" t="s">
        <v>1405</v>
      </c>
      <c r="N481" t="s">
        <v>582</v>
      </c>
      <c r="O481" t="s">
        <v>583</v>
      </c>
      <c r="P481" t="s">
        <v>48</v>
      </c>
      <c r="Q481" t="s">
        <v>147</v>
      </c>
      <c r="R481" t="s">
        <v>148</v>
      </c>
      <c r="S481" t="s">
        <v>51</v>
      </c>
      <c r="T481" t="s">
        <v>52</v>
      </c>
      <c r="U481" s="3">
        <v>45789</v>
      </c>
      <c r="V481" t="s">
        <v>53</v>
      </c>
      <c r="W481" s="2">
        <v>45558</v>
      </c>
      <c r="X481" s="2">
        <v>45581</v>
      </c>
      <c r="Y481">
        <v>1</v>
      </c>
      <c r="Z481" t="s">
        <v>54</v>
      </c>
      <c r="AA481" t="s">
        <v>55</v>
      </c>
      <c r="AB481" t="s">
        <v>44</v>
      </c>
      <c r="AC481" t="s">
        <v>44</v>
      </c>
      <c r="AD481" t="s">
        <v>56</v>
      </c>
      <c r="AE481" t="s">
        <v>57</v>
      </c>
      <c r="AF481" t="s">
        <v>56</v>
      </c>
      <c r="AG481" t="s">
        <v>57</v>
      </c>
      <c r="AH481" t="s">
        <v>44</v>
      </c>
      <c r="AI481" t="s">
        <v>44</v>
      </c>
    </row>
    <row r="482" spans="1:35" x14ac:dyDescent="0.2">
      <c r="A482" t="s">
        <v>2704</v>
      </c>
      <c r="B482" t="s">
        <v>36</v>
      </c>
      <c r="C482" t="s">
        <v>37</v>
      </c>
      <c r="D482" s="1">
        <v>805.79</v>
      </c>
      <c r="E482" t="s">
        <v>38</v>
      </c>
      <c r="F482" s="2">
        <v>45558</v>
      </c>
      <c r="G482" t="s">
        <v>39</v>
      </c>
      <c r="H482" t="s">
        <v>2705</v>
      </c>
      <c r="I482" t="s">
        <v>41</v>
      </c>
      <c r="J482" t="s">
        <v>42</v>
      </c>
      <c r="K482" t="s">
        <v>120</v>
      </c>
      <c r="L482" t="s">
        <v>44</v>
      </c>
      <c r="M482" t="s">
        <v>1405</v>
      </c>
      <c r="N482" t="s">
        <v>382</v>
      </c>
      <c r="O482" t="s">
        <v>383</v>
      </c>
      <c r="P482" t="s">
        <v>48</v>
      </c>
      <c r="Q482" t="s">
        <v>62</v>
      </c>
      <c r="R482" t="s">
        <v>63</v>
      </c>
      <c r="S482" t="s">
        <v>51</v>
      </c>
      <c r="T482" t="s">
        <v>52</v>
      </c>
      <c r="U482" s="3">
        <v>45789</v>
      </c>
      <c r="V482" t="s">
        <v>53</v>
      </c>
      <c r="W482" s="2">
        <v>45558</v>
      </c>
      <c r="X482" s="2">
        <v>45596</v>
      </c>
      <c r="Y482">
        <v>1</v>
      </c>
      <c r="Z482" t="s">
        <v>54</v>
      </c>
      <c r="AA482" t="s">
        <v>126</v>
      </c>
      <c r="AB482" t="s">
        <v>44</v>
      </c>
      <c r="AC482" t="s">
        <v>44</v>
      </c>
      <c r="AD482" t="s">
        <v>56</v>
      </c>
      <c r="AE482" t="s">
        <v>57</v>
      </c>
      <c r="AF482" t="s">
        <v>56</v>
      </c>
      <c r="AG482" t="s">
        <v>57</v>
      </c>
      <c r="AH482" t="s">
        <v>44</v>
      </c>
      <c r="AI482" t="s">
        <v>44</v>
      </c>
    </row>
    <row r="483" spans="1:35" x14ac:dyDescent="0.2">
      <c r="A483" t="s">
        <v>2706</v>
      </c>
      <c r="B483" t="s">
        <v>36</v>
      </c>
      <c r="C483" t="s">
        <v>107</v>
      </c>
      <c r="D483" s="1">
        <v>1000</v>
      </c>
      <c r="E483" t="s">
        <v>38</v>
      </c>
      <c r="F483" s="2">
        <v>45562</v>
      </c>
      <c r="G483" t="s">
        <v>39</v>
      </c>
      <c r="H483" t="s">
        <v>2707</v>
      </c>
      <c r="I483" t="s">
        <v>41</v>
      </c>
      <c r="J483" t="s">
        <v>42</v>
      </c>
      <c r="K483" t="s">
        <v>237</v>
      </c>
      <c r="L483" t="s">
        <v>44</v>
      </c>
      <c r="M483" t="s">
        <v>2708</v>
      </c>
      <c r="N483" t="s">
        <v>455</v>
      </c>
      <c r="O483" t="s">
        <v>456</v>
      </c>
      <c r="P483" t="s">
        <v>48</v>
      </c>
      <c r="Q483" t="s">
        <v>248</v>
      </c>
      <c r="R483" t="s">
        <v>249</v>
      </c>
      <c r="S483" t="s">
        <v>155</v>
      </c>
      <c r="T483" t="s">
        <v>115</v>
      </c>
      <c r="U483" s="3">
        <v>45789</v>
      </c>
      <c r="V483" t="s">
        <v>53</v>
      </c>
      <c r="W483" s="2">
        <v>45562</v>
      </c>
      <c r="X483" s="2">
        <v>45665</v>
      </c>
      <c r="Y483">
        <v>3</v>
      </c>
      <c r="Z483" t="s">
        <v>54</v>
      </c>
      <c r="AA483" t="s">
        <v>241</v>
      </c>
      <c r="AB483" t="s">
        <v>44</v>
      </c>
      <c r="AC483" t="s">
        <v>44</v>
      </c>
      <c r="AD483" t="s">
        <v>56</v>
      </c>
      <c r="AE483" t="s">
        <v>2709</v>
      </c>
      <c r="AF483" t="s">
        <v>56</v>
      </c>
      <c r="AG483" t="s">
        <v>2709</v>
      </c>
      <c r="AH483" t="s">
        <v>44</v>
      </c>
      <c r="AI483" t="s">
        <v>44</v>
      </c>
    </row>
    <row r="484" spans="1:35" x14ac:dyDescent="0.2">
      <c r="A484" t="s">
        <v>2710</v>
      </c>
      <c r="B484" t="s">
        <v>36</v>
      </c>
      <c r="C484" t="s">
        <v>37</v>
      </c>
      <c r="D484" s="1">
        <v>978.98</v>
      </c>
      <c r="E484" t="s">
        <v>38</v>
      </c>
      <c r="F484" s="2">
        <v>45558</v>
      </c>
      <c r="G484" t="s">
        <v>39</v>
      </c>
      <c r="H484" t="s">
        <v>2711</v>
      </c>
      <c r="I484" t="s">
        <v>41</v>
      </c>
      <c r="J484" t="s">
        <v>42</v>
      </c>
      <c r="K484" t="s">
        <v>66</v>
      </c>
      <c r="L484" t="s">
        <v>44</v>
      </c>
      <c r="M484" t="s">
        <v>709</v>
      </c>
      <c r="N484" t="s">
        <v>1771</v>
      </c>
      <c r="O484" t="s">
        <v>1772</v>
      </c>
      <c r="P484" t="s">
        <v>48</v>
      </c>
      <c r="Q484" t="s">
        <v>644</v>
      </c>
      <c r="R484" t="s">
        <v>645</v>
      </c>
      <c r="S484" t="s">
        <v>72</v>
      </c>
      <c r="T484" t="s">
        <v>52</v>
      </c>
      <c r="U484" s="3">
        <v>45789</v>
      </c>
      <c r="V484" t="s">
        <v>53</v>
      </c>
      <c r="W484" s="2">
        <v>45558</v>
      </c>
      <c r="X484" s="2">
        <v>45636</v>
      </c>
      <c r="Y484">
        <v>2</v>
      </c>
      <c r="Z484" t="s">
        <v>54</v>
      </c>
      <c r="AA484" t="s">
        <v>73</v>
      </c>
      <c r="AB484" t="s">
        <v>44</v>
      </c>
      <c r="AC484" t="s">
        <v>44</v>
      </c>
      <c r="AD484" t="s">
        <v>56</v>
      </c>
      <c r="AE484" t="s">
        <v>75</v>
      </c>
      <c r="AF484" t="s">
        <v>56</v>
      </c>
      <c r="AG484" t="s">
        <v>75</v>
      </c>
      <c r="AH484" t="s">
        <v>56</v>
      </c>
      <c r="AI484" t="s">
        <v>74</v>
      </c>
    </row>
    <row r="485" spans="1:35" x14ac:dyDescent="0.2">
      <c r="A485" t="s">
        <v>2712</v>
      </c>
      <c r="B485" t="s">
        <v>36</v>
      </c>
      <c r="C485" t="s">
        <v>37</v>
      </c>
      <c r="D485" s="1">
        <v>862.35</v>
      </c>
      <c r="E485" t="s">
        <v>38</v>
      </c>
      <c r="F485" s="2">
        <v>45559</v>
      </c>
      <c r="G485" t="s">
        <v>39</v>
      </c>
      <c r="H485" t="s">
        <v>2713</v>
      </c>
      <c r="I485" t="s">
        <v>41</v>
      </c>
      <c r="J485" t="s">
        <v>42</v>
      </c>
      <c r="K485" t="s">
        <v>66</v>
      </c>
      <c r="L485" t="s">
        <v>44</v>
      </c>
      <c r="M485" t="s">
        <v>45</v>
      </c>
      <c r="N485" t="s">
        <v>894</v>
      </c>
      <c r="O485" t="s">
        <v>895</v>
      </c>
      <c r="P485" t="s">
        <v>48</v>
      </c>
      <c r="Q485" t="s">
        <v>302</v>
      </c>
      <c r="R485" t="s">
        <v>303</v>
      </c>
      <c r="S485" t="s">
        <v>72</v>
      </c>
      <c r="T485" t="s">
        <v>52</v>
      </c>
      <c r="U485" s="3">
        <v>45789</v>
      </c>
      <c r="V485" t="s">
        <v>53</v>
      </c>
      <c r="W485" s="2">
        <v>45559</v>
      </c>
      <c r="X485" s="2">
        <v>45574</v>
      </c>
      <c r="Y485">
        <v>0</v>
      </c>
      <c r="Z485" t="s">
        <v>54</v>
      </c>
      <c r="AA485" t="s">
        <v>73</v>
      </c>
      <c r="AB485" t="s">
        <v>44</v>
      </c>
      <c r="AC485" t="s">
        <v>44</v>
      </c>
      <c r="AD485" t="s">
        <v>56</v>
      </c>
      <c r="AE485" t="s">
        <v>82</v>
      </c>
      <c r="AF485" t="s">
        <v>56</v>
      </c>
      <c r="AG485" t="s">
        <v>82</v>
      </c>
      <c r="AH485" t="s">
        <v>44</v>
      </c>
      <c r="AI485" t="s">
        <v>44</v>
      </c>
    </row>
    <row r="486" spans="1:35" x14ac:dyDescent="0.2">
      <c r="A486" t="s">
        <v>2714</v>
      </c>
      <c r="B486" t="s">
        <v>36</v>
      </c>
      <c r="C486" t="s">
        <v>283</v>
      </c>
      <c r="D486" s="1">
        <v>500</v>
      </c>
      <c r="E486" t="s">
        <v>38</v>
      </c>
      <c r="F486" s="2">
        <v>45558</v>
      </c>
      <c r="G486" t="s">
        <v>39</v>
      </c>
      <c r="H486" t="s">
        <v>2715</v>
      </c>
      <c r="I486" t="s">
        <v>41</v>
      </c>
      <c r="J486" t="s">
        <v>42</v>
      </c>
      <c r="K486" t="s">
        <v>109</v>
      </c>
      <c r="L486" t="s">
        <v>44</v>
      </c>
      <c r="M486" t="s">
        <v>121</v>
      </c>
      <c r="N486" t="s">
        <v>1361</v>
      </c>
      <c r="O486" t="s">
        <v>1362</v>
      </c>
      <c r="P486" t="s">
        <v>48</v>
      </c>
      <c r="Q486" t="s">
        <v>147</v>
      </c>
      <c r="R486" t="s">
        <v>148</v>
      </c>
      <c r="S486" t="s">
        <v>51</v>
      </c>
      <c r="T486" t="s">
        <v>288</v>
      </c>
      <c r="U486" s="3">
        <v>45789</v>
      </c>
      <c r="V486" t="s">
        <v>53</v>
      </c>
      <c r="W486" s="2">
        <v>45558</v>
      </c>
      <c r="X486" s="2">
        <v>45622</v>
      </c>
      <c r="Y486">
        <v>2</v>
      </c>
      <c r="Z486" t="s">
        <v>54</v>
      </c>
      <c r="AA486" t="s">
        <v>116</v>
      </c>
      <c r="AB486" t="s">
        <v>44</v>
      </c>
      <c r="AC486" t="s">
        <v>44</v>
      </c>
      <c r="AD486" t="s">
        <v>56</v>
      </c>
      <c r="AE486" t="s">
        <v>75</v>
      </c>
      <c r="AF486" t="s">
        <v>56</v>
      </c>
      <c r="AG486" t="s">
        <v>75</v>
      </c>
      <c r="AH486" t="s">
        <v>44</v>
      </c>
      <c r="AI486" t="s">
        <v>44</v>
      </c>
    </row>
    <row r="487" spans="1:35" x14ac:dyDescent="0.2">
      <c r="A487" t="s">
        <v>2716</v>
      </c>
      <c r="B487" t="s">
        <v>36</v>
      </c>
      <c r="C487" t="s">
        <v>283</v>
      </c>
      <c r="D487" s="1">
        <v>500</v>
      </c>
      <c r="E487" t="s">
        <v>38</v>
      </c>
      <c r="F487" s="2">
        <v>45559</v>
      </c>
      <c r="G487" t="s">
        <v>39</v>
      </c>
      <c r="H487" t="s">
        <v>2717</v>
      </c>
      <c r="I487" t="s">
        <v>41</v>
      </c>
      <c r="J487" t="s">
        <v>42</v>
      </c>
      <c r="K487" t="s">
        <v>109</v>
      </c>
      <c r="L487" t="s">
        <v>44</v>
      </c>
      <c r="M487" t="s">
        <v>173</v>
      </c>
      <c r="N487" t="s">
        <v>111</v>
      </c>
      <c r="O487" t="s">
        <v>112</v>
      </c>
      <c r="P487" t="s">
        <v>48</v>
      </c>
      <c r="Q487" t="s">
        <v>113</v>
      </c>
      <c r="R487" t="s">
        <v>114</v>
      </c>
      <c r="S487" t="s">
        <v>51</v>
      </c>
      <c r="T487" t="s">
        <v>288</v>
      </c>
      <c r="U487" s="3">
        <v>45789</v>
      </c>
      <c r="V487" t="s">
        <v>53</v>
      </c>
      <c r="W487" s="2">
        <v>45559</v>
      </c>
      <c r="X487" s="2">
        <v>45713</v>
      </c>
      <c r="Y487">
        <v>5</v>
      </c>
      <c r="Z487" t="s">
        <v>54</v>
      </c>
      <c r="AA487" t="s">
        <v>116</v>
      </c>
      <c r="AB487" t="s">
        <v>44</v>
      </c>
      <c r="AC487" t="s">
        <v>44</v>
      </c>
      <c r="AD487" t="s">
        <v>56</v>
      </c>
      <c r="AE487" t="s">
        <v>75</v>
      </c>
      <c r="AF487" t="s">
        <v>56</v>
      </c>
      <c r="AG487" t="s">
        <v>75</v>
      </c>
      <c r="AH487" t="s">
        <v>44</v>
      </c>
      <c r="AI487" t="s">
        <v>44</v>
      </c>
    </row>
    <row r="488" spans="1:35" x14ac:dyDescent="0.2">
      <c r="A488" t="s">
        <v>2718</v>
      </c>
      <c r="B488" t="s">
        <v>36</v>
      </c>
      <c r="C488" t="s">
        <v>37</v>
      </c>
      <c r="D488" s="1">
        <v>1000</v>
      </c>
      <c r="E488" t="s">
        <v>38</v>
      </c>
      <c r="F488" s="2">
        <v>45568</v>
      </c>
      <c r="G488" t="s">
        <v>39</v>
      </c>
      <c r="H488" t="s">
        <v>2719</v>
      </c>
      <c r="I488" t="s">
        <v>41</v>
      </c>
      <c r="J488" t="s">
        <v>42</v>
      </c>
      <c r="K488" t="s">
        <v>43</v>
      </c>
      <c r="L488" t="s">
        <v>44</v>
      </c>
      <c r="M488" t="s">
        <v>410</v>
      </c>
      <c r="N488" t="s">
        <v>111</v>
      </c>
      <c r="O488" t="s">
        <v>112</v>
      </c>
      <c r="P488" t="s">
        <v>48</v>
      </c>
      <c r="Q488" t="s">
        <v>113</v>
      </c>
      <c r="R488" t="s">
        <v>114</v>
      </c>
      <c r="S488" t="s">
        <v>51</v>
      </c>
      <c r="T488" t="s">
        <v>52</v>
      </c>
      <c r="U488" s="3">
        <v>45789</v>
      </c>
      <c r="V488" t="s">
        <v>53</v>
      </c>
      <c r="W488" s="2">
        <v>45568</v>
      </c>
      <c r="X488" s="2">
        <v>45589</v>
      </c>
      <c r="Y488">
        <v>0</v>
      </c>
      <c r="Z488" t="s">
        <v>54</v>
      </c>
      <c r="AA488" t="s">
        <v>55</v>
      </c>
      <c r="AB488" t="s">
        <v>44</v>
      </c>
      <c r="AC488" t="s">
        <v>44</v>
      </c>
      <c r="AD488" t="s">
        <v>56</v>
      </c>
      <c r="AE488" t="s">
        <v>135</v>
      </c>
      <c r="AF488" t="s">
        <v>56</v>
      </c>
      <c r="AG488" t="s">
        <v>135</v>
      </c>
      <c r="AH488" t="s">
        <v>44</v>
      </c>
      <c r="AI488" t="s">
        <v>44</v>
      </c>
    </row>
    <row r="489" spans="1:35" x14ac:dyDescent="0.2">
      <c r="A489" t="s">
        <v>2720</v>
      </c>
      <c r="B489" t="s">
        <v>36</v>
      </c>
      <c r="C489" t="s">
        <v>316</v>
      </c>
      <c r="D489" s="1">
        <v>2354.81</v>
      </c>
      <c r="E489" t="s">
        <v>38</v>
      </c>
      <c r="F489" s="2">
        <v>45568</v>
      </c>
      <c r="G489" t="s">
        <v>39</v>
      </c>
      <c r="H489" t="s">
        <v>2721</v>
      </c>
      <c r="I489" t="s">
        <v>41</v>
      </c>
      <c r="J489" t="s">
        <v>42</v>
      </c>
      <c r="K489" t="s">
        <v>285</v>
      </c>
      <c r="L489" t="s">
        <v>44</v>
      </c>
      <c r="M489" t="s">
        <v>2722</v>
      </c>
      <c r="N489" t="s">
        <v>884</v>
      </c>
      <c r="O489" t="s">
        <v>885</v>
      </c>
      <c r="P489" t="s">
        <v>48</v>
      </c>
      <c r="Q489" t="s">
        <v>80</v>
      </c>
      <c r="R489" t="s">
        <v>81</v>
      </c>
      <c r="S489" t="s">
        <v>51</v>
      </c>
      <c r="T489" t="s">
        <v>323</v>
      </c>
      <c r="U489" s="3">
        <v>45789</v>
      </c>
      <c r="V489" t="s">
        <v>53</v>
      </c>
      <c r="W489" s="2">
        <v>45568</v>
      </c>
      <c r="X489" s="2">
        <v>45614</v>
      </c>
      <c r="Y489">
        <v>1</v>
      </c>
      <c r="Z489" t="s">
        <v>54</v>
      </c>
      <c r="AA489" t="s">
        <v>289</v>
      </c>
      <c r="AB489" t="s">
        <v>44</v>
      </c>
      <c r="AC489" t="s">
        <v>44</v>
      </c>
      <c r="AD489" t="s">
        <v>56</v>
      </c>
      <c r="AE489" t="s">
        <v>92</v>
      </c>
      <c r="AF489" t="s">
        <v>56</v>
      </c>
      <c r="AG489" t="s">
        <v>92</v>
      </c>
      <c r="AH489" t="s">
        <v>56</v>
      </c>
      <c r="AI489" t="s">
        <v>82</v>
      </c>
    </row>
    <row r="490" spans="1:35" x14ac:dyDescent="0.2">
      <c r="A490" t="s">
        <v>2723</v>
      </c>
      <c r="B490" t="s">
        <v>36</v>
      </c>
      <c r="C490" t="s">
        <v>202</v>
      </c>
      <c r="D490" s="1">
        <v>1140</v>
      </c>
      <c r="E490" t="s">
        <v>38</v>
      </c>
      <c r="F490" s="2">
        <v>45568</v>
      </c>
      <c r="G490" t="s">
        <v>39</v>
      </c>
      <c r="H490" t="s">
        <v>2724</v>
      </c>
      <c r="I490" t="s">
        <v>41</v>
      </c>
      <c r="J490" t="s">
        <v>42</v>
      </c>
      <c r="K490" t="s">
        <v>120</v>
      </c>
      <c r="L490" t="s">
        <v>44</v>
      </c>
      <c r="M490" t="s">
        <v>204</v>
      </c>
      <c r="N490" t="s">
        <v>396</v>
      </c>
      <c r="O490" t="s">
        <v>397</v>
      </c>
      <c r="P490" t="s">
        <v>48</v>
      </c>
      <c r="Q490" t="s">
        <v>328</v>
      </c>
      <c r="R490" t="s">
        <v>329</v>
      </c>
      <c r="S490" t="s">
        <v>72</v>
      </c>
      <c r="T490" t="s">
        <v>209</v>
      </c>
      <c r="U490" s="3">
        <v>45789</v>
      </c>
      <c r="V490" t="s">
        <v>53</v>
      </c>
      <c r="W490" s="2">
        <v>45568</v>
      </c>
      <c r="X490" s="2">
        <v>45620</v>
      </c>
      <c r="Y490">
        <v>1</v>
      </c>
      <c r="Z490" t="s">
        <v>54</v>
      </c>
      <c r="AA490" t="s">
        <v>126</v>
      </c>
      <c r="AB490" t="s">
        <v>44</v>
      </c>
      <c r="AC490" t="s">
        <v>44</v>
      </c>
      <c r="AD490" t="s">
        <v>56</v>
      </c>
      <c r="AE490" t="s">
        <v>211</v>
      </c>
      <c r="AF490" t="s">
        <v>56</v>
      </c>
      <c r="AG490" t="s">
        <v>211</v>
      </c>
      <c r="AH490" t="s">
        <v>44</v>
      </c>
      <c r="AI490" t="s">
        <v>44</v>
      </c>
    </row>
    <row r="491" spans="1:35" x14ac:dyDescent="0.2">
      <c r="A491" t="s">
        <v>2725</v>
      </c>
      <c r="B491" t="s">
        <v>36</v>
      </c>
      <c r="C491" t="s">
        <v>37</v>
      </c>
      <c r="D491" s="1">
        <v>792.23</v>
      </c>
      <c r="E491" t="s">
        <v>38</v>
      </c>
      <c r="F491" s="2">
        <v>45565</v>
      </c>
      <c r="G491" t="s">
        <v>39</v>
      </c>
      <c r="H491" t="s">
        <v>2726</v>
      </c>
      <c r="I491" t="s">
        <v>41</v>
      </c>
      <c r="J491" t="s">
        <v>42</v>
      </c>
      <c r="K491" t="s">
        <v>129</v>
      </c>
      <c r="L491" t="s">
        <v>44</v>
      </c>
      <c r="M491" t="s">
        <v>1023</v>
      </c>
      <c r="N491" t="s">
        <v>68</v>
      </c>
      <c r="O491" t="s">
        <v>69</v>
      </c>
      <c r="P491" t="s">
        <v>48</v>
      </c>
      <c r="Q491" t="s">
        <v>70</v>
      </c>
      <c r="R491" t="s">
        <v>71</v>
      </c>
      <c r="S491" t="s">
        <v>72</v>
      </c>
      <c r="T491" t="s">
        <v>52</v>
      </c>
      <c r="U491" s="3">
        <v>45789</v>
      </c>
      <c r="V491" t="s">
        <v>53</v>
      </c>
      <c r="W491" s="2">
        <v>45565</v>
      </c>
      <c r="X491" s="2">
        <v>45604</v>
      </c>
      <c r="Y491">
        <v>1</v>
      </c>
      <c r="Z491" t="s">
        <v>54</v>
      </c>
      <c r="AA491" t="s">
        <v>163</v>
      </c>
      <c r="AB491" t="s">
        <v>44</v>
      </c>
      <c r="AC491" t="s">
        <v>44</v>
      </c>
      <c r="AD491" t="s">
        <v>56</v>
      </c>
      <c r="AE491" t="s">
        <v>57</v>
      </c>
      <c r="AF491" t="s">
        <v>56</v>
      </c>
      <c r="AG491" t="s">
        <v>57</v>
      </c>
      <c r="AH491" t="s">
        <v>56</v>
      </c>
      <c r="AI491" t="s">
        <v>92</v>
      </c>
    </row>
    <row r="492" spans="1:35" x14ac:dyDescent="0.2">
      <c r="A492" t="s">
        <v>2727</v>
      </c>
      <c r="B492" t="s">
        <v>36</v>
      </c>
      <c r="C492" t="s">
        <v>37</v>
      </c>
      <c r="D492" s="1">
        <v>655.96</v>
      </c>
      <c r="E492" t="s">
        <v>38</v>
      </c>
      <c r="F492" s="2">
        <v>45565</v>
      </c>
      <c r="G492" t="s">
        <v>39</v>
      </c>
      <c r="H492" t="s">
        <v>2728</v>
      </c>
      <c r="I492" t="s">
        <v>41</v>
      </c>
      <c r="J492" t="s">
        <v>42</v>
      </c>
      <c r="K492" t="s">
        <v>66</v>
      </c>
      <c r="L492" t="s">
        <v>44</v>
      </c>
      <c r="M492" t="s">
        <v>45</v>
      </c>
      <c r="N492" t="s">
        <v>355</v>
      </c>
      <c r="O492" t="s">
        <v>356</v>
      </c>
      <c r="P492" t="s">
        <v>48</v>
      </c>
      <c r="Q492" t="s">
        <v>191</v>
      </c>
      <c r="R492" t="s">
        <v>192</v>
      </c>
      <c r="S492" t="s">
        <v>51</v>
      </c>
      <c r="T492" t="s">
        <v>52</v>
      </c>
      <c r="U492" s="3">
        <v>45789</v>
      </c>
      <c r="V492" t="s">
        <v>53</v>
      </c>
      <c r="W492" s="2">
        <v>45565</v>
      </c>
      <c r="X492" s="2">
        <v>45589</v>
      </c>
      <c r="Y492">
        <v>1</v>
      </c>
      <c r="Z492" t="s">
        <v>54</v>
      </c>
      <c r="AA492" t="s">
        <v>73</v>
      </c>
      <c r="AB492" t="s">
        <v>44</v>
      </c>
      <c r="AC492" t="s">
        <v>44</v>
      </c>
      <c r="AD492" t="s">
        <v>56</v>
      </c>
      <c r="AE492" t="s">
        <v>57</v>
      </c>
      <c r="AF492" t="s">
        <v>56</v>
      </c>
      <c r="AG492" t="s">
        <v>57</v>
      </c>
      <c r="AH492" t="s">
        <v>44</v>
      </c>
      <c r="AI492" t="s">
        <v>44</v>
      </c>
    </row>
    <row r="493" spans="1:35" x14ac:dyDescent="0.2">
      <c r="A493" t="s">
        <v>2729</v>
      </c>
      <c r="B493" t="s">
        <v>36</v>
      </c>
      <c r="C493" t="s">
        <v>283</v>
      </c>
      <c r="D493" s="1">
        <v>300</v>
      </c>
      <c r="E493" t="s">
        <v>38</v>
      </c>
      <c r="F493" s="2">
        <v>45565</v>
      </c>
      <c r="G493" t="s">
        <v>39</v>
      </c>
      <c r="H493" t="s">
        <v>2730</v>
      </c>
      <c r="I493" t="s">
        <v>41</v>
      </c>
      <c r="J493" t="s">
        <v>42</v>
      </c>
      <c r="K493" t="s">
        <v>109</v>
      </c>
      <c r="L493" t="s">
        <v>44</v>
      </c>
      <c r="M493" t="s">
        <v>121</v>
      </c>
      <c r="N493" t="s">
        <v>2449</v>
      </c>
      <c r="O493" t="s">
        <v>2731</v>
      </c>
      <c r="P493" t="s">
        <v>48</v>
      </c>
      <c r="Q493" t="s">
        <v>147</v>
      </c>
      <c r="R493" t="s">
        <v>148</v>
      </c>
      <c r="S493" t="s">
        <v>51</v>
      </c>
      <c r="T493" t="s">
        <v>288</v>
      </c>
      <c r="U493" s="3">
        <v>45789</v>
      </c>
      <c r="V493" t="s">
        <v>53</v>
      </c>
      <c r="W493" s="2">
        <v>45565</v>
      </c>
      <c r="X493" s="2">
        <v>45609</v>
      </c>
      <c r="Y493">
        <v>1</v>
      </c>
      <c r="Z493" t="s">
        <v>54</v>
      </c>
      <c r="AA493" t="s">
        <v>116</v>
      </c>
      <c r="AB493" t="s">
        <v>44</v>
      </c>
      <c r="AC493" t="s">
        <v>44</v>
      </c>
      <c r="AD493" t="s">
        <v>56</v>
      </c>
      <c r="AE493" t="s">
        <v>75</v>
      </c>
      <c r="AF493" t="s">
        <v>56</v>
      </c>
      <c r="AG493" t="s">
        <v>75</v>
      </c>
      <c r="AH493" t="s">
        <v>44</v>
      </c>
      <c r="AI493" t="s">
        <v>44</v>
      </c>
    </row>
    <row r="494" spans="1:35" x14ac:dyDescent="0.2">
      <c r="A494" t="s">
        <v>2732</v>
      </c>
      <c r="B494" t="s">
        <v>36</v>
      </c>
      <c r="C494" t="s">
        <v>316</v>
      </c>
      <c r="D494" s="1">
        <v>746.31</v>
      </c>
      <c r="E494" t="s">
        <v>38</v>
      </c>
      <c r="F494" s="2">
        <v>45568</v>
      </c>
      <c r="G494" t="s">
        <v>39</v>
      </c>
      <c r="H494" t="s">
        <v>2733</v>
      </c>
      <c r="I494" t="s">
        <v>41</v>
      </c>
      <c r="J494" t="s">
        <v>42</v>
      </c>
      <c r="K494" t="s">
        <v>120</v>
      </c>
      <c r="L494" t="s">
        <v>44</v>
      </c>
      <c r="M494" t="s">
        <v>45</v>
      </c>
      <c r="N494" t="s">
        <v>2734</v>
      </c>
      <c r="O494" t="s">
        <v>2735</v>
      </c>
      <c r="P494" t="s">
        <v>48</v>
      </c>
      <c r="Q494" t="s">
        <v>80</v>
      </c>
      <c r="R494" t="s">
        <v>81</v>
      </c>
      <c r="S494" t="s">
        <v>51</v>
      </c>
      <c r="T494" t="s">
        <v>323</v>
      </c>
      <c r="U494" s="3">
        <v>45789</v>
      </c>
      <c r="V494" t="s">
        <v>53</v>
      </c>
      <c r="W494" s="2">
        <v>45568</v>
      </c>
      <c r="X494" s="2">
        <v>45604</v>
      </c>
      <c r="Y494">
        <v>1</v>
      </c>
      <c r="Z494" t="s">
        <v>54</v>
      </c>
      <c r="AA494" t="s">
        <v>126</v>
      </c>
      <c r="AB494" t="s">
        <v>44</v>
      </c>
      <c r="AC494" t="s">
        <v>44</v>
      </c>
      <c r="AD494" t="s">
        <v>56</v>
      </c>
      <c r="AE494" t="s">
        <v>82</v>
      </c>
      <c r="AF494" t="s">
        <v>56</v>
      </c>
      <c r="AG494" t="s">
        <v>82</v>
      </c>
      <c r="AH494" t="s">
        <v>44</v>
      </c>
      <c r="AI494" t="s">
        <v>44</v>
      </c>
    </row>
    <row r="495" spans="1:35" x14ac:dyDescent="0.2">
      <c r="A495" t="s">
        <v>2736</v>
      </c>
      <c r="B495" t="s">
        <v>36</v>
      </c>
      <c r="C495" t="s">
        <v>37</v>
      </c>
      <c r="D495" s="1">
        <v>836.4</v>
      </c>
      <c r="E495" t="s">
        <v>38</v>
      </c>
      <c r="F495" s="2">
        <v>45566</v>
      </c>
      <c r="G495" t="s">
        <v>39</v>
      </c>
      <c r="H495" t="s">
        <v>2737</v>
      </c>
      <c r="I495" t="s">
        <v>41</v>
      </c>
      <c r="J495" t="s">
        <v>42</v>
      </c>
      <c r="K495" t="s">
        <v>129</v>
      </c>
      <c r="L495" t="s">
        <v>576</v>
      </c>
      <c r="M495" t="s">
        <v>1405</v>
      </c>
      <c r="N495" t="s">
        <v>673</v>
      </c>
      <c r="O495" t="s">
        <v>674</v>
      </c>
      <c r="P495" t="s">
        <v>48</v>
      </c>
      <c r="Q495" t="s">
        <v>169</v>
      </c>
      <c r="R495" t="s">
        <v>170</v>
      </c>
      <c r="S495" t="s">
        <v>72</v>
      </c>
      <c r="T495" t="s">
        <v>52</v>
      </c>
      <c r="U495" s="3">
        <v>45789</v>
      </c>
      <c r="V495" t="s">
        <v>53</v>
      </c>
      <c r="W495" s="2">
        <v>45566</v>
      </c>
      <c r="X495" s="2">
        <v>45589</v>
      </c>
      <c r="Y495">
        <v>1</v>
      </c>
      <c r="Z495" t="s">
        <v>54</v>
      </c>
      <c r="AA495" t="s">
        <v>228</v>
      </c>
      <c r="AB495" t="s">
        <v>90</v>
      </c>
      <c r="AC495" t="s">
        <v>579</v>
      </c>
      <c r="AD495" t="s">
        <v>56</v>
      </c>
      <c r="AE495" t="s">
        <v>82</v>
      </c>
      <c r="AF495" t="s">
        <v>56</v>
      </c>
      <c r="AG495" t="s">
        <v>82</v>
      </c>
      <c r="AH495" t="s">
        <v>44</v>
      </c>
      <c r="AI495" t="s">
        <v>44</v>
      </c>
    </row>
    <row r="496" spans="1:35" x14ac:dyDescent="0.2">
      <c r="A496" t="s">
        <v>2738</v>
      </c>
      <c r="B496" t="s">
        <v>36</v>
      </c>
      <c r="C496" t="s">
        <v>37</v>
      </c>
      <c r="D496" s="1">
        <v>618.33000000000004</v>
      </c>
      <c r="E496" t="s">
        <v>38</v>
      </c>
      <c r="F496" s="2">
        <v>45566</v>
      </c>
      <c r="G496" t="s">
        <v>39</v>
      </c>
      <c r="H496" t="s">
        <v>2739</v>
      </c>
      <c r="I496" t="s">
        <v>41</v>
      </c>
      <c r="J496" t="s">
        <v>42</v>
      </c>
      <c r="K496" t="s">
        <v>109</v>
      </c>
      <c r="L496" t="s">
        <v>44</v>
      </c>
      <c r="M496" t="s">
        <v>45</v>
      </c>
      <c r="N496" t="s">
        <v>1158</v>
      </c>
      <c r="O496" t="s">
        <v>1159</v>
      </c>
      <c r="P496" t="s">
        <v>48</v>
      </c>
      <c r="Q496" t="s">
        <v>153</v>
      </c>
      <c r="R496" t="s">
        <v>154</v>
      </c>
      <c r="S496" t="s">
        <v>155</v>
      </c>
      <c r="T496" t="s">
        <v>52</v>
      </c>
      <c r="U496" s="3">
        <v>45789</v>
      </c>
      <c r="V496" t="s">
        <v>53</v>
      </c>
      <c r="W496" s="2">
        <v>45566</v>
      </c>
      <c r="X496" s="2">
        <v>45604</v>
      </c>
      <c r="Y496">
        <v>1</v>
      </c>
      <c r="Z496" t="s">
        <v>54</v>
      </c>
      <c r="AA496" t="s">
        <v>116</v>
      </c>
      <c r="AB496" t="s">
        <v>44</v>
      </c>
      <c r="AC496" t="s">
        <v>44</v>
      </c>
      <c r="AD496" t="s">
        <v>56</v>
      </c>
      <c r="AE496" t="s">
        <v>82</v>
      </c>
      <c r="AF496" t="s">
        <v>56</v>
      </c>
      <c r="AG496" t="s">
        <v>82</v>
      </c>
      <c r="AH496" t="s">
        <v>44</v>
      </c>
      <c r="AI496" t="s">
        <v>44</v>
      </c>
    </row>
    <row r="497" spans="1:35" x14ac:dyDescent="0.2">
      <c r="A497" t="s">
        <v>2740</v>
      </c>
      <c r="B497" t="s">
        <v>36</v>
      </c>
      <c r="C497" t="s">
        <v>37</v>
      </c>
      <c r="D497" s="1">
        <v>775.13</v>
      </c>
      <c r="E497" t="s">
        <v>38</v>
      </c>
      <c r="F497" s="2">
        <v>45567</v>
      </c>
      <c r="G497" t="s">
        <v>39</v>
      </c>
      <c r="H497" t="s">
        <v>2741</v>
      </c>
      <c r="I497" t="s">
        <v>41</v>
      </c>
      <c r="J497" t="s">
        <v>42</v>
      </c>
      <c r="K497" t="s">
        <v>109</v>
      </c>
      <c r="L497" t="s">
        <v>44</v>
      </c>
      <c r="M497" t="s">
        <v>45</v>
      </c>
      <c r="N497" t="s">
        <v>904</v>
      </c>
      <c r="O497" t="s">
        <v>905</v>
      </c>
      <c r="P497" t="s">
        <v>48</v>
      </c>
      <c r="Q497" t="s">
        <v>906</v>
      </c>
      <c r="R497" t="s">
        <v>907</v>
      </c>
      <c r="S497" t="s">
        <v>72</v>
      </c>
      <c r="T497" t="s">
        <v>52</v>
      </c>
      <c r="U497" s="3">
        <v>45789</v>
      </c>
      <c r="V497" t="s">
        <v>53</v>
      </c>
      <c r="W497" s="2">
        <v>45567</v>
      </c>
      <c r="X497" s="2">
        <v>45595</v>
      </c>
      <c r="Y497">
        <v>1</v>
      </c>
      <c r="Z497" t="s">
        <v>54</v>
      </c>
      <c r="AA497" t="s">
        <v>116</v>
      </c>
      <c r="AB497" t="s">
        <v>44</v>
      </c>
      <c r="AC497" t="s">
        <v>44</v>
      </c>
      <c r="AD497" t="s">
        <v>56</v>
      </c>
      <c r="AE497" t="s">
        <v>82</v>
      </c>
      <c r="AF497" t="s">
        <v>56</v>
      </c>
      <c r="AG497" t="s">
        <v>82</v>
      </c>
      <c r="AH497" t="s">
        <v>44</v>
      </c>
      <c r="AI497" t="s">
        <v>44</v>
      </c>
    </row>
    <row r="498" spans="1:35" x14ac:dyDescent="0.2">
      <c r="A498" t="s">
        <v>2742</v>
      </c>
      <c r="B498" t="s">
        <v>36</v>
      </c>
      <c r="C498" t="s">
        <v>37</v>
      </c>
      <c r="D498" s="1">
        <v>710</v>
      </c>
      <c r="E498" t="s">
        <v>38</v>
      </c>
      <c r="F498" s="2">
        <v>45572</v>
      </c>
      <c r="G498" t="s">
        <v>39</v>
      </c>
      <c r="H498" t="s">
        <v>2743</v>
      </c>
      <c r="I498" t="s">
        <v>41</v>
      </c>
      <c r="J498" t="s">
        <v>42</v>
      </c>
      <c r="K498" t="s">
        <v>120</v>
      </c>
      <c r="L498" t="s">
        <v>44</v>
      </c>
      <c r="M498" t="s">
        <v>2457</v>
      </c>
      <c r="N498" t="s">
        <v>401</v>
      </c>
      <c r="O498" t="s">
        <v>402</v>
      </c>
      <c r="P498" t="s">
        <v>48</v>
      </c>
      <c r="Q498" t="s">
        <v>161</v>
      </c>
      <c r="R498" t="s">
        <v>162</v>
      </c>
      <c r="S498" t="s">
        <v>155</v>
      </c>
      <c r="T498" t="s">
        <v>52</v>
      </c>
      <c r="U498" s="3">
        <v>45789</v>
      </c>
      <c r="V498" t="s">
        <v>53</v>
      </c>
      <c r="W498" s="2">
        <v>45572</v>
      </c>
      <c r="X498" s="2">
        <v>45665</v>
      </c>
      <c r="Y498">
        <v>3</v>
      </c>
      <c r="Z498" t="s">
        <v>54</v>
      </c>
      <c r="AA498" t="s">
        <v>126</v>
      </c>
      <c r="AB498" t="s">
        <v>44</v>
      </c>
      <c r="AC498" t="s">
        <v>44</v>
      </c>
      <c r="AD498" t="s">
        <v>56</v>
      </c>
      <c r="AE498" t="s">
        <v>75</v>
      </c>
      <c r="AF498" t="s">
        <v>56</v>
      </c>
      <c r="AG498" t="s">
        <v>75</v>
      </c>
      <c r="AH498" t="s">
        <v>44</v>
      </c>
      <c r="AI498" t="s">
        <v>44</v>
      </c>
    </row>
    <row r="499" spans="1:35" x14ac:dyDescent="0.2">
      <c r="A499" t="s">
        <v>2744</v>
      </c>
      <c r="B499" t="s">
        <v>36</v>
      </c>
      <c r="C499" t="s">
        <v>37</v>
      </c>
      <c r="D499" s="1">
        <v>832.98</v>
      </c>
      <c r="E499" t="s">
        <v>38</v>
      </c>
      <c r="F499" s="2">
        <v>45572</v>
      </c>
      <c r="G499" t="s">
        <v>39</v>
      </c>
      <c r="H499" t="s">
        <v>2745</v>
      </c>
      <c r="I499" t="s">
        <v>41</v>
      </c>
      <c r="J499" t="s">
        <v>42</v>
      </c>
      <c r="K499" t="s">
        <v>129</v>
      </c>
      <c r="L499" t="s">
        <v>44</v>
      </c>
      <c r="M499" t="s">
        <v>45</v>
      </c>
      <c r="N499" t="s">
        <v>2149</v>
      </c>
      <c r="O499" t="s">
        <v>2150</v>
      </c>
      <c r="P499" t="s">
        <v>48</v>
      </c>
      <c r="Q499" t="s">
        <v>1146</v>
      </c>
      <c r="R499" t="s">
        <v>1147</v>
      </c>
      <c r="S499" t="s">
        <v>72</v>
      </c>
      <c r="T499" t="s">
        <v>52</v>
      </c>
      <c r="U499" s="3">
        <v>45789</v>
      </c>
      <c r="V499" t="s">
        <v>53</v>
      </c>
      <c r="W499" s="2">
        <v>45572</v>
      </c>
      <c r="X499" s="2">
        <v>45622</v>
      </c>
      <c r="Y499">
        <v>2</v>
      </c>
      <c r="Z499" t="s">
        <v>54</v>
      </c>
      <c r="AA499" t="s">
        <v>228</v>
      </c>
      <c r="AB499" t="s">
        <v>44</v>
      </c>
      <c r="AC499" t="s">
        <v>44</v>
      </c>
      <c r="AD499" t="s">
        <v>56</v>
      </c>
      <c r="AE499" t="s">
        <v>57</v>
      </c>
      <c r="AF499" t="s">
        <v>56</v>
      </c>
      <c r="AG499" t="s">
        <v>57</v>
      </c>
      <c r="AH499" t="s">
        <v>44</v>
      </c>
      <c r="AI499" t="s">
        <v>44</v>
      </c>
    </row>
    <row r="500" spans="1:35" x14ac:dyDescent="0.2">
      <c r="A500" t="s">
        <v>2746</v>
      </c>
      <c r="B500" t="s">
        <v>36</v>
      </c>
      <c r="C500" t="s">
        <v>37</v>
      </c>
      <c r="D500" s="1">
        <v>647.12</v>
      </c>
      <c r="E500" t="s">
        <v>38</v>
      </c>
      <c r="F500" s="2">
        <v>45572</v>
      </c>
      <c r="G500" t="s">
        <v>39</v>
      </c>
      <c r="H500" t="s">
        <v>2747</v>
      </c>
      <c r="I500" t="s">
        <v>41</v>
      </c>
      <c r="J500" t="s">
        <v>42</v>
      </c>
      <c r="K500" t="s">
        <v>43</v>
      </c>
      <c r="L500" t="s">
        <v>44</v>
      </c>
      <c r="M500" t="s">
        <v>1023</v>
      </c>
      <c r="N500" t="s">
        <v>2748</v>
      </c>
      <c r="O500" t="s">
        <v>2749</v>
      </c>
      <c r="P500" t="s">
        <v>48</v>
      </c>
      <c r="Q500" t="s">
        <v>428</v>
      </c>
      <c r="R500" t="s">
        <v>429</v>
      </c>
      <c r="S500" t="s">
        <v>155</v>
      </c>
      <c r="T500" t="s">
        <v>52</v>
      </c>
      <c r="U500" s="3">
        <v>45789</v>
      </c>
      <c r="V500" t="s">
        <v>53</v>
      </c>
      <c r="W500" s="2">
        <v>45572</v>
      </c>
      <c r="X500" s="2">
        <v>45604</v>
      </c>
      <c r="Y500">
        <v>1</v>
      </c>
      <c r="Z500" t="s">
        <v>54</v>
      </c>
      <c r="AA500" t="s">
        <v>55</v>
      </c>
      <c r="AB500" t="s">
        <v>44</v>
      </c>
      <c r="AC500" t="s">
        <v>44</v>
      </c>
      <c r="AD500" t="s">
        <v>56</v>
      </c>
      <c r="AE500" t="s">
        <v>57</v>
      </c>
      <c r="AF500" t="s">
        <v>56</v>
      </c>
      <c r="AG500" t="s">
        <v>57</v>
      </c>
      <c r="AH500" t="s">
        <v>56</v>
      </c>
      <c r="AI500" t="s">
        <v>92</v>
      </c>
    </row>
    <row r="501" spans="1:35" x14ac:dyDescent="0.2">
      <c r="A501" t="s">
        <v>2750</v>
      </c>
      <c r="B501" t="s">
        <v>36</v>
      </c>
      <c r="C501" t="s">
        <v>37</v>
      </c>
      <c r="D501" s="1">
        <v>1000</v>
      </c>
      <c r="E501" t="s">
        <v>38</v>
      </c>
      <c r="F501" s="2">
        <v>45572</v>
      </c>
      <c r="G501" t="s">
        <v>39</v>
      </c>
      <c r="H501" t="s">
        <v>2751</v>
      </c>
      <c r="I501" t="s">
        <v>41</v>
      </c>
      <c r="J501" t="s">
        <v>42</v>
      </c>
      <c r="K501" t="s">
        <v>120</v>
      </c>
      <c r="L501" t="s">
        <v>44</v>
      </c>
      <c r="M501" t="s">
        <v>949</v>
      </c>
      <c r="N501" t="s">
        <v>2752</v>
      </c>
      <c r="O501" t="s">
        <v>2753</v>
      </c>
      <c r="P501" t="s">
        <v>48</v>
      </c>
      <c r="Q501" t="s">
        <v>147</v>
      </c>
      <c r="R501" t="s">
        <v>148</v>
      </c>
      <c r="S501" t="s">
        <v>51</v>
      </c>
      <c r="T501" t="s">
        <v>52</v>
      </c>
      <c r="U501" s="3">
        <v>45789</v>
      </c>
      <c r="V501" t="s">
        <v>53</v>
      </c>
      <c r="W501" s="2">
        <v>45572</v>
      </c>
      <c r="X501" s="2">
        <v>45701</v>
      </c>
      <c r="Y501">
        <v>4</v>
      </c>
      <c r="Z501" t="s">
        <v>54</v>
      </c>
      <c r="AA501" t="s">
        <v>126</v>
      </c>
      <c r="AB501" t="s">
        <v>44</v>
      </c>
      <c r="AC501" t="s">
        <v>44</v>
      </c>
      <c r="AD501" t="s">
        <v>56</v>
      </c>
      <c r="AE501" t="s">
        <v>75</v>
      </c>
      <c r="AF501" t="s">
        <v>56</v>
      </c>
      <c r="AG501" t="s">
        <v>75</v>
      </c>
      <c r="AH501" t="s">
        <v>56</v>
      </c>
      <c r="AI501" t="s">
        <v>164</v>
      </c>
    </row>
    <row r="502" spans="1:35" x14ac:dyDescent="0.2">
      <c r="A502" t="s">
        <v>2754</v>
      </c>
      <c r="B502" t="s">
        <v>36</v>
      </c>
      <c r="C502" t="s">
        <v>37</v>
      </c>
      <c r="D502" s="1">
        <v>620</v>
      </c>
      <c r="E502" t="s">
        <v>38</v>
      </c>
      <c r="F502" s="2">
        <v>45572</v>
      </c>
      <c r="G502" t="s">
        <v>39</v>
      </c>
      <c r="H502" t="s">
        <v>2755</v>
      </c>
      <c r="I502" t="s">
        <v>41</v>
      </c>
      <c r="J502" t="s">
        <v>42</v>
      </c>
      <c r="K502" t="s">
        <v>66</v>
      </c>
      <c r="L502" t="s">
        <v>44</v>
      </c>
      <c r="M502" t="s">
        <v>803</v>
      </c>
      <c r="N502" t="s">
        <v>1771</v>
      </c>
      <c r="O502" t="s">
        <v>1772</v>
      </c>
      <c r="P502" t="s">
        <v>48</v>
      </c>
      <c r="Q502" t="s">
        <v>644</v>
      </c>
      <c r="R502" t="s">
        <v>645</v>
      </c>
      <c r="S502" t="s">
        <v>72</v>
      </c>
      <c r="T502" t="s">
        <v>52</v>
      </c>
      <c r="U502" s="3">
        <v>45789</v>
      </c>
      <c r="V502" t="s">
        <v>53</v>
      </c>
      <c r="W502" s="2">
        <v>45572</v>
      </c>
      <c r="X502" s="2">
        <v>45666</v>
      </c>
      <c r="Y502">
        <v>3</v>
      </c>
      <c r="Z502" t="s">
        <v>54</v>
      </c>
      <c r="AA502" t="s">
        <v>73</v>
      </c>
      <c r="AB502" t="s">
        <v>44</v>
      </c>
      <c r="AC502" t="s">
        <v>44</v>
      </c>
      <c r="AD502" t="s">
        <v>56</v>
      </c>
      <c r="AE502" t="s">
        <v>75</v>
      </c>
      <c r="AF502" t="s">
        <v>56</v>
      </c>
      <c r="AG502" t="s">
        <v>75</v>
      </c>
      <c r="AH502" t="s">
        <v>56</v>
      </c>
      <c r="AI502" t="s">
        <v>92</v>
      </c>
    </row>
    <row r="503" spans="1:35" x14ac:dyDescent="0.2">
      <c r="A503" t="s">
        <v>2756</v>
      </c>
      <c r="B503" t="s">
        <v>36</v>
      </c>
      <c r="C503" t="s">
        <v>37</v>
      </c>
      <c r="D503" s="1">
        <v>967.19</v>
      </c>
      <c r="E503" t="s">
        <v>38</v>
      </c>
      <c r="F503" s="2">
        <v>45572</v>
      </c>
      <c r="G503" t="s">
        <v>39</v>
      </c>
      <c r="H503" t="s">
        <v>2757</v>
      </c>
      <c r="I503" t="s">
        <v>41</v>
      </c>
      <c r="J503" t="s">
        <v>42</v>
      </c>
      <c r="K503" t="s">
        <v>66</v>
      </c>
      <c r="L503" t="s">
        <v>44</v>
      </c>
      <c r="M503" t="s">
        <v>2758</v>
      </c>
      <c r="N503" t="s">
        <v>420</v>
      </c>
      <c r="O503" t="s">
        <v>421</v>
      </c>
      <c r="P503" t="s">
        <v>48</v>
      </c>
      <c r="Q503" t="s">
        <v>147</v>
      </c>
      <c r="R503" t="s">
        <v>148</v>
      </c>
      <c r="S503" t="s">
        <v>51</v>
      </c>
      <c r="T503" t="s">
        <v>52</v>
      </c>
      <c r="U503" s="3">
        <v>45789</v>
      </c>
      <c r="V503" t="s">
        <v>53</v>
      </c>
      <c r="W503" s="2">
        <v>45572</v>
      </c>
      <c r="X503" s="2">
        <v>45603</v>
      </c>
      <c r="Y503">
        <v>1</v>
      </c>
      <c r="Z503" t="s">
        <v>54</v>
      </c>
      <c r="AA503" t="s">
        <v>73</v>
      </c>
      <c r="AB503" t="s">
        <v>44</v>
      </c>
      <c r="AC503" t="s">
        <v>44</v>
      </c>
      <c r="AD503" t="s">
        <v>56</v>
      </c>
      <c r="AE503" t="s">
        <v>75</v>
      </c>
      <c r="AF503" t="s">
        <v>56</v>
      </c>
      <c r="AG503" t="s">
        <v>75</v>
      </c>
      <c r="AH503" t="s">
        <v>56</v>
      </c>
      <c r="AI503" t="s">
        <v>82</v>
      </c>
    </row>
    <row r="504" spans="1:35" x14ac:dyDescent="0.2">
      <c r="A504" t="s">
        <v>2759</v>
      </c>
      <c r="B504" t="s">
        <v>36</v>
      </c>
      <c r="C504" t="s">
        <v>37</v>
      </c>
      <c r="D504" s="1">
        <v>871.79</v>
      </c>
      <c r="E504" t="s">
        <v>38</v>
      </c>
      <c r="F504" s="2">
        <v>45572</v>
      </c>
      <c r="G504" t="s">
        <v>39</v>
      </c>
      <c r="H504" t="s">
        <v>2760</v>
      </c>
      <c r="I504" t="s">
        <v>41</v>
      </c>
      <c r="J504" t="s">
        <v>42</v>
      </c>
      <c r="K504" t="s">
        <v>66</v>
      </c>
      <c r="L504" t="s">
        <v>66</v>
      </c>
      <c r="M504" t="s">
        <v>1405</v>
      </c>
      <c r="N504" t="s">
        <v>799</v>
      </c>
      <c r="O504" t="s">
        <v>800</v>
      </c>
      <c r="P504" t="s">
        <v>48</v>
      </c>
      <c r="Q504" t="s">
        <v>80</v>
      </c>
      <c r="R504" t="s">
        <v>81</v>
      </c>
      <c r="S504" t="s">
        <v>51</v>
      </c>
      <c r="T504" t="s">
        <v>52</v>
      </c>
      <c r="U504" s="3">
        <v>45789</v>
      </c>
      <c r="V504" t="s">
        <v>53</v>
      </c>
      <c r="W504" s="2">
        <v>45572</v>
      </c>
      <c r="X504" s="2">
        <v>45589</v>
      </c>
      <c r="Y504">
        <v>0</v>
      </c>
      <c r="Z504" t="s">
        <v>54</v>
      </c>
      <c r="AA504" t="s">
        <v>73</v>
      </c>
      <c r="AB504" t="s">
        <v>90</v>
      </c>
      <c r="AC504" t="s">
        <v>91</v>
      </c>
      <c r="AD504" t="s">
        <v>56</v>
      </c>
      <c r="AE504" t="s">
        <v>82</v>
      </c>
      <c r="AF504" t="s">
        <v>56</v>
      </c>
      <c r="AG504" t="s">
        <v>82</v>
      </c>
      <c r="AH504" t="s">
        <v>44</v>
      </c>
      <c r="AI504" t="s">
        <v>44</v>
      </c>
    </row>
    <row r="505" spans="1:35" x14ac:dyDescent="0.2">
      <c r="A505" t="s">
        <v>2761</v>
      </c>
      <c r="B505" t="s">
        <v>36</v>
      </c>
      <c r="C505" t="s">
        <v>37</v>
      </c>
      <c r="D505" s="1">
        <v>817.99</v>
      </c>
      <c r="E505" t="s">
        <v>38</v>
      </c>
      <c r="F505" s="2">
        <v>45572</v>
      </c>
      <c r="G505" t="s">
        <v>39</v>
      </c>
      <c r="H505" t="s">
        <v>2762</v>
      </c>
      <c r="I505" t="s">
        <v>41</v>
      </c>
      <c r="J505" t="s">
        <v>42</v>
      </c>
      <c r="K505" t="s">
        <v>66</v>
      </c>
      <c r="L505" t="s">
        <v>44</v>
      </c>
      <c r="M505" t="s">
        <v>346</v>
      </c>
      <c r="N505" t="s">
        <v>957</v>
      </c>
      <c r="O505" t="s">
        <v>958</v>
      </c>
      <c r="P505" t="s">
        <v>48</v>
      </c>
      <c r="Q505" t="s">
        <v>153</v>
      </c>
      <c r="R505" t="s">
        <v>154</v>
      </c>
      <c r="S505" t="s">
        <v>155</v>
      </c>
      <c r="T505" t="s">
        <v>52</v>
      </c>
      <c r="U505" s="3">
        <v>45789</v>
      </c>
      <c r="V505" t="s">
        <v>53</v>
      </c>
      <c r="W505" s="2">
        <v>45572</v>
      </c>
      <c r="X505" s="2">
        <v>45723</v>
      </c>
      <c r="Y505">
        <v>5</v>
      </c>
      <c r="Z505" t="s">
        <v>54</v>
      </c>
      <c r="AA505" t="s">
        <v>73</v>
      </c>
      <c r="AB505" t="s">
        <v>44</v>
      </c>
      <c r="AC505" t="s">
        <v>44</v>
      </c>
      <c r="AD505" t="s">
        <v>56</v>
      </c>
      <c r="AE505" t="s">
        <v>57</v>
      </c>
      <c r="AF505" t="s">
        <v>56</v>
      </c>
      <c r="AG505" t="s">
        <v>57</v>
      </c>
      <c r="AH505" t="s">
        <v>56</v>
      </c>
      <c r="AI505" t="s">
        <v>74</v>
      </c>
    </row>
    <row r="506" spans="1:35" x14ac:dyDescent="0.2">
      <c r="A506" t="s">
        <v>2763</v>
      </c>
      <c r="B506" t="s">
        <v>36</v>
      </c>
      <c r="C506" t="s">
        <v>283</v>
      </c>
      <c r="D506" s="1">
        <v>460</v>
      </c>
      <c r="E506" t="s">
        <v>38</v>
      </c>
      <c r="F506" s="2">
        <v>45572</v>
      </c>
      <c r="G506" t="s">
        <v>39</v>
      </c>
      <c r="H506" t="s">
        <v>2764</v>
      </c>
      <c r="I506" t="s">
        <v>41</v>
      </c>
      <c r="J506" t="s">
        <v>42</v>
      </c>
      <c r="K506" t="s">
        <v>109</v>
      </c>
      <c r="L506" t="s">
        <v>44</v>
      </c>
      <c r="M506" t="s">
        <v>196</v>
      </c>
      <c r="N506" t="s">
        <v>694</v>
      </c>
      <c r="O506" t="s">
        <v>695</v>
      </c>
      <c r="P506" t="s">
        <v>48</v>
      </c>
      <c r="Q506" t="s">
        <v>696</v>
      </c>
      <c r="R506" t="s">
        <v>697</v>
      </c>
      <c r="S506" t="s">
        <v>72</v>
      </c>
      <c r="T506" t="s">
        <v>288</v>
      </c>
      <c r="U506" s="3">
        <v>45789</v>
      </c>
      <c r="V506" t="s">
        <v>53</v>
      </c>
      <c r="W506" s="2">
        <v>45572</v>
      </c>
      <c r="X506" s="2">
        <v>45603</v>
      </c>
      <c r="Y506">
        <v>1</v>
      </c>
      <c r="Z506" t="s">
        <v>54</v>
      </c>
      <c r="AA506" t="s">
        <v>116</v>
      </c>
      <c r="AB506" t="s">
        <v>44</v>
      </c>
      <c r="AC506" t="s">
        <v>44</v>
      </c>
      <c r="AD506" t="s">
        <v>56</v>
      </c>
      <c r="AE506" t="s">
        <v>75</v>
      </c>
      <c r="AF506" t="s">
        <v>56</v>
      </c>
      <c r="AG506" t="s">
        <v>75</v>
      </c>
      <c r="AH506" t="s">
        <v>44</v>
      </c>
      <c r="AI506" t="s">
        <v>44</v>
      </c>
    </row>
    <row r="507" spans="1:35" x14ac:dyDescent="0.2">
      <c r="A507" t="s">
        <v>2765</v>
      </c>
      <c r="B507" t="s">
        <v>36</v>
      </c>
      <c r="C507" t="s">
        <v>283</v>
      </c>
      <c r="D507" s="1">
        <v>660</v>
      </c>
      <c r="E507" t="s">
        <v>38</v>
      </c>
      <c r="F507" s="2">
        <v>45572</v>
      </c>
      <c r="G507" t="s">
        <v>39</v>
      </c>
      <c r="H507" t="s">
        <v>2766</v>
      </c>
      <c r="I507" t="s">
        <v>41</v>
      </c>
      <c r="J507" t="s">
        <v>42</v>
      </c>
      <c r="K507" t="s">
        <v>109</v>
      </c>
      <c r="L507" t="s">
        <v>44</v>
      </c>
      <c r="M507" t="s">
        <v>121</v>
      </c>
      <c r="N507" t="s">
        <v>2103</v>
      </c>
      <c r="O507" t="s">
        <v>2104</v>
      </c>
      <c r="P507" t="s">
        <v>48</v>
      </c>
      <c r="Q507" t="s">
        <v>104</v>
      </c>
      <c r="R507" t="s">
        <v>105</v>
      </c>
      <c r="S507" t="s">
        <v>51</v>
      </c>
      <c r="T507" t="s">
        <v>288</v>
      </c>
      <c r="U507" s="3">
        <v>45789</v>
      </c>
      <c r="V507" t="s">
        <v>53</v>
      </c>
      <c r="W507" s="2">
        <v>45572</v>
      </c>
      <c r="X507" s="2">
        <v>45713</v>
      </c>
      <c r="Y507">
        <v>4</v>
      </c>
      <c r="Z507" t="s">
        <v>54</v>
      </c>
      <c r="AA507" t="s">
        <v>116</v>
      </c>
      <c r="AB507" t="s">
        <v>44</v>
      </c>
      <c r="AC507" t="s">
        <v>44</v>
      </c>
      <c r="AD507" t="s">
        <v>56</v>
      </c>
      <c r="AE507" t="s">
        <v>75</v>
      </c>
      <c r="AF507" t="s">
        <v>56</v>
      </c>
      <c r="AG507" t="s">
        <v>75</v>
      </c>
      <c r="AH507" t="s">
        <v>44</v>
      </c>
      <c r="AI507" t="s">
        <v>44</v>
      </c>
    </row>
    <row r="508" spans="1:35" x14ac:dyDescent="0.2">
      <c r="A508" t="s">
        <v>2767</v>
      </c>
      <c r="B508" t="s">
        <v>36</v>
      </c>
      <c r="C508" t="s">
        <v>37</v>
      </c>
      <c r="D508" s="1">
        <v>1000</v>
      </c>
      <c r="E508" t="s">
        <v>38</v>
      </c>
      <c r="F508" s="2">
        <v>45575</v>
      </c>
      <c r="G508" t="s">
        <v>39</v>
      </c>
      <c r="H508" t="s">
        <v>2768</v>
      </c>
      <c r="I508" t="s">
        <v>41</v>
      </c>
      <c r="J508" t="s">
        <v>42</v>
      </c>
      <c r="K508" t="s">
        <v>120</v>
      </c>
      <c r="L508" t="s">
        <v>44</v>
      </c>
      <c r="M508" t="s">
        <v>789</v>
      </c>
      <c r="N508" t="s">
        <v>406</v>
      </c>
      <c r="O508" t="s">
        <v>407</v>
      </c>
      <c r="P508" t="s">
        <v>48</v>
      </c>
      <c r="Q508" t="s">
        <v>169</v>
      </c>
      <c r="R508" t="s">
        <v>170</v>
      </c>
      <c r="S508" t="s">
        <v>72</v>
      </c>
      <c r="T508" t="s">
        <v>52</v>
      </c>
      <c r="U508" s="3">
        <v>45789</v>
      </c>
      <c r="V508" t="s">
        <v>53</v>
      </c>
      <c r="W508" s="2">
        <v>45575</v>
      </c>
      <c r="X508" s="2">
        <v>45596</v>
      </c>
      <c r="Y508">
        <v>1</v>
      </c>
      <c r="Z508" t="s">
        <v>54</v>
      </c>
      <c r="AA508" t="s">
        <v>126</v>
      </c>
      <c r="AB508" t="s">
        <v>44</v>
      </c>
      <c r="AC508" t="s">
        <v>44</v>
      </c>
      <c r="AD508" t="s">
        <v>56</v>
      </c>
      <c r="AE508" t="s">
        <v>792</v>
      </c>
      <c r="AF508" t="s">
        <v>56</v>
      </c>
      <c r="AG508" t="s">
        <v>792</v>
      </c>
      <c r="AH508" t="s">
        <v>44</v>
      </c>
      <c r="AI508" t="s">
        <v>44</v>
      </c>
    </row>
    <row r="509" spans="1:35" x14ac:dyDescent="0.2">
      <c r="A509" t="s">
        <v>2769</v>
      </c>
      <c r="B509" t="s">
        <v>36</v>
      </c>
      <c r="C509" t="s">
        <v>37</v>
      </c>
      <c r="D509" s="1">
        <v>873.97</v>
      </c>
      <c r="E509" t="s">
        <v>38</v>
      </c>
      <c r="F509" s="2">
        <v>45579</v>
      </c>
      <c r="G509" t="s">
        <v>39</v>
      </c>
      <c r="H509" t="s">
        <v>2770</v>
      </c>
      <c r="I509" t="s">
        <v>41</v>
      </c>
      <c r="J509" t="s">
        <v>42</v>
      </c>
      <c r="K509" t="s">
        <v>129</v>
      </c>
      <c r="L509" t="s">
        <v>44</v>
      </c>
      <c r="M509" t="s">
        <v>45</v>
      </c>
      <c r="N509" t="s">
        <v>386</v>
      </c>
      <c r="O509" t="s">
        <v>387</v>
      </c>
      <c r="P509" t="s">
        <v>48</v>
      </c>
      <c r="Q509" t="s">
        <v>62</v>
      </c>
      <c r="R509" t="s">
        <v>63</v>
      </c>
      <c r="S509" t="s">
        <v>51</v>
      </c>
      <c r="T509" t="s">
        <v>52</v>
      </c>
      <c r="U509" s="3">
        <v>45789</v>
      </c>
      <c r="V509" t="s">
        <v>53</v>
      </c>
      <c r="W509" s="2">
        <v>45579</v>
      </c>
      <c r="X509" s="2">
        <v>45603</v>
      </c>
      <c r="Y509">
        <v>1</v>
      </c>
      <c r="Z509" t="s">
        <v>54</v>
      </c>
      <c r="AA509" t="s">
        <v>228</v>
      </c>
      <c r="AB509" t="s">
        <v>44</v>
      </c>
      <c r="AC509" t="s">
        <v>44</v>
      </c>
      <c r="AD509" t="s">
        <v>56</v>
      </c>
      <c r="AE509" t="s">
        <v>57</v>
      </c>
      <c r="AF509" t="s">
        <v>56</v>
      </c>
      <c r="AG509" t="s">
        <v>57</v>
      </c>
      <c r="AH509" t="s">
        <v>44</v>
      </c>
      <c r="AI509" t="s">
        <v>44</v>
      </c>
    </row>
    <row r="510" spans="1:35" x14ac:dyDescent="0.2">
      <c r="A510" t="s">
        <v>2771</v>
      </c>
      <c r="B510" t="s">
        <v>36</v>
      </c>
      <c r="C510" t="s">
        <v>37</v>
      </c>
      <c r="D510" s="1">
        <v>820</v>
      </c>
      <c r="E510" t="s">
        <v>38</v>
      </c>
      <c r="F510" s="2">
        <v>45581</v>
      </c>
      <c r="G510" t="s">
        <v>39</v>
      </c>
      <c r="H510" t="s">
        <v>2772</v>
      </c>
      <c r="I510" t="s">
        <v>41</v>
      </c>
      <c r="J510" t="s">
        <v>42</v>
      </c>
      <c r="K510" t="s">
        <v>66</v>
      </c>
      <c r="L510" t="s">
        <v>44</v>
      </c>
      <c r="M510" t="s">
        <v>67</v>
      </c>
      <c r="N510" t="s">
        <v>294</v>
      </c>
      <c r="O510" t="s">
        <v>295</v>
      </c>
      <c r="P510" t="s">
        <v>48</v>
      </c>
      <c r="Q510" t="s">
        <v>296</v>
      </c>
      <c r="R510" t="s">
        <v>297</v>
      </c>
      <c r="S510" t="s">
        <v>72</v>
      </c>
      <c r="T510" t="s">
        <v>52</v>
      </c>
      <c r="U510" s="3">
        <v>45789</v>
      </c>
      <c r="V510" t="s">
        <v>53</v>
      </c>
      <c r="W510" s="2">
        <v>45581</v>
      </c>
      <c r="X510" s="2">
        <v>45700</v>
      </c>
      <c r="Y510">
        <v>4</v>
      </c>
      <c r="Z510" t="s">
        <v>54</v>
      </c>
      <c r="AA510" t="s">
        <v>73</v>
      </c>
      <c r="AB510" t="s">
        <v>44</v>
      </c>
      <c r="AC510" t="s">
        <v>44</v>
      </c>
      <c r="AD510" t="s">
        <v>56</v>
      </c>
      <c r="AE510" t="s">
        <v>74</v>
      </c>
      <c r="AF510" t="s">
        <v>56</v>
      </c>
      <c r="AG510" t="s">
        <v>74</v>
      </c>
      <c r="AH510" t="s">
        <v>44</v>
      </c>
      <c r="AI510" t="s">
        <v>44</v>
      </c>
    </row>
    <row r="511" spans="1:35" x14ac:dyDescent="0.2">
      <c r="A511" t="s">
        <v>2773</v>
      </c>
      <c r="B511" t="s">
        <v>36</v>
      </c>
      <c r="C511" t="s">
        <v>37</v>
      </c>
      <c r="D511" s="1">
        <v>646</v>
      </c>
      <c r="E511" t="s">
        <v>38</v>
      </c>
      <c r="F511" s="2">
        <v>45579</v>
      </c>
      <c r="G511" t="s">
        <v>39</v>
      </c>
      <c r="H511" t="s">
        <v>2774</v>
      </c>
      <c r="I511" t="s">
        <v>41</v>
      </c>
      <c r="J511" t="s">
        <v>42</v>
      </c>
      <c r="K511" t="s">
        <v>43</v>
      </c>
      <c r="L511" t="s">
        <v>44</v>
      </c>
      <c r="M511" t="s">
        <v>346</v>
      </c>
      <c r="N511" t="s">
        <v>2775</v>
      </c>
      <c r="O511" t="s">
        <v>2776</v>
      </c>
      <c r="P511" t="s">
        <v>48</v>
      </c>
      <c r="Q511" t="s">
        <v>2276</v>
      </c>
      <c r="R511" t="s">
        <v>2277</v>
      </c>
      <c r="S511" t="s">
        <v>72</v>
      </c>
      <c r="T511" t="s">
        <v>52</v>
      </c>
      <c r="U511" s="3">
        <v>45789</v>
      </c>
      <c r="V511" t="s">
        <v>53</v>
      </c>
      <c r="W511" s="2">
        <v>45579</v>
      </c>
      <c r="X511" s="2">
        <v>45631</v>
      </c>
      <c r="Y511">
        <v>2</v>
      </c>
      <c r="Z511" t="s">
        <v>54</v>
      </c>
      <c r="AA511" t="s">
        <v>55</v>
      </c>
      <c r="AB511" t="s">
        <v>44</v>
      </c>
      <c r="AC511" t="s">
        <v>44</v>
      </c>
      <c r="AD511" t="s">
        <v>56</v>
      </c>
      <c r="AE511" t="s">
        <v>82</v>
      </c>
      <c r="AF511" t="s">
        <v>56</v>
      </c>
      <c r="AG511" t="s">
        <v>82</v>
      </c>
      <c r="AH511" t="s">
        <v>56</v>
      </c>
      <c r="AI511" t="s">
        <v>74</v>
      </c>
    </row>
    <row r="512" spans="1:35" x14ac:dyDescent="0.2">
      <c r="A512" t="s">
        <v>2777</v>
      </c>
      <c r="B512" t="s">
        <v>36</v>
      </c>
      <c r="C512" t="s">
        <v>37</v>
      </c>
      <c r="D512" s="1">
        <v>878.65</v>
      </c>
      <c r="E512" t="s">
        <v>38</v>
      </c>
      <c r="F512" s="2">
        <v>45579</v>
      </c>
      <c r="G512" t="s">
        <v>39</v>
      </c>
      <c r="H512" t="s">
        <v>2778</v>
      </c>
      <c r="I512" t="s">
        <v>41</v>
      </c>
      <c r="J512" t="s">
        <v>42</v>
      </c>
      <c r="K512" t="s">
        <v>43</v>
      </c>
      <c r="L512" t="s">
        <v>44</v>
      </c>
      <c r="M512" t="s">
        <v>419</v>
      </c>
      <c r="N512" t="s">
        <v>776</v>
      </c>
      <c r="O512" t="s">
        <v>777</v>
      </c>
      <c r="P512" t="s">
        <v>48</v>
      </c>
      <c r="Q512" t="s">
        <v>428</v>
      </c>
      <c r="R512" t="s">
        <v>429</v>
      </c>
      <c r="S512" t="s">
        <v>155</v>
      </c>
      <c r="T512" t="s">
        <v>52</v>
      </c>
      <c r="U512" s="3">
        <v>45789</v>
      </c>
      <c r="V512" t="s">
        <v>53</v>
      </c>
      <c r="W512" s="2">
        <v>45579</v>
      </c>
      <c r="X512" s="2">
        <v>45607</v>
      </c>
      <c r="Y512">
        <v>1</v>
      </c>
      <c r="Z512" t="s">
        <v>54</v>
      </c>
      <c r="AA512" t="s">
        <v>55</v>
      </c>
      <c r="AB512" t="s">
        <v>44</v>
      </c>
      <c r="AC512" t="s">
        <v>44</v>
      </c>
      <c r="AD512" t="s">
        <v>56</v>
      </c>
      <c r="AE512" t="s">
        <v>82</v>
      </c>
      <c r="AF512" t="s">
        <v>56</v>
      </c>
      <c r="AG512" t="s">
        <v>82</v>
      </c>
      <c r="AH512" t="s">
        <v>44</v>
      </c>
      <c r="AI512" t="s">
        <v>44</v>
      </c>
    </row>
    <row r="513" spans="1:35" x14ac:dyDescent="0.2">
      <c r="A513" t="s">
        <v>2779</v>
      </c>
      <c r="B513" t="s">
        <v>36</v>
      </c>
      <c r="C513" t="s">
        <v>283</v>
      </c>
      <c r="D513" s="1">
        <v>500</v>
      </c>
      <c r="E513" t="s">
        <v>38</v>
      </c>
      <c r="F513" s="2">
        <v>45579</v>
      </c>
      <c r="G513" t="s">
        <v>39</v>
      </c>
      <c r="H513" t="s">
        <v>2780</v>
      </c>
      <c r="I513" t="s">
        <v>41</v>
      </c>
      <c r="J513" t="s">
        <v>42</v>
      </c>
      <c r="K513" t="s">
        <v>109</v>
      </c>
      <c r="L513" t="s">
        <v>44</v>
      </c>
      <c r="M513" t="s">
        <v>173</v>
      </c>
      <c r="N513" t="s">
        <v>111</v>
      </c>
      <c r="O513" t="s">
        <v>112</v>
      </c>
      <c r="P513" t="s">
        <v>48</v>
      </c>
      <c r="Q513" t="s">
        <v>113</v>
      </c>
      <c r="R513" t="s">
        <v>114</v>
      </c>
      <c r="S513" t="s">
        <v>51</v>
      </c>
      <c r="T513" t="s">
        <v>288</v>
      </c>
      <c r="U513" s="3">
        <v>45789</v>
      </c>
      <c r="V513" t="s">
        <v>53</v>
      </c>
      <c r="W513" s="2">
        <v>45579</v>
      </c>
      <c r="X513" s="2">
        <v>45636</v>
      </c>
      <c r="Y513">
        <v>2</v>
      </c>
      <c r="Z513" t="s">
        <v>54</v>
      </c>
      <c r="AA513" t="s">
        <v>116</v>
      </c>
      <c r="AB513" t="s">
        <v>44</v>
      </c>
      <c r="AC513" t="s">
        <v>44</v>
      </c>
      <c r="AD513" t="s">
        <v>56</v>
      </c>
      <c r="AE513" t="s">
        <v>75</v>
      </c>
      <c r="AF513" t="s">
        <v>56</v>
      </c>
      <c r="AG513" t="s">
        <v>75</v>
      </c>
      <c r="AH513" t="s">
        <v>44</v>
      </c>
      <c r="AI513" t="s">
        <v>44</v>
      </c>
    </row>
    <row r="514" spans="1:35" x14ac:dyDescent="0.2">
      <c r="A514" t="s">
        <v>2781</v>
      </c>
      <c r="B514" t="s">
        <v>36</v>
      </c>
      <c r="C514" t="s">
        <v>37</v>
      </c>
      <c r="D514" s="1">
        <v>1021.98</v>
      </c>
      <c r="E514" t="s">
        <v>38</v>
      </c>
      <c r="F514" s="2">
        <v>45582</v>
      </c>
      <c r="G514" t="s">
        <v>39</v>
      </c>
      <c r="H514" t="s">
        <v>2782</v>
      </c>
      <c r="I514" t="s">
        <v>41</v>
      </c>
      <c r="J514" t="s">
        <v>42</v>
      </c>
      <c r="K514" t="s">
        <v>66</v>
      </c>
      <c r="L514" t="s">
        <v>44</v>
      </c>
      <c r="M514" t="s">
        <v>346</v>
      </c>
      <c r="N514" t="s">
        <v>1175</v>
      </c>
      <c r="O514" t="s">
        <v>1176</v>
      </c>
      <c r="P514" t="s">
        <v>48</v>
      </c>
      <c r="Q514" t="s">
        <v>328</v>
      </c>
      <c r="R514" t="s">
        <v>329</v>
      </c>
      <c r="S514" t="s">
        <v>72</v>
      </c>
      <c r="T514" t="s">
        <v>52</v>
      </c>
      <c r="U514" s="3">
        <v>45789</v>
      </c>
      <c r="V514" t="s">
        <v>53</v>
      </c>
      <c r="W514" s="2">
        <v>45582</v>
      </c>
      <c r="X514" s="2">
        <v>45677</v>
      </c>
      <c r="Y514">
        <v>3</v>
      </c>
      <c r="Z514" t="s">
        <v>54</v>
      </c>
      <c r="AA514" t="s">
        <v>73</v>
      </c>
      <c r="AB514" t="s">
        <v>44</v>
      </c>
      <c r="AC514" t="s">
        <v>44</v>
      </c>
      <c r="AD514" t="s">
        <v>56</v>
      </c>
      <c r="AE514" t="s">
        <v>57</v>
      </c>
      <c r="AF514" t="s">
        <v>56</v>
      </c>
      <c r="AG514" t="s">
        <v>57</v>
      </c>
      <c r="AH514" t="s">
        <v>56</v>
      </c>
      <c r="AI514" t="s">
        <v>74</v>
      </c>
    </row>
    <row r="515" spans="1:35" x14ac:dyDescent="0.2">
      <c r="A515" t="s">
        <v>2783</v>
      </c>
      <c r="B515" t="s">
        <v>36</v>
      </c>
      <c r="C515" t="s">
        <v>37</v>
      </c>
      <c r="D515" s="1">
        <v>640</v>
      </c>
      <c r="E515" t="s">
        <v>38</v>
      </c>
      <c r="F515" s="2">
        <v>45580</v>
      </c>
      <c r="G515" t="s">
        <v>39</v>
      </c>
      <c r="H515" t="s">
        <v>2784</v>
      </c>
      <c r="I515" t="s">
        <v>41</v>
      </c>
      <c r="J515" t="s">
        <v>42</v>
      </c>
      <c r="K515" t="s">
        <v>120</v>
      </c>
      <c r="L515" t="s">
        <v>44</v>
      </c>
      <c r="M515" t="s">
        <v>410</v>
      </c>
      <c r="N515" t="s">
        <v>1927</v>
      </c>
      <c r="O515" t="s">
        <v>1928</v>
      </c>
      <c r="P515" t="s">
        <v>48</v>
      </c>
      <c r="Q515" t="s">
        <v>490</v>
      </c>
      <c r="R515" t="s">
        <v>491</v>
      </c>
      <c r="S515" t="s">
        <v>72</v>
      </c>
      <c r="T515" t="s">
        <v>52</v>
      </c>
      <c r="U515" s="3">
        <v>45789</v>
      </c>
      <c r="V515" t="s">
        <v>53</v>
      </c>
      <c r="W515" s="2">
        <v>45580</v>
      </c>
      <c r="X515" s="2">
        <v>45603</v>
      </c>
      <c r="Y515">
        <v>0</v>
      </c>
      <c r="Z515" t="s">
        <v>54</v>
      </c>
      <c r="AA515" t="s">
        <v>126</v>
      </c>
      <c r="AB515" t="s">
        <v>44</v>
      </c>
      <c r="AC515" t="s">
        <v>44</v>
      </c>
      <c r="AD515" t="s">
        <v>56</v>
      </c>
      <c r="AE515" t="s">
        <v>135</v>
      </c>
      <c r="AF515" t="s">
        <v>56</v>
      </c>
      <c r="AG515" t="s">
        <v>135</v>
      </c>
      <c r="AH515" t="s">
        <v>44</v>
      </c>
      <c r="AI515" t="s">
        <v>44</v>
      </c>
    </row>
    <row r="516" spans="1:35" x14ac:dyDescent="0.2">
      <c r="A516" t="s">
        <v>2785</v>
      </c>
      <c r="B516" t="s">
        <v>36</v>
      </c>
      <c r="C516" t="s">
        <v>202</v>
      </c>
      <c r="D516" s="1">
        <v>1611.6</v>
      </c>
      <c r="E516" t="s">
        <v>38</v>
      </c>
      <c r="F516" s="2">
        <v>45581</v>
      </c>
      <c r="G516" t="s">
        <v>39</v>
      </c>
      <c r="H516" t="s">
        <v>2786</v>
      </c>
      <c r="I516" t="s">
        <v>41</v>
      </c>
      <c r="J516" t="s">
        <v>42</v>
      </c>
      <c r="K516" t="s">
        <v>129</v>
      </c>
      <c r="L516" t="s">
        <v>44</v>
      </c>
      <c r="M516" t="s">
        <v>204</v>
      </c>
      <c r="N516" t="s">
        <v>2030</v>
      </c>
      <c r="O516" t="s">
        <v>2031</v>
      </c>
      <c r="P516" t="s">
        <v>48</v>
      </c>
      <c r="Q516" t="s">
        <v>104</v>
      </c>
      <c r="R516" t="s">
        <v>105</v>
      </c>
      <c r="S516" t="s">
        <v>51</v>
      </c>
      <c r="T516" t="s">
        <v>209</v>
      </c>
      <c r="U516" s="3">
        <v>45789</v>
      </c>
      <c r="V516" t="s">
        <v>53</v>
      </c>
      <c r="W516" s="2">
        <v>45581</v>
      </c>
      <c r="X516" s="2">
        <v>45631</v>
      </c>
      <c r="Y516">
        <v>2</v>
      </c>
      <c r="Z516" t="s">
        <v>54</v>
      </c>
      <c r="AA516" t="s">
        <v>228</v>
      </c>
      <c r="AB516" t="s">
        <v>44</v>
      </c>
      <c r="AC516" t="s">
        <v>44</v>
      </c>
      <c r="AD516" t="s">
        <v>56</v>
      </c>
      <c r="AE516" t="s">
        <v>211</v>
      </c>
      <c r="AF516" t="s">
        <v>56</v>
      </c>
      <c r="AG516" t="s">
        <v>211</v>
      </c>
      <c r="AH516" t="s">
        <v>44</v>
      </c>
      <c r="AI516" t="s">
        <v>44</v>
      </c>
    </row>
    <row r="517" spans="1:35" x14ac:dyDescent="0.2">
      <c r="A517" t="s">
        <v>2787</v>
      </c>
      <c r="B517" t="s">
        <v>36</v>
      </c>
      <c r="C517" t="s">
        <v>37</v>
      </c>
      <c r="D517" s="1">
        <v>871.96</v>
      </c>
      <c r="E517" t="s">
        <v>38</v>
      </c>
      <c r="F517" s="2">
        <v>45580</v>
      </c>
      <c r="G517" t="s">
        <v>39</v>
      </c>
      <c r="H517" t="s">
        <v>2788</v>
      </c>
      <c r="I517" t="s">
        <v>41</v>
      </c>
      <c r="J517" t="s">
        <v>42</v>
      </c>
      <c r="K517" t="s">
        <v>66</v>
      </c>
      <c r="L517" t="s">
        <v>44</v>
      </c>
      <c r="M517" t="s">
        <v>1405</v>
      </c>
      <c r="N517" t="s">
        <v>189</v>
      </c>
      <c r="O517" t="s">
        <v>190</v>
      </c>
      <c r="P517" t="s">
        <v>48</v>
      </c>
      <c r="Q517" t="s">
        <v>191</v>
      </c>
      <c r="R517" t="s">
        <v>192</v>
      </c>
      <c r="S517" t="s">
        <v>51</v>
      </c>
      <c r="T517" t="s">
        <v>52</v>
      </c>
      <c r="U517" s="3">
        <v>45789</v>
      </c>
      <c r="V517" t="s">
        <v>53</v>
      </c>
      <c r="W517" s="2">
        <v>45580</v>
      </c>
      <c r="X517" s="2">
        <v>45677</v>
      </c>
      <c r="Y517">
        <v>3</v>
      </c>
      <c r="Z517" t="s">
        <v>54</v>
      </c>
      <c r="AA517" t="s">
        <v>73</v>
      </c>
      <c r="AB517" t="s">
        <v>44</v>
      </c>
      <c r="AC517" t="s">
        <v>44</v>
      </c>
      <c r="AD517" t="s">
        <v>56</v>
      </c>
      <c r="AE517" t="s">
        <v>82</v>
      </c>
      <c r="AF517" t="s">
        <v>56</v>
      </c>
      <c r="AG517" t="s">
        <v>82</v>
      </c>
      <c r="AH517" t="s">
        <v>44</v>
      </c>
      <c r="AI517" t="s">
        <v>44</v>
      </c>
    </row>
    <row r="518" spans="1:35" x14ac:dyDescent="0.2">
      <c r="A518" t="s">
        <v>2789</v>
      </c>
      <c r="B518" t="s">
        <v>36</v>
      </c>
      <c r="C518" t="s">
        <v>37</v>
      </c>
      <c r="D518" s="1">
        <v>731.03</v>
      </c>
      <c r="E518" t="s">
        <v>38</v>
      </c>
      <c r="F518" s="2">
        <v>45581</v>
      </c>
      <c r="G518" t="s">
        <v>39</v>
      </c>
      <c r="H518" t="s">
        <v>2790</v>
      </c>
      <c r="I518" t="s">
        <v>41</v>
      </c>
      <c r="J518" t="s">
        <v>42</v>
      </c>
      <c r="K518" t="s">
        <v>43</v>
      </c>
      <c r="L518" t="s">
        <v>44</v>
      </c>
      <c r="M518" t="s">
        <v>45</v>
      </c>
      <c r="N518" t="s">
        <v>1646</v>
      </c>
      <c r="O518" t="s">
        <v>1647</v>
      </c>
      <c r="P518" t="s">
        <v>48</v>
      </c>
      <c r="Q518" t="s">
        <v>1261</v>
      </c>
      <c r="R518" t="s">
        <v>1262</v>
      </c>
      <c r="S518" t="s">
        <v>72</v>
      </c>
      <c r="T518" t="s">
        <v>52</v>
      </c>
      <c r="U518" s="3">
        <v>45789</v>
      </c>
      <c r="V518" t="s">
        <v>53</v>
      </c>
      <c r="W518" s="2">
        <v>45581</v>
      </c>
      <c r="X518" s="2">
        <v>45665</v>
      </c>
      <c r="Y518">
        <v>3</v>
      </c>
      <c r="Z518" t="s">
        <v>54</v>
      </c>
      <c r="AA518" t="s">
        <v>55</v>
      </c>
      <c r="AB518" t="s">
        <v>44</v>
      </c>
      <c r="AC518" t="s">
        <v>44</v>
      </c>
      <c r="AD518" t="s">
        <v>56</v>
      </c>
      <c r="AE518" t="s">
        <v>82</v>
      </c>
      <c r="AF518" t="s">
        <v>56</v>
      </c>
      <c r="AG518" t="s">
        <v>82</v>
      </c>
      <c r="AH518" t="s">
        <v>44</v>
      </c>
      <c r="AI518" t="s">
        <v>44</v>
      </c>
    </row>
    <row r="519" spans="1:35" x14ac:dyDescent="0.2">
      <c r="A519" t="s">
        <v>2791</v>
      </c>
      <c r="B519" t="s">
        <v>36</v>
      </c>
      <c r="C519" t="s">
        <v>283</v>
      </c>
      <c r="D519" s="1">
        <v>400</v>
      </c>
      <c r="E519" t="s">
        <v>38</v>
      </c>
      <c r="F519" s="2">
        <v>45581</v>
      </c>
      <c r="G519" t="s">
        <v>39</v>
      </c>
      <c r="H519" t="s">
        <v>2792</v>
      </c>
      <c r="I519" t="s">
        <v>41</v>
      </c>
      <c r="J519" t="s">
        <v>42</v>
      </c>
      <c r="K519" t="s">
        <v>109</v>
      </c>
      <c r="L519" t="s">
        <v>44</v>
      </c>
      <c r="M519" t="s">
        <v>173</v>
      </c>
      <c r="N519" t="s">
        <v>2793</v>
      </c>
      <c r="O519" t="s">
        <v>2794</v>
      </c>
      <c r="P519" t="s">
        <v>48</v>
      </c>
      <c r="Q519" t="s">
        <v>147</v>
      </c>
      <c r="R519" t="s">
        <v>148</v>
      </c>
      <c r="S519" t="s">
        <v>51</v>
      </c>
      <c r="T519" t="s">
        <v>288</v>
      </c>
      <c r="U519" s="3">
        <v>45789</v>
      </c>
      <c r="V519" t="s">
        <v>53</v>
      </c>
      <c r="W519" s="2">
        <v>45581</v>
      </c>
      <c r="X519" s="2">
        <v>45631</v>
      </c>
      <c r="Y519">
        <v>2</v>
      </c>
      <c r="Z519" t="s">
        <v>54</v>
      </c>
      <c r="AA519" t="s">
        <v>116</v>
      </c>
      <c r="AB519" t="s">
        <v>44</v>
      </c>
      <c r="AC519" t="s">
        <v>44</v>
      </c>
      <c r="AD519" t="s">
        <v>56</v>
      </c>
      <c r="AE519" t="s">
        <v>75</v>
      </c>
      <c r="AF519" t="s">
        <v>56</v>
      </c>
      <c r="AG519" t="s">
        <v>75</v>
      </c>
      <c r="AH519" t="s">
        <v>44</v>
      </c>
      <c r="AI519" t="s">
        <v>44</v>
      </c>
    </row>
    <row r="520" spans="1:35" x14ac:dyDescent="0.2">
      <c r="A520" t="s">
        <v>2795</v>
      </c>
      <c r="B520" t="s">
        <v>36</v>
      </c>
      <c r="C520" t="s">
        <v>37</v>
      </c>
      <c r="D520" s="1">
        <v>839.3</v>
      </c>
      <c r="E520" t="s">
        <v>38</v>
      </c>
      <c r="F520" s="2">
        <v>45582</v>
      </c>
      <c r="G520" t="s">
        <v>39</v>
      </c>
      <c r="H520" t="s">
        <v>2796</v>
      </c>
      <c r="I520" t="s">
        <v>41</v>
      </c>
      <c r="J520" t="s">
        <v>42</v>
      </c>
      <c r="K520" t="s">
        <v>66</v>
      </c>
      <c r="L520" t="s">
        <v>44</v>
      </c>
      <c r="M520" t="s">
        <v>1405</v>
      </c>
      <c r="N520" t="s">
        <v>967</v>
      </c>
      <c r="O520" t="s">
        <v>968</v>
      </c>
      <c r="P520" t="s">
        <v>48</v>
      </c>
      <c r="Q520" t="s">
        <v>124</v>
      </c>
      <c r="R520" t="s">
        <v>125</v>
      </c>
      <c r="S520" t="s">
        <v>51</v>
      </c>
      <c r="T520" t="s">
        <v>52</v>
      </c>
      <c r="U520" s="3">
        <v>45789</v>
      </c>
      <c r="V520" t="s">
        <v>53</v>
      </c>
      <c r="W520" s="2">
        <v>45582</v>
      </c>
      <c r="X520" s="2">
        <v>45604</v>
      </c>
      <c r="Y520">
        <v>1</v>
      </c>
      <c r="Z520" t="s">
        <v>54</v>
      </c>
      <c r="AA520" t="s">
        <v>73</v>
      </c>
      <c r="AB520" t="s">
        <v>44</v>
      </c>
      <c r="AC520" t="s">
        <v>44</v>
      </c>
      <c r="AD520" t="s">
        <v>56</v>
      </c>
      <c r="AE520" t="s">
        <v>82</v>
      </c>
      <c r="AF520" t="s">
        <v>56</v>
      </c>
      <c r="AG520" t="s">
        <v>82</v>
      </c>
      <c r="AH520" t="s">
        <v>44</v>
      </c>
      <c r="AI520" t="s">
        <v>44</v>
      </c>
    </row>
    <row r="521" spans="1:35" x14ac:dyDescent="0.2">
      <c r="A521" t="s">
        <v>2797</v>
      </c>
      <c r="B521" t="s">
        <v>36</v>
      </c>
      <c r="C521" t="s">
        <v>283</v>
      </c>
      <c r="D521" s="1">
        <v>500</v>
      </c>
      <c r="E521" t="s">
        <v>38</v>
      </c>
      <c r="F521" s="2">
        <v>45583</v>
      </c>
      <c r="G521" t="s">
        <v>39</v>
      </c>
      <c r="H521" t="s">
        <v>2798</v>
      </c>
      <c r="I521" t="s">
        <v>41</v>
      </c>
      <c r="J521" t="s">
        <v>42</v>
      </c>
      <c r="K521" t="s">
        <v>109</v>
      </c>
      <c r="L521" t="s">
        <v>44</v>
      </c>
      <c r="M521" t="s">
        <v>173</v>
      </c>
      <c r="N521" t="s">
        <v>189</v>
      </c>
      <c r="O521" t="s">
        <v>190</v>
      </c>
      <c r="P521" t="s">
        <v>48</v>
      </c>
      <c r="Q521" t="s">
        <v>191</v>
      </c>
      <c r="R521" t="s">
        <v>192</v>
      </c>
      <c r="S521" t="s">
        <v>51</v>
      </c>
      <c r="T521" t="s">
        <v>288</v>
      </c>
      <c r="U521" s="3">
        <v>45789</v>
      </c>
      <c r="V521" t="s">
        <v>53</v>
      </c>
      <c r="W521" s="2">
        <v>45583</v>
      </c>
      <c r="X521" s="2">
        <v>45677</v>
      </c>
      <c r="Y521">
        <v>3</v>
      </c>
      <c r="Z521" t="s">
        <v>54</v>
      </c>
      <c r="AA521" t="s">
        <v>116</v>
      </c>
      <c r="AB521" t="s">
        <v>44</v>
      </c>
      <c r="AC521" t="s">
        <v>44</v>
      </c>
      <c r="AD521" t="s">
        <v>56</v>
      </c>
      <c r="AE521" t="s">
        <v>75</v>
      </c>
      <c r="AF521" t="s">
        <v>56</v>
      </c>
      <c r="AG521" t="s">
        <v>75</v>
      </c>
      <c r="AH521" t="s">
        <v>44</v>
      </c>
      <c r="AI521" t="s">
        <v>44</v>
      </c>
    </row>
    <row r="522" spans="1:35" x14ac:dyDescent="0.2">
      <c r="A522" t="s">
        <v>2799</v>
      </c>
      <c r="B522" t="s">
        <v>36</v>
      </c>
      <c r="C522" t="s">
        <v>202</v>
      </c>
      <c r="D522" s="1">
        <v>1823.2</v>
      </c>
      <c r="E522" t="s">
        <v>38</v>
      </c>
      <c r="F522" s="2">
        <v>45587</v>
      </c>
      <c r="G522" t="s">
        <v>39</v>
      </c>
      <c r="H522" t="s">
        <v>2800</v>
      </c>
      <c r="I522" t="s">
        <v>41</v>
      </c>
      <c r="J522" t="s">
        <v>42</v>
      </c>
      <c r="K522" t="s">
        <v>109</v>
      </c>
      <c r="L522" t="s">
        <v>44</v>
      </c>
      <c r="M522" t="s">
        <v>204</v>
      </c>
      <c r="N522" t="s">
        <v>420</v>
      </c>
      <c r="O522" t="s">
        <v>421</v>
      </c>
      <c r="P522" t="s">
        <v>48</v>
      </c>
      <c r="Q522" t="s">
        <v>147</v>
      </c>
      <c r="R522" t="s">
        <v>148</v>
      </c>
      <c r="S522" t="s">
        <v>51</v>
      </c>
      <c r="T522" t="s">
        <v>209</v>
      </c>
      <c r="U522" s="3">
        <v>45789</v>
      </c>
      <c r="V522" t="s">
        <v>53</v>
      </c>
      <c r="W522" s="2">
        <v>45587</v>
      </c>
      <c r="X522" s="2">
        <v>45665</v>
      </c>
      <c r="Y522">
        <v>3</v>
      </c>
      <c r="Z522" t="s">
        <v>54</v>
      </c>
      <c r="AA522" t="s">
        <v>210</v>
      </c>
      <c r="AB522" t="s">
        <v>44</v>
      </c>
      <c r="AC522" t="s">
        <v>44</v>
      </c>
      <c r="AD522" t="s">
        <v>56</v>
      </c>
      <c r="AE522" t="s">
        <v>211</v>
      </c>
      <c r="AF522" t="s">
        <v>56</v>
      </c>
      <c r="AG522" t="s">
        <v>211</v>
      </c>
      <c r="AH522" t="s">
        <v>44</v>
      </c>
      <c r="AI522" t="s">
        <v>44</v>
      </c>
    </row>
    <row r="523" spans="1:35" x14ac:dyDescent="0.2">
      <c r="A523" t="s">
        <v>2801</v>
      </c>
      <c r="B523" t="s">
        <v>36</v>
      </c>
      <c r="C523" t="s">
        <v>37</v>
      </c>
      <c r="D523" s="1">
        <v>800</v>
      </c>
      <c r="E523" t="s">
        <v>38</v>
      </c>
      <c r="F523" s="2">
        <v>45587</v>
      </c>
      <c r="G523" t="s">
        <v>39</v>
      </c>
      <c r="H523" t="s">
        <v>2802</v>
      </c>
      <c r="I523" t="s">
        <v>41</v>
      </c>
      <c r="J523" t="s">
        <v>42</v>
      </c>
      <c r="K523" t="s">
        <v>120</v>
      </c>
      <c r="L523" t="s">
        <v>44</v>
      </c>
      <c r="M523" t="s">
        <v>196</v>
      </c>
      <c r="N523" t="s">
        <v>1136</v>
      </c>
      <c r="O523" t="s">
        <v>1137</v>
      </c>
      <c r="P523" t="s">
        <v>48</v>
      </c>
      <c r="Q523" t="s">
        <v>62</v>
      </c>
      <c r="R523" t="s">
        <v>63</v>
      </c>
      <c r="S523" t="s">
        <v>51</v>
      </c>
      <c r="T523" t="s">
        <v>52</v>
      </c>
      <c r="U523" s="3">
        <v>45789</v>
      </c>
      <c r="V523" t="s">
        <v>53</v>
      </c>
      <c r="W523" s="2">
        <v>45587</v>
      </c>
      <c r="X523" s="2">
        <v>45632</v>
      </c>
      <c r="Y523">
        <v>2</v>
      </c>
      <c r="Z523" t="s">
        <v>54</v>
      </c>
      <c r="AA523" t="s">
        <v>126</v>
      </c>
      <c r="AB523" t="s">
        <v>44</v>
      </c>
      <c r="AC523" t="s">
        <v>44</v>
      </c>
      <c r="AD523" t="s">
        <v>56</v>
      </c>
      <c r="AE523" t="s">
        <v>75</v>
      </c>
      <c r="AF523" t="s">
        <v>56</v>
      </c>
      <c r="AG523" t="s">
        <v>75</v>
      </c>
      <c r="AH523" t="s">
        <v>44</v>
      </c>
      <c r="AI523" t="s">
        <v>44</v>
      </c>
    </row>
    <row r="524" spans="1:35" x14ac:dyDescent="0.2">
      <c r="A524" t="s">
        <v>2803</v>
      </c>
      <c r="B524" t="s">
        <v>36</v>
      </c>
      <c r="C524" t="s">
        <v>283</v>
      </c>
      <c r="D524" s="1">
        <v>250</v>
      </c>
      <c r="E524" t="s">
        <v>38</v>
      </c>
      <c r="F524" s="2">
        <v>45589</v>
      </c>
      <c r="G524" t="s">
        <v>39</v>
      </c>
      <c r="H524" t="s">
        <v>2804</v>
      </c>
      <c r="I524" t="s">
        <v>41</v>
      </c>
      <c r="J524" t="s">
        <v>42</v>
      </c>
      <c r="K524" t="s">
        <v>109</v>
      </c>
      <c r="L524" t="s">
        <v>44</v>
      </c>
      <c r="M524" t="s">
        <v>121</v>
      </c>
      <c r="N524" t="s">
        <v>2805</v>
      </c>
      <c r="O524" t="s">
        <v>2806</v>
      </c>
      <c r="P524" t="s">
        <v>48</v>
      </c>
      <c r="Q524" t="s">
        <v>140</v>
      </c>
      <c r="R524" t="s">
        <v>141</v>
      </c>
      <c r="S524" t="s">
        <v>72</v>
      </c>
      <c r="T524" t="s">
        <v>288</v>
      </c>
      <c r="U524" s="3">
        <v>45789</v>
      </c>
      <c r="V524" t="s">
        <v>53</v>
      </c>
      <c r="W524" s="2">
        <v>45589</v>
      </c>
      <c r="X524" s="2">
        <v>45632</v>
      </c>
      <c r="Y524">
        <v>2</v>
      </c>
      <c r="Z524" t="s">
        <v>54</v>
      </c>
      <c r="AA524" t="s">
        <v>116</v>
      </c>
      <c r="AB524" t="s">
        <v>44</v>
      </c>
      <c r="AC524" t="s">
        <v>44</v>
      </c>
      <c r="AD524" t="s">
        <v>56</v>
      </c>
      <c r="AE524" t="s">
        <v>75</v>
      </c>
      <c r="AF524" t="s">
        <v>56</v>
      </c>
      <c r="AG524" t="s">
        <v>75</v>
      </c>
      <c r="AH524" t="s">
        <v>44</v>
      </c>
      <c r="AI524" t="s">
        <v>44</v>
      </c>
    </row>
    <row r="525" spans="1:35" x14ac:dyDescent="0.2">
      <c r="A525" t="s">
        <v>2807</v>
      </c>
      <c r="B525" t="s">
        <v>36</v>
      </c>
      <c r="C525" t="s">
        <v>283</v>
      </c>
      <c r="D525" s="1">
        <v>500</v>
      </c>
      <c r="E525" t="s">
        <v>38</v>
      </c>
      <c r="F525" s="2">
        <v>45586</v>
      </c>
      <c r="G525" t="s">
        <v>39</v>
      </c>
      <c r="H525" t="s">
        <v>2808</v>
      </c>
      <c r="I525" t="s">
        <v>41</v>
      </c>
      <c r="J525" t="s">
        <v>42</v>
      </c>
      <c r="K525" t="s">
        <v>109</v>
      </c>
      <c r="L525" t="s">
        <v>44</v>
      </c>
      <c r="M525" t="s">
        <v>173</v>
      </c>
      <c r="N525" t="s">
        <v>2809</v>
      </c>
      <c r="O525" t="s">
        <v>2810</v>
      </c>
      <c r="P525" t="s">
        <v>48</v>
      </c>
      <c r="Q525" t="s">
        <v>147</v>
      </c>
      <c r="R525" t="s">
        <v>148</v>
      </c>
      <c r="S525" t="s">
        <v>51</v>
      </c>
      <c r="T525" t="s">
        <v>288</v>
      </c>
      <c r="U525" s="3">
        <v>45789</v>
      </c>
      <c r="V525" t="s">
        <v>53</v>
      </c>
      <c r="W525" s="2">
        <v>45586</v>
      </c>
      <c r="X525" s="2">
        <v>45631</v>
      </c>
      <c r="Y525">
        <v>2</v>
      </c>
      <c r="Z525" t="s">
        <v>54</v>
      </c>
      <c r="AA525" t="s">
        <v>116</v>
      </c>
      <c r="AB525" t="s">
        <v>44</v>
      </c>
      <c r="AC525" t="s">
        <v>44</v>
      </c>
      <c r="AD525" t="s">
        <v>56</v>
      </c>
      <c r="AE525" t="s">
        <v>75</v>
      </c>
      <c r="AF525" t="s">
        <v>56</v>
      </c>
      <c r="AG525" t="s">
        <v>75</v>
      </c>
      <c r="AH525" t="s">
        <v>44</v>
      </c>
      <c r="AI525" t="s">
        <v>44</v>
      </c>
    </row>
    <row r="526" spans="1:35" x14ac:dyDescent="0.2">
      <c r="A526" t="s">
        <v>2811</v>
      </c>
      <c r="B526" t="s">
        <v>36</v>
      </c>
      <c r="C526" t="s">
        <v>37</v>
      </c>
      <c r="D526" s="1">
        <v>650.98</v>
      </c>
      <c r="E526" t="s">
        <v>38</v>
      </c>
      <c r="F526" s="2">
        <v>45587</v>
      </c>
      <c r="G526" t="s">
        <v>39</v>
      </c>
      <c r="H526" t="s">
        <v>2812</v>
      </c>
      <c r="I526" t="s">
        <v>41</v>
      </c>
      <c r="J526" t="s">
        <v>42</v>
      </c>
      <c r="K526" t="s">
        <v>66</v>
      </c>
      <c r="L526" t="s">
        <v>44</v>
      </c>
      <c r="M526" t="s">
        <v>419</v>
      </c>
      <c r="N526" t="s">
        <v>577</v>
      </c>
      <c r="O526" t="s">
        <v>578</v>
      </c>
      <c r="P526" t="s">
        <v>48</v>
      </c>
      <c r="Q526" t="s">
        <v>415</v>
      </c>
      <c r="R526" t="s">
        <v>416</v>
      </c>
      <c r="S526" t="s">
        <v>51</v>
      </c>
      <c r="T526" t="s">
        <v>52</v>
      </c>
      <c r="U526" s="3">
        <v>45789</v>
      </c>
      <c r="V526" t="s">
        <v>53</v>
      </c>
      <c r="W526" s="2">
        <v>45587</v>
      </c>
      <c r="X526" s="2">
        <v>45636</v>
      </c>
      <c r="Y526">
        <v>2</v>
      </c>
      <c r="Z526" t="s">
        <v>54</v>
      </c>
      <c r="AA526" t="s">
        <v>73</v>
      </c>
      <c r="AB526" t="s">
        <v>44</v>
      </c>
      <c r="AC526" t="s">
        <v>44</v>
      </c>
      <c r="AD526" t="s">
        <v>56</v>
      </c>
      <c r="AE526" t="s">
        <v>57</v>
      </c>
      <c r="AF526" t="s">
        <v>56</v>
      </c>
      <c r="AG526" t="s">
        <v>57</v>
      </c>
      <c r="AH526" t="s">
        <v>44</v>
      </c>
      <c r="AI526" t="s">
        <v>44</v>
      </c>
    </row>
    <row r="527" spans="1:35" x14ac:dyDescent="0.2">
      <c r="A527" t="s">
        <v>2813</v>
      </c>
      <c r="B527" t="s">
        <v>36</v>
      </c>
      <c r="C527" t="s">
        <v>37</v>
      </c>
      <c r="D527" s="1">
        <v>950.97</v>
      </c>
      <c r="E527" t="s">
        <v>38</v>
      </c>
      <c r="F527" s="2">
        <v>45586</v>
      </c>
      <c r="G527" t="s">
        <v>39</v>
      </c>
      <c r="H527" t="s">
        <v>2814</v>
      </c>
      <c r="I527" t="s">
        <v>41</v>
      </c>
      <c r="J527" t="s">
        <v>42</v>
      </c>
      <c r="K527" t="s">
        <v>43</v>
      </c>
      <c r="L527" t="s">
        <v>109</v>
      </c>
      <c r="M527" t="s">
        <v>45</v>
      </c>
      <c r="N527" t="s">
        <v>2815</v>
      </c>
      <c r="O527" t="s">
        <v>2816</v>
      </c>
      <c r="P527" t="s">
        <v>48</v>
      </c>
      <c r="Q527" t="s">
        <v>62</v>
      </c>
      <c r="R527" t="s">
        <v>63</v>
      </c>
      <c r="S527" t="s">
        <v>51</v>
      </c>
      <c r="T527" t="s">
        <v>52</v>
      </c>
      <c r="U527" s="3">
        <v>45789</v>
      </c>
      <c r="V527" t="s">
        <v>53</v>
      </c>
      <c r="W527" s="2">
        <v>45586</v>
      </c>
      <c r="X527" s="2">
        <v>45631</v>
      </c>
      <c r="Y527">
        <v>2</v>
      </c>
      <c r="Z527" t="s">
        <v>54</v>
      </c>
      <c r="AA527" t="s">
        <v>55</v>
      </c>
      <c r="AB527" t="s">
        <v>90</v>
      </c>
      <c r="AC527" t="s">
        <v>116</v>
      </c>
      <c r="AD527" t="s">
        <v>56</v>
      </c>
      <c r="AE527" t="s">
        <v>57</v>
      </c>
      <c r="AF527" t="s">
        <v>56</v>
      </c>
      <c r="AG527" t="s">
        <v>57</v>
      </c>
      <c r="AH527" t="s">
        <v>44</v>
      </c>
      <c r="AI527" t="s">
        <v>44</v>
      </c>
    </row>
    <row r="528" spans="1:35" x14ac:dyDescent="0.2">
      <c r="A528" t="s">
        <v>2817</v>
      </c>
      <c r="B528" t="s">
        <v>36</v>
      </c>
      <c r="C528" t="s">
        <v>37</v>
      </c>
      <c r="D528" s="1">
        <v>821.43</v>
      </c>
      <c r="E528" t="s">
        <v>38</v>
      </c>
      <c r="F528" s="2">
        <v>45586</v>
      </c>
      <c r="G528" t="s">
        <v>39</v>
      </c>
      <c r="H528" t="s">
        <v>2818</v>
      </c>
      <c r="I528" t="s">
        <v>41</v>
      </c>
      <c r="J528" t="s">
        <v>42</v>
      </c>
      <c r="K528" t="s">
        <v>66</v>
      </c>
      <c r="L528" t="s">
        <v>44</v>
      </c>
      <c r="M528" t="s">
        <v>1775</v>
      </c>
      <c r="N528" t="s">
        <v>1077</v>
      </c>
      <c r="O528" t="s">
        <v>1078</v>
      </c>
      <c r="P528" t="s">
        <v>48</v>
      </c>
      <c r="Q528" t="s">
        <v>508</v>
      </c>
      <c r="R528" t="s">
        <v>509</v>
      </c>
      <c r="S528" t="s">
        <v>51</v>
      </c>
      <c r="T528" t="s">
        <v>52</v>
      </c>
      <c r="U528" s="3">
        <v>45789</v>
      </c>
      <c r="V528" t="s">
        <v>53</v>
      </c>
      <c r="W528" s="2">
        <v>45586</v>
      </c>
      <c r="X528" s="2">
        <v>45631</v>
      </c>
      <c r="Y528">
        <v>2</v>
      </c>
      <c r="Z528" t="s">
        <v>54</v>
      </c>
      <c r="AA528" t="s">
        <v>73</v>
      </c>
      <c r="AB528" t="s">
        <v>44</v>
      </c>
      <c r="AC528" t="s">
        <v>44</v>
      </c>
      <c r="AD528" t="s">
        <v>56</v>
      </c>
      <c r="AE528" t="s">
        <v>82</v>
      </c>
      <c r="AF528" t="s">
        <v>56</v>
      </c>
      <c r="AG528" t="s">
        <v>82</v>
      </c>
      <c r="AH528" t="s">
        <v>56</v>
      </c>
      <c r="AI528" t="s">
        <v>75</v>
      </c>
    </row>
    <row r="529" spans="1:35" x14ac:dyDescent="0.2">
      <c r="A529" t="s">
        <v>2819</v>
      </c>
      <c r="B529" t="s">
        <v>36</v>
      </c>
      <c r="C529" t="s">
        <v>37</v>
      </c>
      <c r="D529" s="1">
        <v>476.22</v>
      </c>
      <c r="E529" t="s">
        <v>38</v>
      </c>
      <c r="F529" s="2">
        <v>45587</v>
      </c>
      <c r="G529" t="s">
        <v>39</v>
      </c>
      <c r="H529" t="s">
        <v>2820</v>
      </c>
      <c r="I529" t="s">
        <v>41</v>
      </c>
      <c r="J529" t="s">
        <v>42</v>
      </c>
      <c r="K529" t="s">
        <v>66</v>
      </c>
      <c r="L529" t="s">
        <v>43</v>
      </c>
      <c r="M529" t="s">
        <v>1023</v>
      </c>
      <c r="N529" t="s">
        <v>1059</v>
      </c>
      <c r="O529" t="s">
        <v>1060</v>
      </c>
      <c r="P529" t="s">
        <v>48</v>
      </c>
      <c r="Q529" t="s">
        <v>80</v>
      </c>
      <c r="R529" t="s">
        <v>81</v>
      </c>
      <c r="S529" t="s">
        <v>51</v>
      </c>
      <c r="T529" t="s">
        <v>52</v>
      </c>
      <c r="U529" s="3">
        <v>45789</v>
      </c>
      <c r="V529" t="s">
        <v>53</v>
      </c>
      <c r="W529" s="2">
        <v>45587</v>
      </c>
      <c r="X529" s="2">
        <v>45604</v>
      </c>
      <c r="Y529">
        <v>1</v>
      </c>
      <c r="Z529" t="s">
        <v>54</v>
      </c>
      <c r="AA529" t="s">
        <v>73</v>
      </c>
      <c r="AB529" t="s">
        <v>90</v>
      </c>
      <c r="AC529" t="s">
        <v>55</v>
      </c>
      <c r="AD529" t="s">
        <v>56</v>
      </c>
      <c r="AE529" t="s">
        <v>57</v>
      </c>
      <c r="AF529" t="s">
        <v>56</v>
      </c>
      <c r="AG529" t="s">
        <v>57</v>
      </c>
      <c r="AH529" t="s">
        <v>56</v>
      </c>
      <c r="AI529" t="s">
        <v>92</v>
      </c>
    </row>
    <row r="530" spans="1:35" x14ac:dyDescent="0.2">
      <c r="A530" t="s">
        <v>2821</v>
      </c>
      <c r="B530" t="s">
        <v>36</v>
      </c>
      <c r="C530" t="s">
        <v>37</v>
      </c>
      <c r="D530" s="1">
        <v>850.79</v>
      </c>
      <c r="E530" t="s">
        <v>38</v>
      </c>
      <c r="F530" s="2">
        <v>45587</v>
      </c>
      <c r="G530" t="s">
        <v>39</v>
      </c>
      <c r="H530" t="s">
        <v>2822</v>
      </c>
      <c r="I530" t="s">
        <v>41</v>
      </c>
      <c r="J530" t="s">
        <v>42</v>
      </c>
      <c r="K530" t="s">
        <v>66</v>
      </c>
      <c r="L530" t="s">
        <v>44</v>
      </c>
      <c r="M530" t="s">
        <v>45</v>
      </c>
      <c r="N530" t="s">
        <v>2823</v>
      </c>
      <c r="O530" t="s">
        <v>2824</v>
      </c>
      <c r="P530" t="s">
        <v>48</v>
      </c>
      <c r="Q530" t="s">
        <v>1067</v>
      </c>
      <c r="R530" t="s">
        <v>1068</v>
      </c>
      <c r="S530" t="s">
        <v>72</v>
      </c>
      <c r="T530" t="s">
        <v>52</v>
      </c>
      <c r="U530" s="3">
        <v>45789</v>
      </c>
      <c r="V530" t="s">
        <v>53</v>
      </c>
      <c r="W530" s="2">
        <v>45587</v>
      </c>
      <c r="X530" s="2">
        <v>45603</v>
      </c>
      <c r="Y530">
        <v>1</v>
      </c>
      <c r="Z530" t="s">
        <v>54</v>
      </c>
      <c r="AA530" t="s">
        <v>91</v>
      </c>
      <c r="AB530" t="s">
        <v>44</v>
      </c>
      <c r="AC530" t="s">
        <v>44</v>
      </c>
      <c r="AD530" t="s">
        <v>56</v>
      </c>
      <c r="AE530" t="s">
        <v>82</v>
      </c>
      <c r="AF530" t="s">
        <v>56</v>
      </c>
      <c r="AG530" t="s">
        <v>82</v>
      </c>
      <c r="AH530" t="s">
        <v>44</v>
      </c>
      <c r="AI530" t="s">
        <v>44</v>
      </c>
    </row>
    <row r="531" spans="1:35" x14ac:dyDescent="0.2">
      <c r="A531" t="s">
        <v>2825</v>
      </c>
      <c r="B531" t="s">
        <v>36</v>
      </c>
      <c r="C531" t="s">
        <v>37</v>
      </c>
      <c r="D531" s="1">
        <v>611.63</v>
      </c>
      <c r="E531" t="s">
        <v>38</v>
      </c>
      <c r="F531" s="2">
        <v>45587</v>
      </c>
      <c r="G531" t="s">
        <v>39</v>
      </c>
      <c r="H531" t="s">
        <v>2826</v>
      </c>
      <c r="I531" t="s">
        <v>41</v>
      </c>
      <c r="J531" t="s">
        <v>42</v>
      </c>
      <c r="K531" t="s">
        <v>43</v>
      </c>
      <c r="L531" t="s">
        <v>44</v>
      </c>
      <c r="M531" t="s">
        <v>672</v>
      </c>
      <c r="N531" t="s">
        <v>1477</v>
      </c>
      <c r="O531" t="s">
        <v>1478</v>
      </c>
      <c r="P531" t="s">
        <v>48</v>
      </c>
      <c r="Q531" t="s">
        <v>490</v>
      </c>
      <c r="R531" t="s">
        <v>491</v>
      </c>
      <c r="S531" t="s">
        <v>72</v>
      </c>
      <c r="T531" t="s">
        <v>52</v>
      </c>
      <c r="U531" s="3">
        <v>45789</v>
      </c>
      <c r="V531" t="s">
        <v>53</v>
      </c>
      <c r="W531" s="2">
        <v>45587</v>
      </c>
      <c r="X531" s="2">
        <v>45622</v>
      </c>
      <c r="Y531">
        <v>1</v>
      </c>
      <c r="Z531" t="s">
        <v>54</v>
      </c>
      <c r="AA531" t="s">
        <v>55</v>
      </c>
      <c r="AB531" t="s">
        <v>44</v>
      </c>
      <c r="AC531" t="s">
        <v>44</v>
      </c>
      <c r="AD531" t="s">
        <v>56</v>
      </c>
      <c r="AE531" t="s">
        <v>82</v>
      </c>
      <c r="AF531" t="s">
        <v>56</v>
      </c>
      <c r="AG531" t="s">
        <v>82</v>
      </c>
      <c r="AH531" t="s">
        <v>56</v>
      </c>
      <c r="AI531" t="s">
        <v>92</v>
      </c>
    </row>
    <row r="532" spans="1:35" x14ac:dyDescent="0.2">
      <c r="A532" t="s">
        <v>2827</v>
      </c>
      <c r="B532" t="s">
        <v>36</v>
      </c>
      <c r="C532" t="s">
        <v>37</v>
      </c>
      <c r="D532" s="1">
        <v>440</v>
      </c>
      <c r="E532" t="s">
        <v>38</v>
      </c>
      <c r="F532" s="2">
        <v>45587</v>
      </c>
      <c r="G532" t="s">
        <v>39</v>
      </c>
      <c r="H532" t="s">
        <v>2828</v>
      </c>
      <c r="I532" t="s">
        <v>41</v>
      </c>
      <c r="J532" t="s">
        <v>42</v>
      </c>
      <c r="K532" t="s">
        <v>120</v>
      </c>
      <c r="L532" t="s">
        <v>44</v>
      </c>
      <c r="M532" t="s">
        <v>173</v>
      </c>
      <c r="N532" t="s">
        <v>506</v>
      </c>
      <c r="O532" t="s">
        <v>507</v>
      </c>
      <c r="P532" t="s">
        <v>48</v>
      </c>
      <c r="Q532" t="s">
        <v>508</v>
      </c>
      <c r="R532" t="s">
        <v>509</v>
      </c>
      <c r="S532" t="s">
        <v>51</v>
      </c>
      <c r="T532" t="s">
        <v>52</v>
      </c>
      <c r="U532" s="3">
        <v>45789</v>
      </c>
      <c r="V532" t="s">
        <v>53</v>
      </c>
      <c r="W532" s="2">
        <v>45587</v>
      </c>
      <c r="X532" s="2">
        <v>45643</v>
      </c>
      <c r="Y532">
        <v>2</v>
      </c>
      <c r="Z532" t="s">
        <v>54</v>
      </c>
      <c r="AA532" t="s">
        <v>126</v>
      </c>
      <c r="AB532" t="s">
        <v>44</v>
      </c>
      <c r="AC532" t="s">
        <v>44</v>
      </c>
      <c r="AD532" t="s">
        <v>56</v>
      </c>
      <c r="AE532" t="s">
        <v>75</v>
      </c>
      <c r="AF532" t="s">
        <v>56</v>
      </c>
      <c r="AG532" t="s">
        <v>75</v>
      </c>
      <c r="AH532" t="s">
        <v>44</v>
      </c>
      <c r="AI532" t="s">
        <v>44</v>
      </c>
    </row>
    <row r="533" spans="1:35" x14ac:dyDescent="0.2">
      <c r="A533" t="s">
        <v>2829</v>
      </c>
      <c r="B533" t="s">
        <v>36</v>
      </c>
      <c r="C533" t="s">
        <v>37</v>
      </c>
      <c r="D533" s="1">
        <v>800</v>
      </c>
      <c r="E533" t="s">
        <v>38</v>
      </c>
      <c r="F533" s="2">
        <v>45587</v>
      </c>
      <c r="G533" t="s">
        <v>39</v>
      </c>
      <c r="H533" t="s">
        <v>2830</v>
      </c>
      <c r="I533" t="s">
        <v>41</v>
      </c>
      <c r="J533" t="s">
        <v>42</v>
      </c>
      <c r="K533" t="s">
        <v>66</v>
      </c>
      <c r="L533" t="s">
        <v>44</v>
      </c>
      <c r="M533" t="s">
        <v>306</v>
      </c>
      <c r="N533" t="s">
        <v>760</v>
      </c>
      <c r="O533" t="s">
        <v>761</v>
      </c>
      <c r="P533" t="s">
        <v>48</v>
      </c>
      <c r="Q533" t="s">
        <v>180</v>
      </c>
      <c r="R533" t="s">
        <v>181</v>
      </c>
      <c r="S533" t="s">
        <v>51</v>
      </c>
      <c r="T533" t="s">
        <v>52</v>
      </c>
      <c r="U533" s="3">
        <v>45789</v>
      </c>
      <c r="V533" t="s">
        <v>53</v>
      </c>
      <c r="W533" s="2">
        <v>45587</v>
      </c>
      <c r="X533" s="2">
        <v>45643</v>
      </c>
      <c r="Y533">
        <v>2</v>
      </c>
      <c r="Z533" t="s">
        <v>54</v>
      </c>
      <c r="AA533" t="s">
        <v>73</v>
      </c>
      <c r="AB533" t="s">
        <v>44</v>
      </c>
      <c r="AC533" t="s">
        <v>44</v>
      </c>
      <c r="AD533" t="s">
        <v>56</v>
      </c>
      <c r="AE533" t="s">
        <v>75</v>
      </c>
      <c r="AF533" t="s">
        <v>56</v>
      </c>
      <c r="AG533" t="s">
        <v>75</v>
      </c>
      <c r="AH533" t="s">
        <v>56</v>
      </c>
      <c r="AI533" t="s">
        <v>74</v>
      </c>
    </row>
    <row r="534" spans="1:35" x14ac:dyDescent="0.2">
      <c r="A534" t="s">
        <v>2831</v>
      </c>
      <c r="B534" t="s">
        <v>36</v>
      </c>
      <c r="C534" t="s">
        <v>37</v>
      </c>
      <c r="D534" s="1">
        <v>540</v>
      </c>
      <c r="E534" t="s">
        <v>38</v>
      </c>
      <c r="F534" s="2">
        <v>45589</v>
      </c>
      <c r="G534" t="s">
        <v>39</v>
      </c>
      <c r="H534" t="s">
        <v>2832</v>
      </c>
      <c r="I534" t="s">
        <v>41</v>
      </c>
      <c r="J534" t="s">
        <v>42</v>
      </c>
      <c r="K534" t="s">
        <v>66</v>
      </c>
      <c r="L534" t="s">
        <v>44</v>
      </c>
      <c r="M534" t="s">
        <v>196</v>
      </c>
      <c r="N534" t="s">
        <v>2171</v>
      </c>
      <c r="O534" t="s">
        <v>2172</v>
      </c>
      <c r="P534" t="s">
        <v>48</v>
      </c>
      <c r="Q534" t="s">
        <v>920</v>
      </c>
      <c r="R534" t="s">
        <v>921</v>
      </c>
      <c r="S534" t="s">
        <v>72</v>
      </c>
      <c r="T534" t="s">
        <v>52</v>
      </c>
      <c r="U534" s="3">
        <v>45789</v>
      </c>
      <c r="V534" t="s">
        <v>53</v>
      </c>
      <c r="W534" s="2">
        <v>45589</v>
      </c>
      <c r="X534" s="2">
        <v>45681</v>
      </c>
      <c r="Y534">
        <v>3</v>
      </c>
      <c r="Z534" t="s">
        <v>54</v>
      </c>
      <c r="AA534" t="s">
        <v>73</v>
      </c>
      <c r="AB534" t="s">
        <v>44</v>
      </c>
      <c r="AC534" t="s">
        <v>44</v>
      </c>
      <c r="AD534" t="s">
        <v>56</v>
      </c>
      <c r="AE534" t="s">
        <v>75</v>
      </c>
      <c r="AF534" t="s">
        <v>56</v>
      </c>
      <c r="AG534" t="s">
        <v>75</v>
      </c>
      <c r="AH534" t="s">
        <v>44</v>
      </c>
      <c r="AI534" t="s">
        <v>44</v>
      </c>
    </row>
    <row r="535" spans="1:35" x14ac:dyDescent="0.2">
      <c r="A535" t="s">
        <v>2833</v>
      </c>
      <c r="B535" t="s">
        <v>36</v>
      </c>
      <c r="C535" t="s">
        <v>37</v>
      </c>
      <c r="D535" s="1">
        <v>975</v>
      </c>
      <c r="E535" t="s">
        <v>38</v>
      </c>
      <c r="F535" s="2">
        <v>45593</v>
      </c>
      <c r="G535" t="s">
        <v>39</v>
      </c>
      <c r="H535" t="s">
        <v>2834</v>
      </c>
      <c r="I535" t="s">
        <v>41</v>
      </c>
      <c r="J535" t="s">
        <v>42</v>
      </c>
      <c r="K535" t="s">
        <v>66</v>
      </c>
      <c r="L535" t="s">
        <v>44</v>
      </c>
      <c r="M535" t="s">
        <v>1719</v>
      </c>
      <c r="N535" t="s">
        <v>359</v>
      </c>
      <c r="O535" t="s">
        <v>360</v>
      </c>
      <c r="P535" t="s">
        <v>48</v>
      </c>
      <c r="Q535" t="s">
        <v>70</v>
      </c>
      <c r="R535" t="s">
        <v>71</v>
      </c>
      <c r="S535" t="s">
        <v>72</v>
      </c>
      <c r="T535" t="s">
        <v>52</v>
      </c>
      <c r="U535" s="3">
        <v>45789</v>
      </c>
      <c r="V535" t="s">
        <v>53</v>
      </c>
      <c r="W535" s="2">
        <v>45593</v>
      </c>
      <c r="X535" s="2">
        <v>45700</v>
      </c>
      <c r="Y535">
        <v>4</v>
      </c>
      <c r="Z535" t="s">
        <v>54</v>
      </c>
      <c r="AA535" t="s">
        <v>73</v>
      </c>
      <c r="AB535" t="s">
        <v>44</v>
      </c>
      <c r="AC535" t="s">
        <v>44</v>
      </c>
      <c r="AD535" t="s">
        <v>56</v>
      </c>
      <c r="AE535" t="s">
        <v>74</v>
      </c>
      <c r="AF535" t="s">
        <v>56</v>
      </c>
      <c r="AG535" t="s">
        <v>74</v>
      </c>
      <c r="AH535" t="s">
        <v>56</v>
      </c>
      <c r="AI535" t="s">
        <v>93</v>
      </c>
    </row>
    <row r="536" spans="1:35" x14ac:dyDescent="0.2">
      <c r="A536" t="s">
        <v>2835</v>
      </c>
      <c r="B536" t="s">
        <v>36</v>
      </c>
      <c r="C536" t="s">
        <v>37</v>
      </c>
      <c r="D536" s="1">
        <v>774.29</v>
      </c>
      <c r="E536" t="s">
        <v>38</v>
      </c>
      <c r="F536" s="2">
        <v>45593</v>
      </c>
      <c r="G536" t="s">
        <v>39</v>
      </c>
      <c r="H536" t="s">
        <v>2836</v>
      </c>
      <c r="I536" t="s">
        <v>41</v>
      </c>
      <c r="J536" t="s">
        <v>42</v>
      </c>
      <c r="K536" t="s">
        <v>129</v>
      </c>
      <c r="L536" t="s">
        <v>44</v>
      </c>
      <c r="M536" t="s">
        <v>1405</v>
      </c>
      <c r="N536" t="s">
        <v>1871</v>
      </c>
      <c r="O536" t="s">
        <v>1872</v>
      </c>
      <c r="P536" t="s">
        <v>48</v>
      </c>
      <c r="Q536" t="s">
        <v>49</v>
      </c>
      <c r="R536" t="s">
        <v>50</v>
      </c>
      <c r="S536" t="s">
        <v>51</v>
      </c>
      <c r="T536" t="s">
        <v>52</v>
      </c>
      <c r="U536" s="3">
        <v>45789</v>
      </c>
      <c r="V536" t="s">
        <v>53</v>
      </c>
      <c r="W536" s="2">
        <v>45593</v>
      </c>
      <c r="X536" s="2">
        <v>45681</v>
      </c>
      <c r="Y536">
        <v>3</v>
      </c>
      <c r="Z536" t="s">
        <v>54</v>
      </c>
      <c r="AA536" t="s">
        <v>163</v>
      </c>
      <c r="AB536" t="s">
        <v>44</v>
      </c>
      <c r="AC536" t="s">
        <v>44</v>
      </c>
      <c r="AD536" t="s">
        <v>56</v>
      </c>
      <c r="AE536" t="s">
        <v>82</v>
      </c>
      <c r="AF536" t="s">
        <v>56</v>
      </c>
      <c r="AG536" t="s">
        <v>82</v>
      </c>
      <c r="AH536" t="s">
        <v>44</v>
      </c>
      <c r="AI536" t="s">
        <v>44</v>
      </c>
    </row>
    <row r="537" spans="1:35" x14ac:dyDescent="0.2">
      <c r="A537" t="s">
        <v>2837</v>
      </c>
      <c r="B537" t="s">
        <v>36</v>
      </c>
      <c r="C537" t="s">
        <v>37</v>
      </c>
      <c r="D537" s="1">
        <v>894.41</v>
      </c>
      <c r="E537" t="s">
        <v>38</v>
      </c>
      <c r="F537" s="2">
        <v>45593</v>
      </c>
      <c r="G537" t="s">
        <v>39</v>
      </c>
      <c r="H537" t="s">
        <v>2838</v>
      </c>
      <c r="I537" t="s">
        <v>41</v>
      </c>
      <c r="J537" t="s">
        <v>42</v>
      </c>
      <c r="K537" t="s">
        <v>43</v>
      </c>
      <c r="L537" t="s">
        <v>44</v>
      </c>
      <c r="M537" t="s">
        <v>1405</v>
      </c>
      <c r="N537" t="s">
        <v>781</v>
      </c>
      <c r="O537" t="s">
        <v>782</v>
      </c>
      <c r="P537" t="s">
        <v>48</v>
      </c>
      <c r="Q537" t="s">
        <v>783</v>
      </c>
      <c r="R537" t="s">
        <v>784</v>
      </c>
      <c r="S537" t="s">
        <v>72</v>
      </c>
      <c r="T537" t="s">
        <v>52</v>
      </c>
      <c r="U537" s="3">
        <v>45789</v>
      </c>
      <c r="V537" t="s">
        <v>53</v>
      </c>
      <c r="W537" s="2">
        <v>45593</v>
      </c>
      <c r="X537" s="2">
        <v>45625</v>
      </c>
      <c r="Y537">
        <v>1</v>
      </c>
      <c r="Z537" t="s">
        <v>54</v>
      </c>
      <c r="AA537" t="s">
        <v>55</v>
      </c>
      <c r="AB537" t="s">
        <v>44</v>
      </c>
      <c r="AC537" t="s">
        <v>44</v>
      </c>
      <c r="AD537" t="s">
        <v>56</v>
      </c>
      <c r="AE537" t="s">
        <v>57</v>
      </c>
      <c r="AF537" t="s">
        <v>56</v>
      </c>
      <c r="AG537" t="s">
        <v>57</v>
      </c>
      <c r="AH537" t="s">
        <v>44</v>
      </c>
      <c r="AI537" t="s">
        <v>44</v>
      </c>
    </row>
    <row r="538" spans="1:35" x14ac:dyDescent="0.2">
      <c r="A538" t="s">
        <v>2839</v>
      </c>
      <c r="B538" t="s">
        <v>36</v>
      </c>
      <c r="C538" t="s">
        <v>107</v>
      </c>
      <c r="D538" s="1">
        <v>795</v>
      </c>
      <c r="E538" t="s">
        <v>38</v>
      </c>
      <c r="F538" s="2">
        <v>45600</v>
      </c>
      <c r="G538" t="s">
        <v>39</v>
      </c>
      <c r="H538" t="s">
        <v>2840</v>
      </c>
      <c r="I538" t="s">
        <v>41</v>
      </c>
      <c r="J538" t="s">
        <v>42</v>
      </c>
      <c r="K538" t="s">
        <v>237</v>
      </c>
      <c r="L538" t="s">
        <v>44</v>
      </c>
      <c r="M538" t="s">
        <v>2640</v>
      </c>
      <c r="N538" t="s">
        <v>2841</v>
      </c>
      <c r="O538" t="s">
        <v>2842</v>
      </c>
      <c r="P538" t="s">
        <v>48</v>
      </c>
      <c r="Q538" t="s">
        <v>1545</v>
      </c>
      <c r="R538" t="s">
        <v>1546</v>
      </c>
      <c r="S538" t="s">
        <v>155</v>
      </c>
      <c r="T538" t="s">
        <v>115</v>
      </c>
      <c r="U538" s="3">
        <v>45789</v>
      </c>
      <c r="V538" t="s">
        <v>53</v>
      </c>
      <c r="W538" s="2">
        <v>45600</v>
      </c>
      <c r="X538" s="2">
        <v>45680</v>
      </c>
      <c r="Y538">
        <v>2</v>
      </c>
      <c r="Z538" t="s">
        <v>54</v>
      </c>
      <c r="AA538" t="s">
        <v>241</v>
      </c>
      <c r="AB538" t="s">
        <v>44</v>
      </c>
      <c r="AC538" t="s">
        <v>44</v>
      </c>
      <c r="AD538" t="s">
        <v>56</v>
      </c>
      <c r="AE538" t="s">
        <v>117</v>
      </c>
      <c r="AF538" t="s">
        <v>56</v>
      </c>
      <c r="AG538" t="s">
        <v>117</v>
      </c>
      <c r="AH538" t="s">
        <v>44</v>
      </c>
      <c r="AI538" t="s">
        <v>44</v>
      </c>
    </row>
    <row r="539" spans="1:35" x14ac:dyDescent="0.2">
      <c r="A539" t="s">
        <v>2843</v>
      </c>
      <c r="B539" t="s">
        <v>36</v>
      </c>
      <c r="C539" t="s">
        <v>283</v>
      </c>
      <c r="D539" s="1">
        <v>300</v>
      </c>
      <c r="E539" t="s">
        <v>38</v>
      </c>
      <c r="F539" s="2">
        <v>45593</v>
      </c>
      <c r="G539" t="s">
        <v>39</v>
      </c>
      <c r="H539" t="s">
        <v>2844</v>
      </c>
      <c r="I539" t="s">
        <v>41</v>
      </c>
      <c r="J539" t="s">
        <v>42</v>
      </c>
      <c r="K539" t="s">
        <v>109</v>
      </c>
      <c r="L539" t="s">
        <v>44</v>
      </c>
      <c r="M539" t="s">
        <v>121</v>
      </c>
      <c r="N539" t="s">
        <v>961</v>
      </c>
      <c r="O539" t="s">
        <v>2845</v>
      </c>
      <c r="P539" t="s">
        <v>48</v>
      </c>
      <c r="Q539" t="s">
        <v>147</v>
      </c>
      <c r="R539" t="s">
        <v>148</v>
      </c>
      <c r="S539" t="s">
        <v>51</v>
      </c>
      <c r="T539" t="s">
        <v>288</v>
      </c>
      <c r="U539" s="3">
        <v>45789</v>
      </c>
      <c r="V539" t="s">
        <v>53</v>
      </c>
      <c r="W539" s="2">
        <v>45593</v>
      </c>
      <c r="X539" s="2">
        <v>45685</v>
      </c>
      <c r="Y539">
        <v>3</v>
      </c>
      <c r="Z539" t="s">
        <v>54</v>
      </c>
      <c r="AA539" t="s">
        <v>116</v>
      </c>
      <c r="AB539" t="s">
        <v>44</v>
      </c>
      <c r="AC539" t="s">
        <v>44</v>
      </c>
      <c r="AD539" t="s">
        <v>56</v>
      </c>
      <c r="AE539" t="s">
        <v>75</v>
      </c>
      <c r="AF539" t="s">
        <v>56</v>
      </c>
      <c r="AG539" t="s">
        <v>75</v>
      </c>
      <c r="AH539" t="s">
        <v>44</v>
      </c>
      <c r="AI539" t="s">
        <v>44</v>
      </c>
    </row>
    <row r="540" spans="1:35" x14ac:dyDescent="0.2">
      <c r="A540" t="s">
        <v>2846</v>
      </c>
      <c r="B540" t="s">
        <v>36</v>
      </c>
      <c r="C540" t="s">
        <v>37</v>
      </c>
      <c r="D540" s="1">
        <v>703.4</v>
      </c>
      <c r="E540" t="s">
        <v>38</v>
      </c>
      <c r="F540" s="2">
        <v>45593</v>
      </c>
      <c r="G540" t="s">
        <v>39</v>
      </c>
      <c r="H540" t="s">
        <v>2847</v>
      </c>
      <c r="I540" t="s">
        <v>41</v>
      </c>
      <c r="J540" t="s">
        <v>42</v>
      </c>
      <c r="K540" t="s">
        <v>120</v>
      </c>
      <c r="L540" t="s">
        <v>44</v>
      </c>
      <c r="M540" t="s">
        <v>1405</v>
      </c>
      <c r="N540" t="s">
        <v>2848</v>
      </c>
      <c r="O540" t="s">
        <v>2849</v>
      </c>
      <c r="P540" t="s">
        <v>48</v>
      </c>
      <c r="Q540" t="s">
        <v>153</v>
      </c>
      <c r="R540" t="s">
        <v>154</v>
      </c>
      <c r="S540" t="s">
        <v>155</v>
      </c>
      <c r="T540" t="s">
        <v>52</v>
      </c>
      <c r="U540" s="3">
        <v>45789</v>
      </c>
      <c r="V540" t="s">
        <v>53</v>
      </c>
      <c r="W540" s="2">
        <v>45593</v>
      </c>
      <c r="X540" s="2">
        <v>45622</v>
      </c>
      <c r="Y540">
        <v>1</v>
      </c>
      <c r="Z540" t="s">
        <v>54</v>
      </c>
      <c r="AA540" t="s">
        <v>126</v>
      </c>
      <c r="AB540" t="s">
        <v>44</v>
      </c>
      <c r="AC540" t="s">
        <v>44</v>
      </c>
      <c r="AD540" t="s">
        <v>56</v>
      </c>
      <c r="AE540" t="s">
        <v>57</v>
      </c>
      <c r="AF540" t="s">
        <v>56</v>
      </c>
      <c r="AG540" t="s">
        <v>57</v>
      </c>
      <c r="AH540" t="s">
        <v>44</v>
      </c>
      <c r="AI540" t="s">
        <v>44</v>
      </c>
    </row>
    <row r="541" spans="1:35" x14ac:dyDescent="0.2">
      <c r="A541" t="s">
        <v>2850</v>
      </c>
      <c r="B541" t="s">
        <v>36</v>
      </c>
      <c r="C541" t="s">
        <v>37</v>
      </c>
      <c r="D541" s="1">
        <v>806.65</v>
      </c>
      <c r="E541" t="s">
        <v>38</v>
      </c>
      <c r="F541" s="2">
        <v>45594</v>
      </c>
      <c r="G541" t="s">
        <v>39</v>
      </c>
      <c r="H541" t="s">
        <v>2851</v>
      </c>
      <c r="I541" t="s">
        <v>41</v>
      </c>
      <c r="J541" t="s">
        <v>42</v>
      </c>
      <c r="K541" t="s">
        <v>129</v>
      </c>
      <c r="L541" t="s">
        <v>44</v>
      </c>
      <c r="M541" t="s">
        <v>271</v>
      </c>
      <c r="N541" t="s">
        <v>1455</v>
      </c>
      <c r="O541" t="s">
        <v>1456</v>
      </c>
      <c r="P541" t="s">
        <v>48</v>
      </c>
      <c r="Q541" t="s">
        <v>1457</v>
      </c>
      <c r="R541" t="s">
        <v>1458</v>
      </c>
      <c r="S541" t="s">
        <v>72</v>
      </c>
      <c r="T541" t="s">
        <v>52</v>
      </c>
      <c r="U541" s="3">
        <v>45789</v>
      </c>
      <c r="V541" t="s">
        <v>53</v>
      </c>
      <c r="W541" s="2">
        <v>45594</v>
      </c>
      <c r="X541" s="2">
        <v>45632</v>
      </c>
      <c r="Y541">
        <v>2</v>
      </c>
      <c r="Z541" t="s">
        <v>54</v>
      </c>
      <c r="AA541" t="s">
        <v>228</v>
      </c>
      <c r="AB541" t="s">
        <v>44</v>
      </c>
      <c r="AC541" t="s">
        <v>44</v>
      </c>
      <c r="AD541" t="s">
        <v>56</v>
      </c>
      <c r="AE541" t="s">
        <v>82</v>
      </c>
      <c r="AF541" t="s">
        <v>56</v>
      </c>
      <c r="AG541" t="s">
        <v>82</v>
      </c>
      <c r="AH541" t="s">
        <v>56</v>
      </c>
      <c r="AI541" t="s">
        <v>164</v>
      </c>
    </row>
    <row r="542" spans="1:35" x14ac:dyDescent="0.2">
      <c r="A542" t="s">
        <v>2852</v>
      </c>
      <c r="B542" t="s">
        <v>36</v>
      </c>
      <c r="C542" t="s">
        <v>283</v>
      </c>
      <c r="D542" s="1">
        <v>300</v>
      </c>
      <c r="E542" t="s">
        <v>38</v>
      </c>
      <c r="F542" s="2">
        <v>45593</v>
      </c>
      <c r="G542" t="s">
        <v>39</v>
      </c>
      <c r="H542" t="s">
        <v>2853</v>
      </c>
      <c r="I542" t="s">
        <v>41</v>
      </c>
      <c r="J542" t="s">
        <v>42</v>
      </c>
      <c r="K542" t="s">
        <v>109</v>
      </c>
      <c r="L542" t="s">
        <v>44</v>
      </c>
      <c r="M542" t="s">
        <v>173</v>
      </c>
      <c r="N542" t="s">
        <v>2809</v>
      </c>
      <c r="O542" t="s">
        <v>2810</v>
      </c>
      <c r="P542" t="s">
        <v>48</v>
      </c>
      <c r="Q542" t="s">
        <v>147</v>
      </c>
      <c r="R542" t="s">
        <v>148</v>
      </c>
      <c r="S542" t="s">
        <v>51</v>
      </c>
      <c r="T542" t="s">
        <v>288</v>
      </c>
      <c r="U542" s="3">
        <v>45789</v>
      </c>
      <c r="V542" t="s">
        <v>53</v>
      </c>
      <c r="W542" s="2">
        <v>45593</v>
      </c>
      <c r="X542" s="2">
        <v>45636</v>
      </c>
      <c r="Y542">
        <v>2</v>
      </c>
      <c r="Z542" t="s">
        <v>54</v>
      </c>
      <c r="AA542" t="s">
        <v>116</v>
      </c>
      <c r="AB542" t="s">
        <v>44</v>
      </c>
      <c r="AC542" t="s">
        <v>44</v>
      </c>
      <c r="AD542" t="s">
        <v>56</v>
      </c>
      <c r="AE542" t="s">
        <v>75</v>
      </c>
      <c r="AF542" t="s">
        <v>56</v>
      </c>
      <c r="AG542" t="s">
        <v>75</v>
      </c>
      <c r="AH542" t="s">
        <v>44</v>
      </c>
      <c r="AI542" t="s">
        <v>44</v>
      </c>
    </row>
    <row r="543" spans="1:35" x14ac:dyDescent="0.2">
      <c r="A543" t="s">
        <v>2854</v>
      </c>
      <c r="B543" t="s">
        <v>36</v>
      </c>
      <c r="C543" t="s">
        <v>283</v>
      </c>
      <c r="D543" s="1">
        <v>300</v>
      </c>
      <c r="E543" t="s">
        <v>38</v>
      </c>
      <c r="F543" s="2">
        <v>45593</v>
      </c>
      <c r="G543" t="s">
        <v>39</v>
      </c>
      <c r="H543" t="s">
        <v>2855</v>
      </c>
      <c r="I543" t="s">
        <v>41</v>
      </c>
      <c r="J543" t="s">
        <v>42</v>
      </c>
      <c r="K543" t="s">
        <v>109</v>
      </c>
      <c r="L543" t="s">
        <v>44</v>
      </c>
      <c r="M543" t="s">
        <v>2298</v>
      </c>
      <c r="N543" t="s">
        <v>1032</v>
      </c>
      <c r="O543" t="s">
        <v>1033</v>
      </c>
      <c r="P543" t="s">
        <v>48</v>
      </c>
      <c r="Q543" t="s">
        <v>415</v>
      </c>
      <c r="R543" t="s">
        <v>416</v>
      </c>
      <c r="S543" t="s">
        <v>51</v>
      </c>
      <c r="T543" t="s">
        <v>288</v>
      </c>
      <c r="U543" s="3">
        <v>45789</v>
      </c>
      <c r="V543" t="s">
        <v>53</v>
      </c>
      <c r="W543" s="2">
        <v>45593</v>
      </c>
      <c r="X543" s="2">
        <v>45677</v>
      </c>
      <c r="Y543">
        <v>3</v>
      </c>
      <c r="Z543" t="s">
        <v>54</v>
      </c>
      <c r="AA543" t="s">
        <v>116</v>
      </c>
      <c r="AB543" t="s">
        <v>44</v>
      </c>
      <c r="AC543" t="s">
        <v>44</v>
      </c>
      <c r="AD543" t="s">
        <v>56</v>
      </c>
      <c r="AE543" t="s">
        <v>164</v>
      </c>
      <c r="AF543" t="s">
        <v>56</v>
      </c>
      <c r="AG543" t="s">
        <v>164</v>
      </c>
      <c r="AH543" t="s">
        <v>56</v>
      </c>
      <c r="AI543" t="s">
        <v>93</v>
      </c>
    </row>
    <row r="544" spans="1:35" x14ac:dyDescent="0.2">
      <c r="A544" t="s">
        <v>2856</v>
      </c>
      <c r="B544" t="s">
        <v>36</v>
      </c>
      <c r="C544" t="s">
        <v>283</v>
      </c>
      <c r="D544" s="1">
        <v>300</v>
      </c>
      <c r="E544" t="s">
        <v>38</v>
      </c>
      <c r="F544" s="2">
        <v>45593</v>
      </c>
      <c r="G544" t="s">
        <v>39</v>
      </c>
      <c r="H544" t="s">
        <v>2857</v>
      </c>
      <c r="I544" t="s">
        <v>41</v>
      </c>
      <c r="J544" t="s">
        <v>42</v>
      </c>
      <c r="K544" t="s">
        <v>109</v>
      </c>
      <c r="L544" t="s">
        <v>44</v>
      </c>
      <c r="M544" t="s">
        <v>173</v>
      </c>
      <c r="N544" t="s">
        <v>2617</v>
      </c>
      <c r="O544" t="s">
        <v>2618</v>
      </c>
      <c r="P544" t="s">
        <v>48</v>
      </c>
      <c r="Q544" t="s">
        <v>147</v>
      </c>
      <c r="R544" t="s">
        <v>148</v>
      </c>
      <c r="S544" t="s">
        <v>51</v>
      </c>
      <c r="T544" t="s">
        <v>288</v>
      </c>
      <c r="U544" s="3">
        <v>45789</v>
      </c>
      <c r="V544" t="s">
        <v>53</v>
      </c>
      <c r="W544" s="2">
        <v>45593</v>
      </c>
      <c r="X544" s="2">
        <v>45665</v>
      </c>
      <c r="Y544">
        <v>3</v>
      </c>
      <c r="Z544" t="s">
        <v>54</v>
      </c>
      <c r="AA544" t="s">
        <v>116</v>
      </c>
      <c r="AB544" t="s">
        <v>44</v>
      </c>
      <c r="AC544" t="s">
        <v>44</v>
      </c>
      <c r="AD544" t="s">
        <v>56</v>
      </c>
      <c r="AE544" t="s">
        <v>75</v>
      </c>
      <c r="AF544" t="s">
        <v>56</v>
      </c>
      <c r="AG544" t="s">
        <v>75</v>
      </c>
      <c r="AH544" t="s">
        <v>44</v>
      </c>
      <c r="AI544" t="s">
        <v>44</v>
      </c>
    </row>
    <row r="545" spans="1:35" x14ac:dyDescent="0.2">
      <c r="A545" t="s">
        <v>2858</v>
      </c>
      <c r="B545" t="s">
        <v>36</v>
      </c>
      <c r="C545" t="s">
        <v>37</v>
      </c>
      <c r="D545" s="1">
        <v>921.45</v>
      </c>
      <c r="E545" t="s">
        <v>38</v>
      </c>
      <c r="F545" s="2">
        <v>45593</v>
      </c>
      <c r="G545" t="s">
        <v>39</v>
      </c>
      <c r="H545" t="s">
        <v>2859</v>
      </c>
      <c r="I545" t="s">
        <v>41</v>
      </c>
      <c r="J545" t="s">
        <v>42</v>
      </c>
      <c r="K545" t="s">
        <v>120</v>
      </c>
      <c r="L545" t="s">
        <v>44</v>
      </c>
      <c r="M545" t="s">
        <v>709</v>
      </c>
      <c r="N545" t="s">
        <v>378</v>
      </c>
      <c r="O545" t="s">
        <v>379</v>
      </c>
      <c r="P545" t="s">
        <v>48</v>
      </c>
      <c r="Q545" t="s">
        <v>191</v>
      </c>
      <c r="R545" t="s">
        <v>192</v>
      </c>
      <c r="S545" t="s">
        <v>51</v>
      </c>
      <c r="T545" t="s">
        <v>52</v>
      </c>
      <c r="U545" s="3">
        <v>45789</v>
      </c>
      <c r="V545" t="s">
        <v>53</v>
      </c>
      <c r="W545" s="2">
        <v>45593</v>
      </c>
      <c r="X545" s="2">
        <v>45665</v>
      </c>
      <c r="Y545">
        <v>3</v>
      </c>
      <c r="Z545" t="s">
        <v>54</v>
      </c>
      <c r="AA545" t="s">
        <v>126</v>
      </c>
      <c r="AB545" t="s">
        <v>44</v>
      </c>
      <c r="AC545" t="s">
        <v>44</v>
      </c>
      <c r="AD545" t="s">
        <v>56</v>
      </c>
      <c r="AE545" t="s">
        <v>75</v>
      </c>
      <c r="AF545" t="s">
        <v>56</v>
      </c>
      <c r="AG545" t="s">
        <v>75</v>
      </c>
      <c r="AH545" t="s">
        <v>56</v>
      </c>
      <c r="AI545" t="s">
        <v>74</v>
      </c>
    </row>
    <row r="546" spans="1:35" x14ac:dyDescent="0.2">
      <c r="A546" t="s">
        <v>2860</v>
      </c>
      <c r="B546" t="s">
        <v>36</v>
      </c>
      <c r="C546" t="s">
        <v>37</v>
      </c>
      <c r="D546" s="1">
        <v>686.98</v>
      </c>
      <c r="E546" t="s">
        <v>38</v>
      </c>
      <c r="F546" s="2">
        <v>45594</v>
      </c>
      <c r="G546" t="s">
        <v>39</v>
      </c>
      <c r="H546" t="s">
        <v>2861</v>
      </c>
      <c r="I546" t="s">
        <v>41</v>
      </c>
      <c r="J546" t="s">
        <v>42</v>
      </c>
      <c r="K546" t="s">
        <v>129</v>
      </c>
      <c r="L546" t="s">
        <v>44</v>
      </c>
      <c r="M546" t="s">
        <v>419</v>
      </c>
      <c r="N546" t="s">
        <v>294</v>
      </c>
      <c r="O546" t="s">
        <v>295</v>
      </c>
      <c r="P546" t="s">
        <v>48</v>
      </c>
      <c r="Q546" t="s">
        <v>296</v>
      </c>
      <c r="R546" t="s">
        <v>297</v>
      </c>
      <c r="S546" t="s">
        <v>72</v>
      </c>
      <c r="T546" t="s">
        <v>52</v>
      </c>
      <c r="U546" s="3">
        <v>45789</v>
      </c>
      <c r="V546" t="s">
        <v>53</v>
      </c>
      <c r="W546" s="2">
        <v>45594</v>
      </c>
      <c r="X546" s="2">
        <v>45631</v>
      </c>
      <c r="Y546">
        <v>2</v>
      </c>
      <c r="Z546" t="s">
        <v>54</v>
      </c>
      <c r="AA546" t="s">
        <v>163</v>
      </c>
      <c r="AB546" t="s">
        <v>44</v>
      </c>
      <c r="AC546" t="s">
        <v>44</v>
      </c>
      <c r="AD546" t="s">
        <v>56</v>
      </c>
      <c r="AE546" t="s">
        <v>57</v>
      </c>
      <c r="AF546" t="s">
        <v>56</v>
      </c>
      <c r="AG546" t="s">
        <v>57</v>
      </c>
      <c r="AH546" t="s">
        <v>44</v>
      </c>
      <c r="AI546" t="s">
        <v>44</v>
      </c>
    </row>
    <row r="547" spans="1:35" x14ac:dyDescent="0.2">
      <c r="A547" t="s">
        <v>2862</v>
      </c>
      <c r="B547" t="s">
        <v>36</v>
      </c>
      <c r="C547" t="s">
        <v>316</v>
      </c>
      <c r="D547" s="1">
        <v>2365.48</v>
      </c>
      <c r="E547" t="s">
        <v>38</v>
      </c>
      <c r="F547" s="2">
        <v>45593</v>
      </c>
      <c r="G547" t="s">
        <v>39</v>
      </c>
      <c r="H547" t="s">
        <v>2863</v>
      </c>
      <c r="I547" t="s">
        <v>41</v>
      </c>
      <c r="J547" t="s">
        <v>42</v>
      </c>
      <c r="K547" t="s">
        <v>66</v>
      </c>
      <c r="L547" t="s">
        <v>44</v>
      </c>
      <c r="M547" t="s">
        <v>2864</v>
      </c>
      <c r="N547" t="s">
        <v>857</v>
      </c>
      <c r="O547" t="s">
        <v>858</v>
      </c>
      <c r="P547" t="s">
        <v>48</v>
      </c>
      <c r="Q547" t="s">
        <v>530</v>
      </c>
      <c r="R547" t="s">
        <v>531</v>
      </c>
      <c r="S547" t="s">
        <v>72</v>
      </c>
      <c r="T547" t="s">
        <v>323</v>
      </c>
      <c r="U547" s="3">
        <v>45789</v>
      </c>
      <c r="V547" t="s">
        <v>53</v>
      </c>
      <c r="W547" s="2">
        <v>45593</v>
      </c>
      <c r="X547" s="2">
        <v>45623</v>
      </c>
      <c r="Y547">
        <v>1</v>
      </c>
      <c r="Z547" t="s">
        <v>54</v>
      </c>
      <c r="AA547" t="s">
        <v>91</v>
      </c>
      <c r="AB547" t="s">
        <v>44</v>
      </c>
      <c r="AC547" t="s">
        <v>44</v>
      </c>
      <c r="AD547" t="s">
        <v>56</v>
      </c>
      <c r="AE547" t="s">
        <v>792</v>
      </c>
      <c r="AF547" t="s">
        <v>56</v>
      </c>
      <c r="AG547" t="s">
        <v>792</v>
      </c>
      <c r="AH547" t="s">
        <v>56</v>
      </c>
      <c r="AI547" t="s">
        <v>57</v>
      </c>
    </row>
    <row r="548" spans="1:35" x14ac:dyDescent="0.2">
      <c r="A548" t="s">
        <v>2865</v>
      </c>
      <c r="B548" t="s">
        <v>36</v>
      </c>
      <c r="C548" t="s">
        <v>37</v>
      </c>
      <c r="D548" s="1">
        <v>995</v>
      </c>
      <c r="E548" t="s">
        <v>38</v>
      </c>
      <c r="F548" s="2">
        <v>45593</v>
      </c>
      <c r="G548" t="s">
        <v>39</v>
      </c>
      <c r="H548" t="s">
        <v>2866</v>
      </c>
      <c r="I548" t="s">
        <v>41</v>
      </c>
      <c r="J548" t="s">
        <v>42</v>
      </c>
      <c r="K548" t="s">
        <v>66</v>
      </c>
      <c r="L548" t="s">
        <v>44</v>
      </c>
      <c r="M548" t="s">
        <v>393</v>
      </c>
      <c r="N548" t="s">
        <v>528</v>
      </c>
      <c r="O548" t="s">
        <v>529</v>
      </c>
      <c r="P548" t="s">
        <v>48</v>
      </c>
      <c r="Q548" t="s">
        <v>530</v>
      </c>
      <c r="R548" t="s">
        <v>531</v>
      </c>
      <c r="S548" t="s">
        <v>72</v>
      </c>
      <c r="T548" t="s">
        <v>52</v>
      </c>
      <c r="U548" s="3">
        <v>45789</v>
      </c>
      <c r="V548" t="s">
        <v>53</v>
      </c>
      <c r="W548" s="2">
        <v>45593</v>
      </c>
      <c r="X548" s="2">
        <v>45677</v>
      </c>
      <c r="Y548">
        <v>3</v>
      </c>
      <c r="Z548" t="s">
        <v>54</v>
      </c>
      <c r="AA548" t="s">
        <v>73</v>
      </c>
      <c r="AB548" t="s">
        <v>44</v>
      </c>
      <c r="AC548" t="s">
        <v>44</v>
      </c>
      <c r="AD548" t="s">
        <v>56</v>
      </c>
      <c r="AE548" t="s">
        <v>75</v>
      </c>
      <c r="AF548" t="s">
        <v>56</v>
      </c>
      <c r="AG548" t="s">
        <v>75</v>
      </c>
      <c r="AH548" t="s">
        <v>56</v>
      </c>
      <c r="AI548" t="s">
        <v>93</v>
      </c>
    </row>
    <row r="549" spans="1:35" x14ac:dyDescent="0.2">
      <c r="A549" t="s">
        <v>2867</v>
      </c>
      <c r="B549" t="s">
        <v>36</v>
      </c>
      <c r="C549" t="s">
        <v>37</v>
      </c>
      <c r="D549" s="1">
        <v>801</v>
      </c>
      <c r="E549" t="s">
        <v>38</v>
      </c>
      <c r="F549" s="2">
        <v>45593</v>
      </c>
      <c r="G549" t="s">
        <v>39</v>
      </c>
      <c r="H549" t="s">
        <v>2868</v>
      </c>
      <c r="I549" t="s">
        <v>41</v>
      </c>
      <c r="J549" t="s">
        <v>42</v>
      </c>
      <c r="K549" t="s">
        <v>120</v>
      </c>
      <c r="L549" t="s">
        <v>44</v>
      </c>
      <c r="M549" t="s">
        <v>196</v>
      </c>
      <c r="N549" t="s">
        <v>2869</v>
      </c>
      <c r="O549" t="s">
        <v>2870</v>
      </c>
      <c r="P549" t="s">
        <v>48</v>
      </c>
      <c r="Q549" t="s">
        <v>1899</v>
      </c>
      <c r="R549" t="s">
        <v>1900</v>
      </c>
      <c r="S549" t="s">
        <v>155</v>
      </c>
      <c r="T549" t="s">
        <v>52</v>
      </c>
      <c r="U549" s="3">
        <v>45789</v>
      </c>
      <c r="V549" t="s">
        <v>53</v>
      </c>
      <c r="W549" s="2">
        <v>45593</v>
      </c>
      <c r="X549" s="2">
        <v>45700</v>
      </c>
      <c r="Y549">
        <v>4</v>
      </c>
      <c r="Z549" t="s">
        <v>54</v>
      </c>
      <c r="AA549" t="s">
        <v>126</v>
      </c>
      <c r="AB549" t="s">
        <v>44</v>
      </c>
      <c r="AC549" t="s">
        <v>44</v>
      </c>
      <c r="AD549" t="s">
        <v>56</v>
      </c>
      <c r="AE549" t="s">
        <v>75</v>
      </c>
      <c r="AF549" t="s">
        <v>56</v>
      </c>
      <c r="AG549" t="s">
        <v>75</v>
      </c>
      <c r="AH549" t="s">
        <v>44</v>
      </c>
      <c r="AI549" t="s">
        <v>44</v>
      </c>
    </row>
    <row r="550" spans="1:35" x14ac:dyDescent="0.2">
      <c r="A550" t="s">
        <v>2871</v>
      </c>
      <c r="B550" t="s">
        <v>36</v>
      </c>
      <c r="C550" t="s">
        <v>283</v>
      </c>
      <c r="D550" s="1">
        <v>500</v>
      </c>
      <c r="E550" t="s">
        <v>38</v>
      </c>
      <c r="F550" s="2">
        <v>45593</v>
      </c>
      <c r="G550" t="s">
        <v>39</v>
      </c>
      <c r="H550" t="s">
        <v>2872</v>
      </c>
      <c r="I550" t="s">
        <v>41</v>
      </c>
      <c r="J550" t="s">
        <v>42</v>
      </c>
      <c r="K550" t="s">
        <v>109</v>
      </c>
      <c r="L550" t="s">
        <v>44</v>
      </c>
      <c r="M550" t="s">
        <v>121</v>
      </c>
      <c r="N550" t="s">
        <v>111</v>
      </c>
      <c r="O550" t="s">
        <v>112</v>
      </c>
      <c r="P550" t="s">
        <v>48</v>
      </c>
      <c r="Q550" t="s">
        <v>113</v>
      </c>
      <c r="R550" t="s">
        <v>114</v>
      </c>
      <c r="S550" t="s">
        <v>51</v>
      </c>
      <c r="T550" t="s">
        <v>288</v>
      </c>
      <c r="U550" s="3">
        <v>45789</v>
      </c>
      <c r="V550" t="s">
        <v>53</v>
      </c>
      <c r="W550" s="2">
        <v>45593</v>
      </c>
      <c r="X550" s="2">
        <v>45700</v>
      </c>
      <c r="Y550">
        <v>4</v>
      </c>
      <c r="Z550" t="s">
        <v>54</v>
      </c>
      <c r="AA550" t="s">
        <v>116</v>
      </c>
      <c r="AB550" t="s">
        <v>44</v>
      </c>
      <c r="AC550" t="s">
        <v>44</v>
      </c>
      <c r="AD550" t="s">
        <v>56</v>
      </c>
      <c r="AE550" t="s">
        <v>75</v>
      </c>
      <c r="AF550" t="s">
        <v>56</v>
      </c>
      <c r="AG550" t="s">
        <v>75</v>
      </c>
      <c r="AH550" t="s">
        <v>44</v>
      </c>
      <c r="AI550" t="s">
        <v>44</v>
      </c>
    </row>
    <row r="551" spans="1:35" x14ac:dyDescent="0.2">
      <c r="A551" t="s">
        <v>2873</v>
      </c>
      <c r="B551" t="s">
        <v>36</v>
      </c>
      <c r="C551" t="s">
        <v>37</v>
      </c>
      <c r="D551" s="1">
        <v>615</v>
      </c>
      <c r="E551" t="s">
        <v>38</v>
      </c>
      <c r="F551" s="2">
        <v>45600</v>
      </c>
      <c r="G551" t="s">
        <v>39</v>
      </c>
      <c r="H551" t="s">
        <v>2874</v>
      </c>
      <c r="I551" t="s">
        <v>41</v>
      </c>
      <c r="J551" t="s">
        <v>42</v>
      </c>
      <c r="K551" t="s">
        <v>66</v>
      </c>
      <c r="L551" t="s">
        <v>44</v>
      </c>
      <c r="M551" t="s">
        <v>196</v>
      </c>
      <c r="N551" t="s">
        <v>2875</v>
      </c>
      <c r="O551" t="s">
        <v>2876</v>
      </c>
      <c r="P551" t="s">
        <v>48</v>
      </c>
      <c r="Q551" t="s">
        <v>80</v>
      </c>
      <c r="R551" t="s">
        <v>81</v>
      </c>
      <c r="S551" t="s">
        <v>51</v>
      </c>
      <c r="T551" t="s">
        <v>52</v>
      </c>
      <c r="U551" s="3">
        <v>45789</v>
      </c>
      <c r="V551" t="s">
        <v>53</v>
      </c>
      <c r="W551" s="2">
        <v>45600</v>
      </c>
      <c r="X551" s="2">
        <v>45715</v>
      </c>
      <c r="Y551">
        <v>3</v>
      </c>
      <c r="Z551" t="s">
        <v>54</v>
      </c>
      <c r="AA551" t="s">
        <v>73</v>
      </c>
      <c r="AB551" t="s">
        <v>44</v>
      </c>
      <c r="AC551" t="s">
        <v>44</v>
      </c>
      <c r="AD551" t="s">
        <v>56</v>
      </c>
      <c r="AE551" t="s">
        <v>75</v>
      </c>
      <c r="AF551" t="s">
        <v>56</v>
      </c>
      <c r="AG551" t="s">
        <v>75</v>
      </c>
      <c r="AH551" t="s">
        <v>44</v>
      </c>
      <c r="AI551" t="s">
        <v>44</v>
      </c>
    </row>
    <row r="552" spans="1:35" x14ac:dyDescent="0.2">
      <c r="A552" t="s">
        <v>2877</v>
      </c>
      <c r="B552" t="s">
        <v>36</v>
      </c>
      <c r="C552" t="s">
        <v>37</v>
      </c>
      <c r="D552" s="1">
        <v>971</v>
      </c>
      <c r="E552" t="s">
        <v>38</v>
      </c>
      <c r="F552" s="2">
        <v>45602</v>
      </c>
      <c r="G552" t="s">
        <v>39</v>
      </c>
      <c r="H552" t="s">
        <v>2878</v>
      </c>
      <c r="I552" t="s">
        <v>41</v>
      </c>
      <c r="J552" t="s">
        <v>42</v>
      </c>
      <c r="K552" t="s">
        <v>120</v>
      </c>
      <c r="L552" t="s">
        <v>44</v>
      </c>
      <c r="M552" t="s">
        <v>196</v>
      </c>
      <c r="N552" t="s">
        <v>2869</v>
      </c>
      <c r="O552" t="s">
        <v>2870</v>
      </c>
      <c r="P552" t="s">
        <v>48</v>
      </c>
      <c r="Q552" t="s">
        <v>1899</v>
      </c>
      <c r="R552" t="s">
        <v>1900</v>
      </c>
      <c r="S552" t="s">
        <v>155</v>
      </c>
      <c r="T552" t="s">
        <v>52</v>
      </c>
      <c r="U552" s="3">
        <v>45789</v>
      </c>
      <c r="V552" t="s">
        <v>53</v>
      </c>
      <c r="W552" s="2">
        <v>45602</v>
      </c>
      <c r="X552" s="2">
        <v>45700</v>
      </c>
      <c r="Y552">
        <v>3</v>
      </c>
      <c r="Z552" t="s">
        <v>54</v>
      </c>
      <c r="AA552" t="s">
        <v>126</v>
      </c>
      <c r="AB552" t="s">
        <v>44</v>
      </c>
      <c r="AC552" t="s">
        <v>44</v>
      </c>
      <c r="AD552" t="s">
        <v>56</v>
      </c>
      <c r="AE552" t="s">
        <v>75</v>
      </c>
      <c r="AF552" t="s">
        <v>56</v>
      </c>
      <c r="AG552" t="s">
        <v>75</v>
      </c>
      <c r="AH552" t="s">
        <v>44</v>
      </c>
      <c r="AI552" t="s">
        <v>44</v>
      </c>
    </row>
    <row r="553" spans="1:35" x14ac:dyDescent="0.2">
      <c r="A553" t="s">
        <v>2879</v>
      </c>
      <c r="B553" t="s">
        <v>36</v>
      </c>
      <c r="C553" t="s">
        <v>37</v>
      </c>
      <c r="D553" s="1">
        <v>623.92999999999995</v>
      </c>
      <c r="E553" t="s">
        <v>38</v>
      </c>
      <c r="F553" s="2">
        <v>45600</v>
      </c>
      <c r="G553" t="s">
        <v>39</v>
      </c>
      <c r="H553" t="s">
        <v>2880</v>
      </c>
      <c r="I553" t="s">
        <v>41</v>
      </c>
      <c r="J553" t="s">
        <v>42</v>
      </c>
      <c r="K553" t="s">
        <v>120</v>
      </c>
      <c r="L553" t="s">
        <v>44</v>
      </c>
      <c r="M553" t="s">
        <v>552</v>
      </c>
      <c r="N553" t="s">
        <v>1776</v>
      </c>
      <c r="O553" t="s">
        <v>1777</v>
      </c>
      <c r="P553" t="s">
        <v>48</v>
      </c>
      <c r="Q553" t="s">
        <v>1778</v>
      </c>
      <c r="R553" t="s">
        <v>1779</v>
      </c>
      <c r="S553" t="s">
        <v>72</v>
      </c>
      <c r="T553" t="s">
        <v>52</v>
      </c>
      <c r="U553" s="3">
        <v>45789</v>
      </c>
      <c r="V553" t="s">
        <v>53</v>
      </c>
      <c r="W553" s="2">
        <v>45600</v>
      </c>
      <c r="X553" s="2">
        <v>45695</v>
      </c>
      <c r="Y553">
        <v>3</v>
      </c>
      <c r="Z553" t="s">
        <v>54</v>
      </c>
      <c r="AA553" t="s">
        <v>126</v>
      </c>
      <c r="AB553" t="s">
        <v>44</v>
      </c>
      <c r="AC553" t="s">
        <v>44</v>
      </c>
      <c r="AD553" t="s">
        <v>56</v>
      </c>
      <c r="AE553" t="s">
        <v>57</v>
      </c>
      <c r="AF553" t="s">
        <v>56</v>
      </c>
      <c r="AG553" t="s">
        <v>57</v>
      </c>
      <c r="AH553" t="s">
        <v>44</v>
      </c>
      <c r="AI553" t="s">
        <v>44</v>
      </c>
    </row>
    <row r="554" spans="1:35" x14ac:dyDescent="0.2">
      <c r="A554" t="s">
        <v>2881</v>
      </c>
      <c r="B554" t="s">
        <v>36</v>
      </c>
      <c r="C554" t="s">
        <v>37</v>
      </c>
      <c r="D554" s="1">
        <v>959.52</v>
      </c>
      <c r="E554" t="s">
        <v>38</v>
      </c>
      <c r="F554" s="2">
        <v>45600</v>
      </c>
      <c r="G554" t="s">
        <v>39</v>
      </c>
      <c r="H554" t="s">
        <v>2882</v>
      </c>
      <c r="I554" t="s">
        <v>41</v>
      </c>
      <c r="J554" t="s">
        <v>42</v>
      </c>
      <c r="K554" t="s">
        <v>109</v>
      </c>
      <c r="L554" t="s">
        <v>44</v>
      </c>
      <c r="M554" t="s">
        <v>419</v>
      </c>
      <c r="N554" t="s">
        <v>1116</v>
      </c>
      <c r="O554" t="s">
        <v>1117</v>
      </c>
      <c r="P554" t="s">
        <v>48</v>
      </c>
      <c r="Q554" t="s">
        <v>191</v>
      </c>
      <c r="R554" t="s">
        <v>192</v>
      </c>
      <c r="S554" t="s">
        <v>51</v>
      </c>
      <c r="T554" t="s">
        <v>52</v>
      </c>
      <c r="U554" s="3">
        <v>45789</v>
      </c>
      <c r="V554" t="s">
        <v>53</v>
      </c>
      <c r="W554" s="2">
        <v>45600</v>
      </c>
      <c r="X554" s="2">
        <v>45700</v>
      </c>
      <c r="Y554">
        <v>3</v>
      </c>
      <c r="Z554" t="s">
        <v>54</v>
      </c>
      <c r="AA554" t="s">
        <v>116</v>
      </c>
      <c r="AB554" t="s">
        <v>44</v>
      </c>
      <c r="AC554" t="s">
        <v>44</v>
      </c>
      <c r="AD554" t="s">
        <v>56</v>
      </c>
      <c r="AE554" t="s">
        <v>57</v>
      </c>
      <c r="AF554" t="s">
        <v>56</v>
      </c>
      <c r="AG554" t="s">
        <v>57</v>
      </c>
      <c r="AH554" t="s">
        <v>44</v>
      </c>
      <c r="AI554" t="s">
        <v>44</v>
      </c>
    </row>
    <row r="555" spans="1:35" x14ac:dyDescent="0.2">
      <c r="A555" t="s">
        <v>2883</v>
      </c>
      <c r="B555" t="s">
        <v>36</v>
      </c>
      <c r="C555" t="s">
        <v>37</v>
      </c>
      <c r="D555" s="1">
        <v>630</v>
      </c>
      <c r="E555" t="s">
        <v>38</v>
      </c>
      <c r="F555" s="2">
        <v>45600</v>
      </c>
      <c r="G555" t="s">
        <v>39</v>
      </c>
      <c r="H555" t="s">
        <v>2884</v>
      </c>
      <c r="I555" t="s">
        <v>41</v>
      </c>
      <c r="J555" t="s">
        <v>42</v>
      </c>
      <c r="K555" t="s">
        <v>120</v>
      </c>
      <c r="L555" t="s">
        <v>44</v>
      </c>
      <c r="M555" t="s">
        <v>196</v>
      </c>
      <c r="N555" t="s">
        <v>2885</v>
      </c>
      <c r="O555" t="s">
        <v>2886</v>
      </c>
      <c r="P555" t="s">
        <v>48</v>
      </c>
      <c r="Q555" t="s">
        <v>1642</v>
      </c>
      <c r="R555" t="s">
        <v>1643</v>
      </c>
      <c r="S555" t="s">
        <v>51</v>
      </c>
      <c r="T555" t="s">
        <v>52</v>
      </c>
      <c r="U555" s="3">
        <v>45789</v>
      </c>
      <c r="V555" t="s">
        <v>53</v>
      </c>
      <c r="W555" s="2">
        <v>45600</v>
      </c>
      <c r="X555" s="2">
        <v>45665</v>
      </c>
      <c r="Y555">
        <v>2</v>
      </c>
      <c r="Z555" t="s">
        <v>54</v>
      </c>
      <c r="AA555" t="s">
        <v>126</v>
      </c>
      <c r="AB555" t="s">
        <v>44</v>
      </c>
      <c r="AC555" t="s">
        <v>44</v>
      </c>
      <c r="AD555" t="s">
        <v>56</v>
      </c>
      <c r="AE555" t="s">
        <v>75</v>
      </c>
      <c r="AF555" t="s">
        <v>56</v>
      </c>
      <c r="AG555" t="s">
        <v>75</v>
      </c>
      <c r="AH555" t="s">
        <v>44</v>
      </c>
      <c r="AI555" t="s">
        <v>44</v>
      </c>
    </row>
    <row r="556" spans="1:35" x14ac:dyDescent="0.2">
      <c r="A556" t="s">
        <v>2887</v>
      </c>
      <c r="B556" t="s">
        <v>36</v>
      </c>
      <c r="C556" t="s">
        <v>316</v>
      </c>
      <c r="D556" s="1">
        <v>906.45</v>
      </c>
      <c r="E556" t="s">
        <v>38</v>
      </c>
      <c r="F556" s="2">
        <v>45602</v>
      </c>
      <c r="G556" t="s">
        <v>39</v>
      </c>
      <c r="H556" t="s">
        <v>2888</v>
      </c>
      <c r="I556" t="s">
        <v>41</v>
      </c>
      <c r="J556" t="s">
        <v>42</v>
      </c>
      <c r="K556" t="s">
        <v>66</v>
      </c>
      <c r="L556" t="s">
        <v>44</v>
      </c>
      <c r="M556" t="s">
        <v>1829</v>
      </c>
      <c r="N556" t="s">
        <v>1539</v>
      </c>
      <c r="O556" t="s">
        <v>1540</v>
      </c>
      <c r="P556" t="s">
        <v>48</v>
      </c>
      <c r="Q556" t="s">
        <v>153</v>
      </c>
      <c r="R556" t="s">
        <v>154</v>
      </c>
      <c r="S556" t="s">
        <v>155</v>
      </c>
      <c r="T556" t="s">
        <v>323</v>
      </c>
      <c r="U556" s="3">
        <v>45789</v>
      </c>
      <c r="V556" t="s">
        <v>53</v>
      </c>
      <c r="W556" s="2">
        <v>45602</v>
      </c>
      <c r="X556" s="2">
        <v>45665</v>
      </c>
      <c r="Y556">
        <v>2</v>
      </c>
      <c r="Z556" t="s">
        <v>54</v>
      </c>
      <c r="AA556" t="s">
        <v>91</v>
      </c>
      <c r="AB556" t="s">
        <v>44</v>
      </c>
      <c r="AC556" t="s">
        <v>44</v>
      </c>
      <c r="AD556" t="s">
        <v>56</v>
      </c>
      <c r="AE556" t="s">
        <v>82</v>
      </c>
      <c r="AF556" t="s">
        <v>56</v>
      </c>
      <c r="AG556" t="s">
        <v>82</v>
      </c>
      <c r="AH556" t="s">
        <v>44</v>
      </c>
      <c r="AI556" t="s">
        <v>44</v>
      </c>
    </row>
    <row r="557" spans="1:35" x14ac:dyDescent="0.2">
      <c r="A557" t="s">
        <v>2889</v>
      </c>
      <c r="B557" t="s">
        <v>36</v>
      </c>
      <c r="C557" t="s">
        <v>37</v>
      </c>
      <c r="D557" s="1">
        <v>961.98</v>
      </c>
      <c r="E557" t="s">
        <v>38</v>
      </c>
      <c r="F557" s="2">
        <v>45600</v>
      </c>
      <c r="G557" t="s">
        <v>39</v>
      </c>
      <c r="H557" t="s">
        <v>2890</v>
      </c>
      <c r="I557" t="s">
        <v>41</v>
      </c>
      <c r="J557" t="s">
        <v>42</v>
      </c>
      <c r="K557" t="s">
        <v>43</v>
      </c>
      <c r="L557" t="s">
        <v>109</v>
      </c>
      <c r="M557" t="s">
        <v>101</v>
      </c>
      <c r="N557" t="s">
        <v>382</v>
      </c>
      <c r="O557" t="s">
        <v>383</v>
      </c>
      <c r="P557" t="s">
        <v>48</v>
      </c>
      <c r="Q557" t="s">
        <v>62</v>
      </c>
      <c r="R557" t="s">
        <v>63</v>
      </c>
      <c r="S557" t="s">
        <v>51</v>
      </c>
      <c r="T557" t="s">
        <v>52</v>
      </c>
      <c r="U557" s="3">
        <v>45789</v>
      </c>
      <c r="V557" t="s">
        <v>53</v>
      </c>
      <c r="W557" s="2">
        <v>45600</v>
      </c>
      <c r="X557" s="2">
        <v>45636</v>
      </c>
      <c r="Y557">
        <v>1</v>
      </c>
      <c r="Z557" t="s">
        <v>54</v>
      </c>
      <c r="AA557" t="s">
        <v>55</v>
      </c>
      <c r="AB557" t="s">
        <v>90</v>
      </c>
      <c r="AC557" t="s">
        <v>116</v>
      </c>
      <c r="AD557" t="s">
        <v>56</v>
      </c>
      <c r="AE557" t="s">
        <v>57</v>
      </c>
      <c r="AF557" t="s">
        <v>56</v>
      </c>
      <c r="AG557" t="s">
        <v>57</v>
      </c>
      <c r="AH557" t="s">
        <v>44</v>
      </c>
      <c r="AI557" t="s">
        <v>44</v>
      </c>
    </row>
    <row r="558" spans="1:35" x14ac:dyDescent="0.2">
      <c r="A558" t="s">
        <v>2891</v>
      </c>
      <c r="B558" t="s">
        <v>36</v>
      </c>
      <c r="C558" t="s">
        <v>283</v>
      </c>
      <c r="D558" s="1">
        <v>300</v>
      </c>
      <c r="E558" t="s">
        <v>38</v>
      </c>
      <c r="F558" s="2">
        <v>45600</v>
      </c>
      <c r="G558" t="s">
        <v>39</v>
      </c>
      <c r="H558" t="s">
        <v>2892</v>
      </c>
      <c r="I558" t="s">
        <v>41</v>
      </c>
      <c r="J558" t="s">
        <v>42</v>
      </c>
      <c r="K558" t="s">
        <v>109</v>
      </c>
      <c r="L558" t="s">
        <v>44</v>
      </c>
      <c r="M558" t="s">
        <v>121</v>
      </c>
      <c r="N558" t="s">
        <v>2449</v>
      </c>
      <c r="O558" t="s">
        <v>2450</v>
      </c>
      <c r="P558" t="s">
        <v>48</v>
      </c>
      <c r="Q558" t="s">
        <v>62</v>
      </c>
      <c r="R558" t="s">
        <v>63</v>
      </c>
      <c r="S558" t="s">
        <v>51</v>
      </c>
      <c r="T558" t="s">
        <v>288</v>
      </c>
      <c r="U558" s="3">
        <v>45789</v>
      </c>
      <c r="V558" t="s">
        <v>53</v>
      </c>
      <c r="W558" s="2">
        <v>45600</v>
      </c>
      <c r="X558" s="2">
        <v>45677</v>
      </c>
      <c r="Y558">
        <v>2</v>
      </c>
      <c r="Z558" t="s">
        <v>54</v>
      </c>
      <c r="AA558" t="s">
        <v>116</v>
      </c>
      <c r="AB558" t="s">
        <v>44</v>
      </c>
      <c r="AC558" t="s">
        <v>44</v>
      </c>
      <c r="AD558" t="s">
        <v>56</v>
      </c>
      <c r="AE558" t="s">
        <v>75</v>
      </c>
      <c r="AF558" t="s">
        <v>56</v>
      </c>
      <c r="AG558" t="s">
        <v>75</v>
      </c>
      <c r="AH558" t="s">
        <v>44</v>
      </c>
      <c r="AI558" t="s">
        <v>44</v>
      </c>
    </row>
    <row r="559" spans="1:35" x14ac:dyDescent="0.2">
      <c r="A559" t="s">
        <v>2893</v>
      </c>
      <c r="B559" t="s">
        <v>36</v>
      </c>
      <c r="C559" t="s">
        <v>37</v>
      </c>
      <c r="D559" s="1">
        <v>691.97</v>
      </c>
      <c r="E559" t="s">
        <v>38</v>
      </c>
      <c r="F559" s="2">
        <v>45624</v>
      </c>
      <c r="G559" t="s">
        <v>39</v>
      </c>
      <c r="H559" t="s">
        <v>2894</v>
      </c>
      <c r="I559" t="s">
        <v>41</v>
      </c>
      <c r="J559" t="s">
        <v>42</v>
      </c>
      <c r="K559" t="s">
        <v>109</v>
      </c>
      <c r="L559" t="s">
        <v>44</v>
      </c>
      <c r="M559" t="s">
        <v>45</v>
      </c>
      <c r="N559" t="s">
        <v>2895</v>
      </c>
      <c r="O559" t="s">
        <v>2896</v>
      </c>
      <c r="P559" t="s">
        <v>48</v>
      </c>
      <c r="Q559" t="s">
        <v>2093</v>
      </c>
      <c r="R559" t="s">
        <v>2094</v>
      </c>
      <c r="S559" t="s">
        <v>72</v>
      </c>
      <c r="T559" t="s">
        <v>52</v>
      </c>
      <c r="U559" s="3">
        <v>45789</v>
      </c>
      <c r="V559" t="s">
        <v>53</v>
      </c>
      <c r="W559" s="2">
        <v>45624</v>
      </c>
      <c r="X559" s="2">
        <v>45700</v>
      </c>
      <c r="Y559">
        <v>3</v>
      </c>
      <c r="Z559" t="s">
        <v>54</v>
      </c>
      <c r="AA559" t="s">
        <v>116</v>
      </c>
      <c r="AB559" t="s">
        <v>44</v>
      </c>
      <c r="AC559" t="s">
        <v>44</v>
      </c>
      <c r="AD559" t="s">
        <v>56</v>
      </c>
      <c r="AE559" t="s">
        <v>57</v>
      </c>
      <c r="AF559" t="s">
        <v>56</v>
      </c>
      <c r="AG559" t="s">
        <v>57</v>
      </c>
      <c r="AH559" t="s">
        <v>44</v>
      </c>
      <c r="AI559" t="s">
        <v>44</v>
      </c>
    </row>
    <row r="560" spans="1:35" x14ac:dyDescent="0.2">
      <c r="A560" t="s">
        <v>2897</v>
      </c>
      <c r="B560" t="s">
        <v>36</v>
      </c>
      <c r="C560" t="s">
        <v>283</v>
      </c>
      <c r="D560" s="1">
        <v>500</v>
      </c>
      <c r="E560" t="s">
        <v>38</v>
      </c>
      <c r="F560" s="2">
        <v>45600</v>
      </c>
      <c r="G560" t="s">
        <v>39</v>
      </c>
      <c r="H560" t="s">
        <v>2898</v>
      </c>
      <c r="I560" t="s">
        <v>41</v>
      </c>
      <c r="J560" t="s">
        <v>42</v>
      </c>
      <c r="K560" t="s">
        <v>109</v>
      </c>
      <c r="L560" t="s">
        <v>44</v>
      </c>
      <c r="M560" t="s">
        <v>173</v>
      </c>
      <c r="N560" t="s">
        <v>111</v>
      </c>
      <c r="O560" t="s">
        <v>112</v>
      </c>
      <c r="P560" t="s">
        <v>48</v>
      </c>
      <c r="Q560" t="s">
        <v>113</v>
      </c>
      <c r="R560" t="s">
        <v>114</v>
      </c>
      <c r="S560" t="s">
        <v>51</v>
      </c>
      <c r="T560" t="s">
        <v>288</v>
      </c>
      <c r="U560" s="3">
        <v>45789</v>
      </c>
      <c r="V560" t="s">
        <v>53</v>
      </c>
      <c r="W560" s="2">
        <v>45600</v>
      </c>
      <c r="X560" s="2">
        <v>45677</v>
      </c>
      <c r="Y560">
        <v>2</v>
      </c>
      <c r="Z560" t="s">
        <v>54</v>
      </c>
      <c r="AA560" t="s">
        <v>116</v>
      </c>
      <c r="AB560" t="s">
        <v>44</v>
      </c>
      <c r="AC560" t="s">
        <v>44</v>
      </c>
      <c r="AD560" t="s">
        <v>56</v>
      </c>
      <c r="AE560" t="s">
        <v>75</v>
      </c>
      <c r="AF560" t="s">
        <v>56</v>
      </c>
      <c r="AG560" t="s">
        <v>75</v>
      </c>
      <c r="AH560" t="s">
        <v>44</v>
      </c>
      <c r="AI560" t="s">
        <v>44</v>
      </c>
    </row>
    <row r="561" spans="1:35" x14ac:dyDescent="0.2">
      <c r="A561" t="s">
        <v>2899</v>
      </c>
      <c r="B561" t="s">
        <v>36</v>
      </c>
      <c r="C561" t="s">
        <v>37</v>
      </c>
      <c r="D561" s="1">
        <v>718.98</v>
      </c>
      <c r="E561" t="s">
        <v>38</v>
      </c>
      <c r="F561" s="2">
        <v>45601</v>
      </c>
      <c r="G561" t="s">
        <v>39</v>
      </c>
      <c r="H561" t="s">
        <v>2900</v>
      </c>
      <c r="I561" t="s">
        <v>41</v>
      </c>
      <c r="J561" t="s">
        <v>42</v>
      </c>
      <c r="K561" t="s">
        <v>66</v>
      </c>
      <c r="L561" t="s">
        <v>44</v>
      </c>
      <c r="M561" t="s">
        <v>346</v>
      </c>
      <c r="N561" t="s">
        <v>494</v>
      </c>
      <c r="O561" t="s">
        <v>495</v>
      </c>
      <c r="P561" t="s">
        <v>48</v>
      </c>
      <c r="Q561" t="s">
        <v>233</v>
      </c>
      <c r="R561" t="s">
        <v>234</v>
      </c>
      <c r="S561" t="s">
        <v>51</v>
      </c>
      <c r="T561" t="s">
        <v>52</v>
      </c>
      <c r="U561" s="3">
        <v>45789</v>
      </c>
      <c r="V561" t="s">
        <v>53</v>
      </c>
      <c r="W561" s="2">
        <v>45601</v>
      </c>
      <c r="X561" s="2">
        <v>45686</v>
      </c>
      <c r="Y561">
        <v>2</v>
      </c>
      <c r="Z561" t="s">
        <v>54</v>
      </c>
      <c r="AA561" t="s">
        <v>73</v>
      </c>
      <c r="AB561" t="s">
        <v>44</v>
      </c>
      <c r="AC561" t="s">
        <v>44</v>
      </c>
      <c r="AD561" t="s">
        <v>56</v>
      </c>
      <c r="AE561" t="s">
        <v>57</v>
      </c>
      <c r="AF561" t="s">
        <v>56</v>
      </c>
      <c r="AG561" t="s">
        <v>57</v>
      </c>
      <c r="AH561" t="s">
        <v>56</v>
      </c>
      <c r="AI561" t="s">
        <v>74</v>
      </c>
    </row>
    <row r="562" spans="1:35" x14ac:dyDescent="0.2">
      <c r="A562" t="s">
        <v>2901</v>
      </c>
      <c r="B562" t="s">
        <v>36</v>
      </c>
      <c r="C562" t="s">
        <v>283</v>
      </c>
      <c r="D562" s="1">
        <v>500</v>
      </c>
      <c r="E562" t="s">
        <v>38</v>
      </c>
      <c r="F562" s="2">
        <v>45600</v>
      </c>
      <c r="G562" t="s">
        <v>39</v>
      </c>
      <c r="H562" t="s">
        <v>2902</v>
      </c>
      <c r="I562" t="s">
        <v>41</v>
      </c>
      <c r="J562" t="s">
        <v>42</v>
      </c>
      <c r="K562" t="s">
        <v>109</v>
      </c>
      <c r="L562" t="s">
        <v>44</v>
      </c>
      <c r="M562" t="s">
        <v>173</v>
      </c>
      <c r="N562" t="s">
        <v>2752</v>
      </c>
      <c r="O562" t="s">
        <v>2753</v>
      </c>
      <c r="P562" t="s">
        <v>48</v>
      </c>
      <c r="Q562" t="s">
        <v>147</v>
      </c>
      <c r="R562" t="s">
        <v>148</v>
      </c>
      <c r="S562" t="s">
        <v>51</v>
      </c>
      <c r="T562" t="s">
        <v>288</v>
      </c>
      <c r="U562" s="3">
        <v>45789</v>
      </c>
      <c r="V562" t="s">
        <v>53</v>
      </c>
      <c r="W562" s="2">
        <v>45600</v>
      </c>
      <c r="X562" s="2">
        <v>45677</v>
      </c>
      <c r="Y562">
        <v>2</v>
      </c>
      <c r="Z562" t="s">
        <v>54</v>
      </c>
      <c r="AA562" t="s">
        <v>116</v>
      </c>
      <c r="AB562" t="s">
        <v>44</v>
      </c>
      <c r="AC562" t="s">
        <v>44</v>
      </c>
      <c r="AD562" t="s">
        <v>56</v>
      </c>
      <c r="AE562" t="s">
        <v>75</v>
      </c>
      <c r="AF562" t="s">
        <v>56</v>
      </c>
      <c r="AG562" t="s">
        <v>75</v>
      </c>
      <c r="AH562" t="s">
        <v>44</v>
      </c>
      <c r="AI56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8337-1952-4D80-9BBE-676F11F088F0}">
  <dimension ref="A1:AG418"/>
  <sheetViews>
    <sheetView workbookViewId="0">
      <selection activeCell="D2" sqref="D2"/>
    </sheetView>
  </sheetViews>
  <sheetFormatPr baseColWidth="10" defaultColWidth="21.5" defaultRowHeight="15" x14ac:dyDescent="0.2"/>
  <sheetData>
    <row r="1" spans="1:3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">
      <c r="A2" t="s">
        <v>2903</v>
      </c>
      <c r="B2" t="s">
        <v>52</v>
      </c>
      <c r="C2" t="s">
        <v>37</v>
      </c>
      <c r="D2" s="1">
        <v>419</v>
      </c>
      <c r="E2" t="s">
        <v>38</v>
      </c>
      <c r="F2" s="2">
        <v>45664</v>
      </c>
      <c r="G2" t="s">
        <v>39</v>
      </c>
      <c r="H2" t="s">
        <v>2904</v>
      </c>
      <c r="I2" t="s">
        <v>41</v>
      </c>
      <c r="J2" t="s">
        <v>42</v>
      </c>
      <c r="K2" t="s">
        <v>66</v>
      </c>
      <c r="M2" t="s">
        <v>45</v>
      </c>
      <c r="N2" t="s">
        <v>2752</v>
      </c>
      <c r="O2" t="s">
        <v>2753</v>
      </c>
      <c r="P2" t="s">
        <v>48</v>
      </c>
      <c r="Q2" t="s">
        <v>147</v>
      </c>
      <c r="R2" t="s">
        <v>148</v>
      </c>
      <c r="S2" t="s">
        <v>51</v>
      </c>
      <c r="T2" t="s">
        <v>52</v>
      </c>
      <c r="U2" s="3" t="s">
        <v>2905</v>
      </c>
      <c r="V2" t="s">
        <v>53</v>
      </c>
      <c r="W2" s="2">
        <v>45664</v>
      </c>
      <c r="X2" s="2">
        <v>45728</v>
      </c>
      <c r="Y2">
        <v>2</v>
      </c>
      <c r="Z2" t="s">
        <v>54</v>
      </c>
      <c r="AA2" t="s">
        <v>2906</v>
      </c>
      <c r="AD2" t="s">
        <v>56</v>
      </c>
      <c r="AE2" t="s">
        <v>57</v>
      </c>
      <c r="AF2" t="s">
        <v>56</v>
      </c>
      <c r="AG2" t="s">
        <v>57</v>
      </c>
    </row>
    <row r="3" spans="1:33" x14ac:dyDescent="0.2">
      <c r="A3" t="s">
        <v>2907</v>
      </c>
      <c r="B3" t="s">
        <v>52</v>
      </c>
      <c r="C3" t="s">
        <v>37</v>
      </c>
      <c r="D3" s="1">
        <v>919</v>
      </c>
      <c r="E3" t="s">
        <v>38</v>
      </c>
      <c r="F3" s="2">
        <v>45665</v>
      </c>
      <c r="G3" t="s">
        <v>39</v>
      </c>
      <c r="H3" t="s">
        <v>2908</v>
      </c>
      <c r="I3" t="s">
        <v>41</v>
      </c>
      <c r="J3" t="s">
        <v>42</v>
      </c>
      <c r="K3" t="s">
        <v>66</v>
      </c>
      <c r="M3" t="s">
        <v>2909</v>
      </c>
      <c r="N3" t="s">
        <v>68</v>
      </c>
      <c r="O3" t="s">
        <v>69</v>
      </c>
      <c r="P3" t="s">
        <v>48</v>
      </c>
      <c r="Q3" t="s">
        <v>70</v>
      </c>
      <c r="R3" t="s">
        <v>71</v>
      </c>
      <c r="S3" t="s">
        <v>72</v>
      </c>
      <c r="T3" t="s">
        <v>52</v>
      </c>
      <c r="U3" s="3" t="s">
        <v>2905</v>
      </c>
      <c r="V3" t="s">
        <v>53</v>
      </c>
      <c r="W3" s="2">
        <v>45665</v>
      </c>
      <c r="X3" s="2">
        <v>45825</v>
      </c>
      <c r="Y3">
        <v>5</v>
      </c>
      <c r="Z3" t="s">
        <v>54</v>
      </c>
      <c r="AA3" t="s">
        <v>2906</v>
      </c>
      <c r="AD3" t="s">
        <v>56</v>
      </c>
      <c r="AE3" t="s">
        <v>82</v>
      </c>
      <c r="AF3" t="s">
        <v>56</v>
      </c>
      <c r="AG3" t="s">
        <v>82</v>
      </c>
    </row>
    <row r="4" spans="1:33" x14ac:dyDescent="0.2">
      <c r="A4" t="s">
        <v>2910</v>
      </c>
      <c r="B4" t="s">
        <v>52</v>
      </c>
      <c r="C4" t="s">
        <v>37</v>
      </c>
      <c r="D4" s="1">
        <v>626</v>
      </c>
      <c r="E4" t="s">
        <v>38</v>
      </c>
      <c r="F4" s="2">
        <v>45664</v>
      </c>
      <c r="G4" t="s">
        <v>39</v>
      </c>
      <c r="H4" t="s">
        <v>2911</v>
      </c>
      <c r="I4" t="s">
        <v>41</v>
      </c>
      <c r="J4" t="s">
        <v>42</v>
      </c>
      <c r="K4" t="s">
        <v>43</v>
      </c>
      <c r="M4" t="s">
        <v>45</v>
      </c>
      <c r="N4" t="s">
        <v>2912</v>
      </c>
      <c r="O4" t="s">
        <v>2913</v>
      </c>
      <c r="P4" t="s">
        <v>48</v>
      </c>
      <c r="Q4" t="s">
        <v>415</v>
      </c>
      <c r="R4" t="s">
        <v>416</v>
      </c>
      <c r="S4" t="s">
        <v>51</v>
      </c>
      <c r="T4" t="s">
        <v>52</v>
      </c>
      <c r="U4" s="3" t="s">
        <v>2905</v>
      </c>
      <c r="V4" t="s">
        <v>53</v>
      </c>
      <c r="W4" s="2">
        <v>45664</v>
      </c>
      <c r="X4" s="2">
        <v>45685</v>
      </c>
      <c r="Y4">
        <v>0</v>
      </c>
      <c r="Z4" t="s">
        <v>54</v>
      </c>
      <c r="AA4" t="s">
        <v>2914</v>
      </c>
      <c r="AD4" t="s">
        <v>56</v>
      </c>
      <c r="AE4" t="s">
        <v>57</v>
      </c>
      <c r="AF4" t="s">
        <v>56</v>
      </c>
      <c r="AG4" t="s">
        <v>57</v>
      </c>
    </row>
    <row r="5" spans="1:33" x14ac:dyDescent="0.2">
      <c r="A5" t="s">
        <v>2915</v>
      </c>
      <c r="B5" t="s">
        <v>52</v>
      </c>
      <c r="C5" t="s">
        <v>37</v>
      </c>
      <c r="D5" s="1">
        <v>1000</v>
      </c>
      <c r="E5" t="s">
        <v>38</v>
      </c>
      <c r="F5" s="2">
        <v>45666</v>
      </c>
      <c r="G5" t="s">
        <v>39</v>
      </c>
      <c r="H5" t="s">
        <v>2916</v>
      </c>
      <c r="I5" t="s">
        <v>41</v>
      </c>
      <c r="J5" t="s">
        <v>42</v>
      </c>
      <c r="K5" t="s">
        <v>66</v>
      </c>
      <c r="M5" t="s">
        <v>789</v>
      </c>
      <c r="N5" t="s">
        <v>701</v>
      </c>
      <c r="O5" t="s">
        <v>702</v>
      </c>
      <c r="P5" t="s">
        <v>48</v>
      </c>
      <c r="Q5" t="s">
        <v>124</v>
      </c>
      <c r="R5" t="s">
        <v>125</v>
      </c>
      <c r="S5" t="s">
        <v>51</v>
      </c>
      <c r="T5" t="s">
        <v>52</v>
      </c>
      <c r="U5" s="3" t="s">
        <v>2905</v>
      </c>
      <c r="V5" t="s">
        <v>53</v>
      </c>
      <c r="W5" s="2">
        <v>45666</v>
      </c>
      <c r="X5" s="2">
        <v>45681</v>
      </c>
      <c r="Y5">
        <v>0</v>
      </c>
      <c r="Z5" t="s">
        <v>54</v>
      </c>
      <c r="AA5" t="s">
        <v>2906</v>
      </c>
      <c r="AD5" t="s">
        <v>56</v>
      </c>
      <c r="AE5" t="s">
        <v>792</v>
      </c>
      <c r="AF5" t="s">
        <v>56</v>
      </c>
      <c r="AG5" t="s">
        <v>792</v>
      </c>
    </row>
    <row r="6" spans="1:33" x14ac:dyDescent="0.2">
      <c r="A6" t="s">
        <v>2917</v>
      </c>
      <c r="B6" t="s">
        <v>52</v>
      </c>
      <c r="C6" t="s">
        <v>37</v>
      </c>
      <c r="D6" s="1">
        <v>838</v>
      </c>
      <c r="E6" t="s">
        <v>38</v>
      </c>
      <c r="F6" s="2">
        <v>45664</v>
      </c>
      <c r="G6" t="s">
        <v>39</v>
      </c>
      <c r="H6" t="s">
        <v>2918</v>
      </c>
      <c r="I6" t="s">
        <v>41</v>
      </c>
      <c r="J6" t="s">
        <v>42</v>
      </c>
      <c r="K6" t="s">
        <v>120</v>
      </c>
      <c r="M6" t="s">
        <v>1023</v>
      </c>
      <c r="N6" t="s">
        <v>528</v>
      </c>
      <c r="O6" t="s">
        <v>529</v>
      </c>
      <c r="P6" t="s">
        <v>48</v>
      </c>
      <c r="Q6" t="s">
        <v>530</v>
      </c>
      <c r="R6" t="s">
        <v>531</v>
      </c>
      <c r="S6" t="s">
        <v>72</v>
      </c>
      <c r="T6" t="s">
        <v>52</v>
      </c>
      <c r="U6" s="3" t="s">
        <v>2905</v>
      </c>
      <c r="V6" t="s">
        <v>53</v>
      </c>
      <c r="W6" s="2">
        <v>45664</v>
      </c>
      <c r="X6" s="2">
        <v>45961</v>
      </c>
      <c r="Y6">
        <v>9</v>
      </c>
      <c r="Z6" t="s">
        <v>54</v>
      </c>
      <c r="AA6" t="s">
        <v>126</v>
      </c>
      <c r="AD6" t="s">
        <v>56</v>
      </c>
      <c r="AE6" t="s">
        <v>57</v>
      </c>
      <c r="AF6" t="s">
        <v>56</v>
      </c>
      <c r="AG6" t="s">
        <v>57</v>
      </c>
    </row>
    <row r="7" spans="1:33" x14ac:dyDescent="0.2">
      <c r="A7" t="s">
        <v>2919</v>
      </c>
      <c r="B7" t="s">
        <v>52</v>
      </c>
      <c r="C7" t="s">
        <v>37</v>
      </c>
      <c r="D7" s="1">
        <v>1000</v>
      </c>
      <c r="E7" t="s">
        <v>38</v>
      </c>
      <c r="F7" s="2">
        <v>45666</v>
      </c>
      <c r="G7" t="s">
        <v>39</v>
      </c>
      <c r="H7" t="s">
        <v>2920</v>
      </c>
      <c r="I7" t="s">
        <v>41</v>
      </c>
      <c r="J7" t="s">
        <v>42</v>
      </c>
      <c r="K7" t="s">
        <v>66</v>
      </c>
      <c r="M7" t="s">
        <v>789</v>
      </c>
      <c r="N7" t="s">
        <v>1611</v>
      </c>
      <c r="O7" t="s">
        <v>1612</v>
      </c>
      <c r="P7" t="s">
        <v>48</v>
      </c>
      <c r="Q7" t="s">
        <v>696</v>
      </c>
      <c r="R7" t="s">
        <v>697</v>
      </c>
      <c r="S7" t="s">
        <v>72</v>
      </c>
      <c r="T7" t="s">
        <v>52</v>
      </c>
      <c r="U7" s="3" t="s">
        <v>2905</v>
      </c>
      <c r="V7" t="s">
        <v>53</v>
      </c>
      <c r="W7" s="2">
        <v>45666</v>
      </c>
      <c r="X7" s="2">
        <v>45694</v>
      </c>
      <c r="Y7">
        <v>0</v>
      </c>
      <c r="Z7" t="s">
        <v>54</v>
      </c>
      <c r="AA7" t="s">
        <v>2906</v>
      </c>
      <c r="AD7" t="s">
        <v>56</v>
      </c>
      <c r="AE7" t="s">
        <v>792</v>
      </c>
      <c r="AF7" t="s">
        <v>56</v>
      </c>
      <c r="AG7" t="s">
        <v>792</v>
      </c>
    </row>
    <row r="8" spans="1:33" x14ac:dyDescent="0.2">
      <c r="A8" t="s">
        <v>2921</v>
      </c>
      <c r="B8" t="s">
        <v>52</v>
      </c>
      <c r="C8" t="s">
        <v>37</v>
      </c>
      <c r="D8" s="1">
        <v>737</v>
      </c>
      <c r="E8" t="s">
        <v>38</v>
      </c>
      <c r="F8" s="2">
        <v>45665</v>
      </c>
      <c r="G8" t="s">
        <v>39</v>
      </c>
      <c r="H8" t="s">
        <v>2922</v>
      </c>
      <c r="I8" t="s">
        <v>41</v>
      </c>
      <c r="J8" t="s">
        <v>42</v>
      </c>
      <c r="K8" t="s">
        <v>43</v>
      </c>
      <c r="M8" t="s">
        <v>1405</v>
      </c>
      <c r="N8" t="s">
        <v>2923</v>
      </c>
      <c r="O8" t="s">
        <v>2924</v>
      </c>
      <c r="P8" t="s">
        <v>48</v>
      </c>
      <c r="Q8" t="s">
        <v>104</v>
      </c>
      <c r="R8" t="s">
        <v>105</v>
      </c>
      <c r="S8" t="s">
        <v>51</v>
      </c>
      <c r="T8" t="s">
        <v>52</v>
      </c>
      <c r="U8" s="3" t="s">
        <v>2905</v>
      </c>
      <c r="V8" t="s">
        <v>53</v>
      </c>
      <c r="W8" s="2">
        <v>45665</v>
      </c>
      <c r="X8" s="2">
        <v>45685</v>
      </c>
      <c r="Y8">
        <v>0</v>
      </c>
      <c r="Z8" t="s">
        <v>54</v>
      </c>
      <c r="AA8" t="s">
        <v>2914</v>
      </c>
      <c r="AD8" t="s">
        <v>56</v>
      </c>
      <c r="AE8" t="s">
        <v>82</v>
      </c>
      <c r="AF8" t="s">
        <v>56</v>
      </c>
      <c r="AG8" t="s">
        <v>82</v>
      </c>
    </row>
    <row r="9" spans="1:33" x14ac:dyDescent="0.2">
      <c r="A9" t="s">
        <v>2925</v>
      </c>
      <c r="B9" t="s">
        <v>52</v>
      </c>
      <c r="C9" t="s">
        <v>37</v>
      </c>
      <c r="D9" s="1">
        <v>1000</v>
      </c>
      <c r="E9" t="s">
        <v>38</v>
      </c>
      <c r="F9" s="2">
        <v>45666</v>
      </c>
      <c r="G9" t="s">
        <v>39</v>
      </c>
      <c r="H9" t="s">
        <v>2926</v>
      </c>
      <c r="I9" t="s">
        <v>41</v>
      </c>
      <c r="J9" t="s">
        <v>42</v>
      </c>
      <c r="K9" t="s">
        <v>66</v>
      </c>
      <c r="M9" t="s">
        <v>789</v>
      </c>
      <c r="N9" t="s">
        <v>2927</v>
      </c>
      <c r="O9" t="s">
        <v>2928</v>
      </c>
      <c r="P9" t="s">
        <v>48</v>
      </c>
      <c r="Q9" t="s">
        <v>1492</v>
      </c>
      <c r="R9" t="s">
        <v>1493</v>
      </c>
      <c r="S9" t="s">
        <v>72</v>
      </c>
      <c r="T9" t="s">
        <v>52</v>
      </c>
      <c r="U9" s="3" t="s">
        <v>2905</v>
      </c>
      <c r="V9" t="s">
        <v>53</v>
      </c>
      <c r="W9" s="2">
        <v>45666</v>
      </c>
      <c r="X9" s="2">
        <v>45672</v>
      </c>
      <c r="Y9">
        <v>0</v>
      </c>
      <c r="Z9" t="s">
        <v>54</v>
      </c>
      <c r="AA9" t="s">
        <v>2906</v>
      </c>
      <c r="AD9" t="s">
        <v>56</v>
      </c>
      <c r="AE9" t="s">
        <v>792</v>
      </c>
      <c r="AF9" t="s">
        <v>56</v>
      </c>
      <c r="AG9" t="s">
        <v>792</v>
      </c>
    </row>
    <row r="10" spans="1:33" x14ac:dyDescent="0.2">
      <c r="A10" t="s">
        <v>2929</v>
      </c>
      <c r="B10" t="s">
        <v>52</v>
      </c>
      <c r="C10" t="s">
        <v>37</v>
      </c>
      <c r="D10" s="1">
        <v>1000</v>
      </c>
      <c r="E10" t="s">
        <v>38</v>
      </c>
      <c r="F10" s="2">
        <v>45666</v>
      </c>
      <c r="G10" t="s">
        <v>39</v>
      </c>
      <c r="H10" t="s">
        <v>2930</v>
      </c>
      <c r="I10" t="s">
        <v>41</v>
      </c>
      <c r="J10" t="s">
        <v>42</v>
      </c>
      <c r="K10" t="s">
        <v>66</v>
      </c>
      <c r="M10" t="s">
        <v>789</v>
      </c>
      <c r="N10" t="s">
        <v>2931</v>
      </c>
      <c r="O10" t="s">
        <v>2932</v>
      </c>
      <c r="P10" t="s">
        <v>48</v>
      </c>
      <c r="Q10" t="s">
        <v>520</v>
      </c>
      <c r="R10" t="s">
        <v>521</v>
      </c>
      <c r="S10" t="s">
        <v>51</v>
      </c>
      <c r="T10" t="s">
        <v>52</v>
      </c>
      <c r="U10" s="3" t="s">
        <v>2905</v>
      </c>
      <c r="V10" t="s">
        <v>53</v>
      </c>
      <c r="W10" s="2">
        <v>45666</v>
      </c>
      <c r="X10" s="2">
        <v>45694</v>
      </c>
      <c r="Y10">
        <v>0</v>
      </c>
      <c r="Z10" t="s">
        <v>54</v>
      </c>
      <c r="AA10" t="s">
        <v>2906</v>
      </c>
      <c r="AD10" t="s">
        <v>56</v>
      </c>
      <c r="AE10" t="s">
        <v>792</v>
      </c>
      <c r="AF10" t="s">
        <v>56</v>
      </c>
      <c r="AG10" t="s">
        <v>792</v>
      </c>
    </row>
    <row r="11" spans="1:33" x14ac:dyDescent="0.2">
      <c r="A11" t="s">
        <v>2933</v>
      </c>
      <c r="B11" t="s">
        <v>52</v>
      </c>
      <c r="C11" t="s">
        <v>37</v>
      </c>
      <c r="D11" s="1">
        <v>900</v>
      </c>
      <c r="E11" t="s">
        <v>38</v>
      </c>
      <c r="F11" s="2">
        <v>45665</v>
      </c>
      <c r="G11" t="s">
        <v>39</v>
      </c>
      <c r="H11" t="s">
        <v>2934</v>
      </c>
      <c r="I11" t="s">
        <v>41</v>
      </c>
      <c r="J11" t="s">
        <v>42</v>
      </c>
      <c r="K11" t="s">
        <v>120</v>
      </c>
      <c r="M11" t="s">
        <v>1166</v>
      </c>
      <c r="N11" t="s">
        <v>2935</v>
      </c>
      <c r="O11" t="s">
        <v>2936</v>
      </c>
      <c r="P11" t="s">
        <v>48</v>
      </c>
      <c r="Q11" t="s">
        <v>2937</v>
      </c>
      <c r="R11" t="s">
        <v>2938</v>
      </c>
      <c r="S11" t="s">
        <v>72</v>
      </c>
      <c r="T11" t="s">
        <v>52</v>
      </c>
      <c r="U11" s="3" t="s">
        <v>2905</v>
      </c>
      <c r="V11" t="s">
        <v>53</v>
      </c>
      <c r="W11" s="2">
        <v>45665</v>
      </c>
      <c r="X11" s="2">
        <v>45720</v>
      </c>
      <c r="Y11">
        <v>1</v>
      </c>
      <c r="Z11" t="s">
        <v>54</v>
      </c>
      <c r="AA11" t="s">
        <v>126</v>
      </c>
      <c r="AD11" t="s">
        <v>56</v>
      </c>
      <c r="AE11" t="s">
        <v>877</v>
      </c>
      <c r="AF11" t="s">
        <v>56</v>
      </c>
      <c r="AG11" t="s">
        <v>877</v>
      </c>
    </row>
    <row r="12" spans="1:33" x14ac:dyDescent="0.2">
      <c r="A12" t="s">
        <v>2939</v>
      </c>
      <c r="B12" t="s">
        <v>52</v>
      </c>
      <c r="C12" t="s">
        <v>37</v>
      </c>
      <c r="D12" s="1">
        <v>795</v>
      </c>
      <c r="E12" t="s">
        <v>38</v>
      </c>
      <c r="F12" s="2">
        <v>45671</v>
      </c>
      <c r="G12" t="s">
        <v>39</v>
      </c>
      <c r="H12" t="s">
        <v>2940</v>
      </c>
      <c r="I12" t="s">
        <v>41</v>
      </c>
      <c r="J12" t="s">
        <v>42</v>
      </c>
      <c r="K12" t="s">
        <v>120</v>
      </c>
      <c r="M12" t="s">
        <v>977</v>
      </c>
      <c r="N12" t="s">
        <v>943</v>
      </c>
      <c r="O12" t="s">
        <v>944</v>
      </c>
      <c r="P12" t="s">
        <v>48</v>
      </c>
      <c r="Q12" t="s">
        <v>508</v>
      </c>
      <c r="R12" t="s">
        <v>509</v>
      </c>
      <c r="S12" t="s">
        <v>51</v>
      </c>
      <c r="T12" t="s">
        <v>52</v>
      </c>
      <c r="U12" s="3" t="s">
        <v>2905</v>
      </c>
      <c r="V12" t="s">
        <v>53</v>
      </c>
      <c r="W12" s="2">
        <v>45671</v>
      </c>
      <c r="X12" s="2">
        <v>45693</v>
      </c>
      <c r="Y12">
        <v>0</v>
      </c>
      <c r="Z12" t="s">
        <v>54</v>
      </c>
      <c r="AA12" t="s">
        <v>142</v>
      </c>
      <c r="AD12" t="s">
        <v>56</v>
      </c>
      <c r="AE12" t="s">
        <v>82</v>
      </c>
      <c r="AF12" t="s">
        <v>56</v>
      </c>
      <c r="AG12" t="s">
        <v>82</v>
      </c>
    </row>
    <row r="13" spans="1:33" x14ac:dyDescent="0.2">
      <c r="A13" t="s">
        <v>2941</v>
      </c>
      <c r="B13" t="s">
        <v>52</v>
      </c>
      <c r="C13" t="s">
        <v>37</v>
      </c>
      <c r="D13" s="1">
        <v>909</v>
      </c>
      <c r="E13" t="s">
        <v>38</v>
      </c>
      <c r="F13" s="2">
        <v>45671</v>
      </c>
      <c r="G13" t="s">
        <v>39</v>
      </c>
      <c r="H13" t="s">
        <v>2942</v>
      </c>
      <c r="I13" t="s">
        <v>41</v>
      </c>
      <c r="J13" t="s">
        <v>42</v>
      </c>
      <c r="K13" t="s">
        <v>66</v>
      </c>
      <c r="M13" t="s">
        <v>45</v>
      </c>
      <c r="N13" t="s">
        <v>401</v>
      </c>
      <c r="O13" t="s">
        <v>402</v>
      </c>
      <c r="P13" t="s">
        <v>48</v>
      </c>
      <c r="Q13" t="s">
        <v>161</v>
      </c>
      <c r="R13" t="s">
        <v>162</v>
      </c>
      <c r="S13" t="s">
        <v>155</v>
      </c>
      <c r="T13" t="s">
        <v>52</v>
      </c>
      <c r="U13" s="3" t="s">
        <v>2905</v>
      </c>
      <c r="V13" t="s">
        <v>53</v>
      </c>
      <c r="W13" s="2">
        <v>45671</v>
      </c>
      <c r="X13" s="2">
        <v>45694</v>
      </c>
      <c r="Y13">
        <v>0</v>
      </c>
      <c r="Z13" t="s">
        <v>54</v>
      </c>
      <c r="AA13" t="s">
        <v>2906</v>
      </c>
      <c r="AD13" t="s">
        <v>56</v>
      </c>
      <c r="AE13" t="s">
        <v>57</v>
      </c>
      <c r="AF13" t="s">
        <v>56</v>
      </c>
      <c r="AG13" t="s">
        <v>57</v>
      </c>
    </row>
    <row r="14" spans="1:33" x14ac:dyDescent="0.2">
      <c r="A14" t="s">
        <v>2943</v>
      </c>
      <c r="B14" t="s">
        <v>52</v>
      </c>
      <c r="C14" t="s">
        <v>37</v>
      </c>
      <c r="D14" s="1">
        <v>2493</v>
      </c>
      <c r="E14" t="s">
        <v>38</v>
      </c>
      <c r="F14" s="2">
        <v>45673</v>
      </c>
      <c r="G14" t="s">
        <v>39</v>
      </c>
      <c r="H14" t="s">
        <v>2944</v>
      </c>
      <c r="I14" t="s">
        <v>41</v>
      </c>
      <c r="J14" t="s">
        <v>42</v>
      </c>
      <c r="K14" t="s">
        <v>120</v>
      </c>
      <c r="M14" t="s">
        <v>1405</v>
      </c>
      <c r="N14" t="s">
        <v>2945</v>
      </c>
      <c r="O14" t="s">
        <v>2946</v>
      </c>
      <c r="P14" t="s">
        <v>48</v>
      </c>
      <c r="Q14" t="s">
        <v>147</v>
      </c>
      <c r="R14" t="s">
        <v>148</v>
      </c>
      <c r="S14" t="s">
        <v>51</v>
      </c>
      <c r="T14" t="s">
        <v>52</v>
      </c>
      <c r="U14" s="3" t="s">
        <v>2905</v>
      </c>
      <c r="V14" t="s">
        <v>53</v>
      </c>
      <c r="W14" s="2">
        <v>45673</v>
      </c>
      <c r="X14" s="2">
        <v>45727</v>
      </c>
      <c r="Y14">
        <v>1</v>
      </c>
      <c r="Z14" t="s">
        <v>54</v>
      </c>
      <c r="AA14" t="s">
        <v>126</v>
      </c>
      <c r="AD14" t="s">
        <v>56</v>
      </c>
      <c r="AE14" t="s">
        <v>57</v>
      </c>
      <c r="AF14" t="s">
        <v>56</v>
      </c>
      <c r="AG14" t="s">
        <v>57</v>
      </c>
    </row>
    <row r="15" spans="1:33" x14ac:dyDescent="0.2">
      <c r="A15" t="s">
        <v>2947</v>
      </c>
      <c r="B15" t="s">
        <v>52</v>
      </c>
      <c r="C15" t="s">
        <v>37</v>
      </c>
      <c r="D15" s="1">
        <v>966</v>
      </c>
      <c r="E15" t="s">
        <v>38</v>
      </c>
      <c r="F15" s="2">
        <v>45671</v>
      </c>
      <c r="G15" t="s">
        <v>39</v>
      </c>
      <c r="H15" t="s">
        <v>2948</v>
      </c>
      <c r="I15" t="s">
        <v>41</v>
      </c>
      <c r="J15" t="s">
        <v>42</v>
      </c>
      <c r="K15" t="s">
        <v>66</v>
      </c>
      <c r="M15" t="s">
        <v>196</v>
      </c>
      <c r="N15" t="s">
        <v>2949</v>
      </c>
      <c r="O15" t="s">
        <v>2950</v>
      </c>
      <c r="P15" t="s">
        <v>48</v>
      </c>
      <c r="Q15" t="s">
        <v>62</v>
      </c>
      <c r="R15" t="s">
        <v>63</v>
      </c>
      <c r="S15" t="s">
        <v>51</v>
      </c>
      <c r="T15" t="s">
        <v>52</v>
      </c>
      <c r="U15" s="3" t="s">
        <v>2905</v>
      </c>
      <c r="V15" t="s">
        <v>53</v>
      </c>
      <c r="W15" s="2">
        <v>45671</v>
      </c>
      <c r="X15" s="2">
        <v>45790</v>
      </c>
      <c r="Y15">
        <v>3</v>
      </c>
      <c r="Z15" t="s">
        <v>54</v>
      </c>
      <c r="AA15" t="s">
        <v>2906</v>
      </c>
      <c r="AD15" t="s">
        <v>56</v>
      </c>
      <c r="AE15" t="s">
        <v>877</v>
      </c>
      <c r="AF15" t="s">
        <v>56</v>
      </c>
      <c r="AG15" t="s">
        <v>877</v>
      </c>
    </row>
    <row r="16" spans="1:33" x14ac:dyDescent="0.2">
      <c r="A16" t="s">
        <v>2951</v>
      </c>
      <c r="B16" t="s">
        <v>52</v>
      </c>
      <c r="C16" t="s">
        <v>37</v>
      </c>
      <c r="D16" s="1">
        <v>988</v>
      </c>
      <c r="E16" t="s">
        <v>38</v>
      </c>
      <c r="F16" s="2">
        <v>45671</v>
      </c>
      <c r="G16" t="s">
        <v>39</v>
      </c>
      <c r="H16" t="s">
        <v>2952</v>
      </c>
      <c r="I16" t="s">
        <v>41</v>
      </c>
      <c r="J16" t="s">
        <v>42</v>
      </c>
      <c r="K16" t="s">
        <v>43</v>
      </c>
      <c r="M16" t="s">
        <v>101</v>
      </c>
      <c r="N16" t="s">
        <v>904</v>
      </c>
      <c r="O16" t="s">
        <v>905</v>
      </c>
      <c r="P16" t="s">
        <v>48</v>
      </c>
      <c r="Q16" t="s">
        <v>906</v>
      </c>
      <c r="R16" t="s">
        <v>907</v>
      </c>
      <c r="S16" t="s">
        <v>72</v>
      </c>
      <c r="T16" t="s">
        <v>52</v>
      </c>
      <c r="U16" s="3" t="s">
        <v>2905</v>
      </c>
      <c r="V16" t="s">
        <v>53</v>
      </c>
      <c r="W16" s="2">
        <v>45671</v>
      </c>
      <c r="X16" s="2">
        <v>45723</v>
      </c>
      <c r="Y16">
        <v>1</v>
      </c>
      <c r="Z16" t="s">
        <v>54</v>
      </c>
      <c r="AA16" t="s">
        <v>2914</v>
      </c>
      <c r="AD16" t="s">
        <v>56</v>
      </c>
      <c r="AE16" t="s">
        <v>57</v>
      </c>
      <c r="AF16" t="s">
        <v>56</v>
      </c>
      <c r="AG16" t="s">
        <v>57</v>
      </c>
    </row>
    <row r="17" spans="1:33" x14ac:dyDescent="0.2">
      <c r="A17" t="s">
        <v>2953</v>
      </c>
      <c r="B17" t="s">
        <v>52</v>
      </c>
      <c r="C17" t="s">
        <v>37</v>
      </c>
      <c r="D17" s="1">
        <v>528</v>
      </c>
      <c r="E17" t="s">
        <v>38</v>
      </c>
      <c r="F17" s="2">
        <v>45670</v>
      </c>
      <c r="G17" t="s">
        <v>39</v>
      </c>
      <c r="H17" t="s">
        <v>2954</v>
      </c>
      <c r="I17" t="s">
        <v>41</v>
      </c>
      <c r="J17" t="s">
        <v>42</v>
      </c>
      <c r="K17" t="s">
        <v>120</v>
      </c>
      <c r="M17" t="s">
        <v>419</v>
      </c>
      <c r="N17" t="s">
        <v>1435</v>
      </c>
      <c r="O17" t="s">
        <v>1436</v>
      </c>
      <c r="P17" t="s">
        <v>48</v>
      </c>
      <c r="Q17" t="s">
        <v>70</v>
      </c>
      <c r="R17" t="s">
        <v>71</v>
      </c>
      <c r="S17" t="s">
        <v>72</v>
      </c>
      <c r="T17" t="s">
        <v>52</v>
      </c>
      <c r="U17" s="3" t="s">
        <v>2905</v>
      </c>
      <c r="V17" t="s">
        <v>53</v>
      </c>
      <c r="W17" s="2">
        <v>45670</v>
      </c>
      <c r="X17" s="2">
        <v>45705</v>
      </c>
      <c r="Y17">
        <v>1</v>
      </c>
      <c r="Z17" t="s">
        <v>54</v>
      </c>
      <c r="AA17" t="s">
        <v>126</v>
      </c>
      <c r="AD17" t="s">
        <v>56</v>
      </c>
      <c r="AE17" t="s">
        <v>82</v>
      </c>
      <c r="AF17" t="s">
        <v>56</v>
      </c>
      <c r="AG17" t="s">
        <v>82</v>
      </c>
    </row>
    <row r="18" spans="1:33" x14ac:dyDescent="0.2">
      <c r="A18" t="s">
        <v>2955</v>
      </c>
      <c r="B18" t="s">
        <v>52</v>
      </c>
      <c r="C18" t="s">
        <v>37</v>
      </c>
      <c r="D18" s="1">
        <v>540</v>
      </c>
      <c r="E18" t="s">
        <v>38</v>
      </c>
      <c r="F18" s="2">
        <v>45670</v>
      </c>
      <c r="G18" t="s">
        <v>39</v>
      </c>
      <c r="H18" t="s">
        <v>2956</v>
      </c>
      <c r="I18" t="s">
        <v>41</v>
      </c>
      <c r="J18" t="s">
        <v>42</v>
      </c>
      <c r="K18" t="s">
        <v>66</v>
      </c>
      <c r="M18" t="s">
        <v>121</v>
      </c>
      <c r="N18" t="s">
        <v>2237</v>
      </c>
      <c r="O18" t="s">
        <v>2238</v>
      </c>
      <c r="P18" t="s">
        <v>48</v>
      </c>
      <c r="Q18" t="s">
        <v>180</v>
      </c>
      <c r="R18" t="s">
        <v>181</v>
      </c>
      <c r="S18" t="s">
        <v>51</v>
      </c>
      <c r="T18" t="s">
        <v>52</v>
      </c>
      <c r="U18" s="3" t="s">
        <v>2905</v>
      </c>
      <c r="V18" t="s">
        <v>53</v>
      </c>
      <c r="W18" s="2">
        <v>45670</v>
      </c>
      <c r="X18" s="2">
        <v>45723</v>
      </c>
      <c r="Y18">
        <v>1</v>
      </c>
      <c r="Z18" t="s">
        <v>54</v>
      </c>
      <c r="AA18" t="s">
        <v>2906</v>
      </c>
      <c r="AD18" t="s">
        <v>56</v>
      </c>
      <c r="AE18" t="s">
        <v>877</v>
      </c>
      <c r="AF18" t="s">
        <v>56</v>
      </c>
      <c r="AG18" t="s">
        <v>877</v>
      </c>
    </row>
    <row r="19" spans="1:33" x14ac:dyDescent="0.2">
      <c r="A19" t="s">
        <v>2957</v>
      </c>
      <c r="B19" t="s">
        <v>52</v>
      </c>
      <c r="C19" t="s">
        <v>37</v>
      </c>
      <c r="D19" s="1">
        <v>659</v>
      </c>
      <c r="E19" t="s">
        <v>38</v>
      </c>
      <c r="F19" s="2">
        <v>45671</v>
      </c>
      <c r="G19" t="s">
        <v>39</v>
      </c>
      <c r="H19" t="s">
        <v>2958</v>
      </c>
      <c r="I19" t="s">
        <v>41</v>
      </c>
      <c r="J19" t="s">
        <v>42</v>
      </c>
      <c r="K19" t="s">
        <v>109</v>
      </c>
      <c r="M19" t="s">
        <v>45</v>
      </c>
      <c r="N19" t="s">
        <v>591</v>
      </c>
      <c r="O19" t="s">
        <v>592</v>
      </c>
      <c r="P19" t="s">
        <v>48</v>
      </c>
      <c r="Q19" t="s">
        <v>180</v>
      </c>
      <c r="R19" t="s">
        <v>181</v>
      </c>
      <c r="S19" t="s">
        <v>51</v>
      </c>
      <c r="T19" t="s">
        <v>52</v>
      </c>
      <c r="U19" s="3" t="s">
        <v>2905</v>
      </c>
      <c r="V19" t="s">
        <v>53</v>
      </c>
      <c r="W19" s="2">
        <v>45671</v>
      </c>
      <c r="X19" s="2">
        <v>45686</v>
      </c>
      <c r="Y19">
        <v>0</v>
      </c>
      <c r="Z19" t="s">
        <v>54</v>
      </c>
      <c r="AA19" t="s">
        <v>116</v>
      </c>
      <c r="AD19" t="s">
        <v>56</v>
      </c>
      <c r="AE19" t="s">
        <v>82</v>
      </c>
      <c r="AF19" t="s">
        <v>56</v>
      </c>
      <c r="AG19" t="s">
        <v>82</v>
      </c>
    </row>
    <row r="20" spans="1:33" x14ac:dyDescent="0.2">
      <c r="A20" t="s">
        <v>2959</v>
      </c>
      <c r="B20" t="s">
        <v>52</v>
      </c>
      <c r="C20" t="s">
        <v>37</v>
      </c>
      <c r="D20" s="1">
        <v>812</v>
      </c>
      <c r="E20" t="s">
        <v>38</v>
      </c>
      <c r="F20" s="2">
        <v>45671</v>
      </c>
      <c r="G20" t="s">
        <v>39</v>
      </c>
      <c r="H20" t="s">
        <v>2960</v>
      </c>
      <c r="I20" t="s">
        <v>41</v>
      </c>
      <c r="J20" t="s">
        <v>42</v>
      </c>
      <c r="K20" t="s">
        <v>66</v>
      </c>
      <c r="M20" t="s">
        <v>1405</v>
      </c>
      <c r="N20" t="s">
        <v>2823</v>
      </c>
      <c r="O20" t="s">
        <v>2824</v>
      </c>
      <c r="P20" t="s">
        <v>48</v>
      </c>
      <c r="Q20" t="s">
        <v>1067</v>
      </c>
      <c r="R20" t="s">
        <v>1068</v>
      </c>
      <c r="S20" t="s">
        <v>72</v>
      </c>
      <c r="T20" t="s">
        <v>52</v>
      </c>
      <c r="U20" s="3" t="s">
        <v>2905</v>
      </c>
      <c r="V20" t="s">
        <v>53</v>
      </c>
      <c r="W20" s="2">
        <v>45671</v>
      </c>
      <c r="X20" s="2">
        <v>45728</v>
      </c>
      <c r="Y20">
        <v>1</v>
      </c>
      <c r="Z20" t="s">
        <v>54</v>
      </c>
      <c r="AA20" t="s">
        <v>2906</v>
      </c>
      <c r="AD20" t="s">
        <v>56</v>
      </c>
      <c r="AE20" t="s">
        <v>82</v>
      </c>
      <c r="AF20" t="s">
        <v>56</v>
      </c>
      <c r="AG20" t="s">
        <v>82</v>
      </c>
    </row>
    <row r="21" spans="1:33" x14ac:dyDescent="0.2">
      <c r="A21" t="s">
        <v>2961</v>
      </c>
      <c r="B21" t="s">
        <v>52</v>
      </c>
      <c r="C21" t="s">
        <v>37</v>
      </c>
      <c r="D21" s="1">
        <v>842</v>
      </c>
      <c r="E21" t="s">
        <v>38</v>
      </c>
      <c r="F21" s="2">
        <v>45673</v>
      </c>
      <c r="G21" t="s">
        <v>39</v>
      </c>
      <c r="H21" t="s">
        <v>2962</v>
      </c>
      <c r="I21" t="s">
        <v>41</v>
      </c>
      <c r="J21" t="s">
        <v>42</v>
      </c>
      <c r="K21" t="s">
        <v>43</v>
      </c>
      <c r="M21" t="s">
        <v>1023</v>
      </c>
      <c r="N21" t="s">
        <v>111</v>
      </c>
      <c r="O21" t="s">
        <v>112</v>
      </c>
      <c r="P21" t="s">
        <v>48</v>
      </c>
      <c r="Q21" t="s">
        <v>113</v>
      </c>
      <c r="R21" t="s">
        <v>114</v>
      </c>
      <c r="S21" t="s">
        <v>51</v>
      </c>
      <c r="T21" t="s">
        <v>52</v>
      </c>
      <c r="U21" s="3" t="s">
        <v>2905</v>
      </c>
      <c r="V21" t="s">
        <v>53</v>
      </c>
      <c r="W21" s="2">
        <v>45673</v>
      </c>
      <c r="X21" s="2">
        <v>45730</v>
      </c>
      <c r="Y21">
        <v>1</v>
      </c>
      <c r="Z21" t="s">
        <v>54</v>
      </c>
      <c r="AA21" t="s">
        <v>2914</v>
      </c>
      <c r="AD21" t="s">
        <v>56</v>
      </c>
      <c r="AE21" t="s">
        <v>82</v>
      </c>
      <c r="AF21" t="s">
        <v>56</v>
      </c>
      <c r="AG21" t="s">
        <v>82</v>
      </c>
    </row>
    <row r="22" spans="1:33" x14ac:dyDescent="0.2">
      <c r="A22" t="s">
        <v>2963</v>
      </c>
      <c r="B22" t="s">
        <v>52</v>
      </c>
      <c r="C22" t="s">
        <v>37</v>
      </c>
      <c r="D22" s="1">
        <v>755</v>
      </c>
      <c r="E22" t="s">
        <v>38</v>
      </c>
      <c r="F22" s="2">
        <v>45677</v>
      </c>
      <c r="G22" t="s">
        <v>39</v>
      </c>
      <c r="H22" t="s">
        <v>2964</v>
      </c>
      <c r="I22" t="s">
        <v>41</v>
      </c>
      <c r="J22" t="s">
        <v>42</v>
      </c>
      <c r="K22" t="s">
        <v>129</v>
      </c>
      <c r="M22" t="s">
        <v>1775</v>
      </c>
      <c r="N22" t="s">
        <v>1482</v>
      </c>
      <c r="O22" t="s">
        <v>1483</v>
      </c>
      <c r="P22" t="s">
        <v>48</v>
      </c>
      <c r="Q22" t="s">
        <v>313</v>
      </c>
      <c r="R22" t="s">
        <v>314</v>
      </c>
      <c r="S22" t="s">
        <v>51</v>
      </c>
      <c r="T22" t="s">
        <v>52</v>
      </c>
      <c r="U22" s="3" t="s">
        <v>2905</v>
      </c>
      <c r="V22" t="s">
        <v>53</v>
      </c>
      <c r="W22" s="2">
        <v>45677</v>
      </c>
      <c r="X22" s="2">
        <v>45709</v>
      </c>
      <c r="Y22">
        <v>1</v>
      </c>
      <c r="Z22" t="s">
        <v>54</v>
      </c>
      <c r="AA22" t="s">
        <v>163</v>
      </c>
      <c r="AD22" t="s">
        <v>56</v>
      </c>
      <c r="AE22" t="s">
        <v>82</v>
      </c>
      <c r="AF22" t="s">
        <v>56</v>
      </c>
      <c r="AG22" t="s">
        <v>82</v>
      </c>
    </row>
    <row r="23" spans="1:33" x14ac:dyDescent="0.2">
      <c r="A23" t="s">
        <v>2965</v>
      </c>
      <c r="B23" t="s">
        <v>52</v>
      </c>
      <c r="C23" t="s">
        <v>37</v>
      </c>
      <c r="D23" s="1">
        <v>803</v>
      </c>
      <c r="E23" t="s">
        <v>38</v>
      </c>
      <c r="F23" s="2">
        <v>45677</v>
      </c>
      <c r="G23" t="s">
        <v>39</v>
      </c>
      <c r="H23" t="s">
        <v>2966</v>
      </c>
      <c r="I23" t="s">
        <v>41</v>
      </c>
      <c r="J23" t="s">
        <v>42</v>
      </c>
      <c r="K23" t="s">
        <v>109</v>
      </c>
      <c r="M23" t="s">
        <v>45</v>
      </c>
      <c r="N23" t="s">
        <v>359</v>
      </c>
      <c r="O23" t="s">
        <v>360</v>
      </c>
      <c r="P23" t="s">
        <v>48</v>
      </c>
      <c r="Q23" t="s">
        <v>70</v>
      </c>
      <c r="R23" t="s">
        <v>71</v>
      </c>
      <c r="S23" t="s">
        <v>72</v>
      </c>
      <c r="T23" t="s">
        <v>52</v>
      </c>
      <c r="U23" s="3" t="s">
        <v>2905</v>
      </c>
      <c r="V23" t="s">
        <v>53</v>
      </c>
      <c r="W23" s="2">
        <v>45677</v>
      </c>
      <c r="X23" s="2">
        <v>45712</v>
      </c>
      <c r="Y23">
        <v>1</v>
      </c>
      <c r="Z23" t="s">
        <v>54</v>
      </c>
      <c r="AA23" t="s">
        <v>116</v>
      </c>
      <c r="AD23" t="s">
        <v>56</v>
      </c>
      <c r="AE23" t="s">
        <v>82</v>
      </c>
      <c r="AF23" t="s">
        <v>56</v>
      </c>
      <c r="AG23" t="s">
        <v>82</v>
      </c>
    </row>
    <row r="24" spans="1:33" x14ac:dyDescent="0.2">
      <c r="A24" t="s">
        <v>2967</v>
      </c>
      <c r="B24" t="s">
        <v>52</v>
      </c>
      <c r="C24" t="s">
        <v>37</v>
      </c>
      <c r="D24" s="1">
        <v>980</v>
      </c>
      <c r="E24" t="s">
        <v>38</v>
      </c>
      <c r="F24" s="2">
        <v>45677</v>
      </c>
      <c r="G24" t="s">
        <v>39</v>
      </c>
      <c r="H24" t="s">
        <v>2968</v>
      </c>
      <c r="I24" t="s">
        <v>41</v>
      </c>
      <c r="J24" t="s">
        <v>42</v>
      </c>
      <c r="K24" t="s">
        <v>109</v>
      </c>
      <c r="M24" t="s">
        <v>196</v>
      </c>
      <c r="N24" t="s">
        <v>2969</v>
      </c>
      <c r="O24" t="s">
        <v>2970</v>
      </c>
      <c r="P24" t="s">
        <v>48</v>
      </c>
      <c r="Q24" t="s">
        <v>2971</v>
      </c>
      <c r="R24" t="s">
        <v>2972</v>
      </c>
      <c r="S24" t="s">
        <v>72</v>
      </c>
      <c r="T24" t="s">
        <v>52</v>
      </c>
      <c r="U24" s="3" t="s">
        <v>2905</v>
      </c>
      <c r="V24" t="s">
        <v>53</v>
      </c>
      <c r="W24" s="2">
        <v>45677</v>
      </c>
      <c r="X24" s="2">
        <v>45743</v>
      </c>
      <c r="Y24">
        <v>2</v>
      </c>
      <c r="Z24" t="s">
        <v>54</v>
      </c>
      <c r="AA24" t="s">
        <v>116</v>
      </c>
      <c r="AD24" t="s">
        <v>56</v>
      </c>
      <c r="AE24" t="s">
        <v>877</v>
      </c>
      <c r="AF24" t="s">
        <v>56</v>
      </c>
      <c r="AG24" t="s">
        <v>877</v>
      </c>
    </row>
    <row r="25" spans="1:33" x14ac:dyDescent="0.2">
      <c r="A25" t="s">
        <v>2973</v>
      </c>
      <c r="B25" t="s">
        <v>52</v>
      </c>
      <c r="C25" t="s">
        <v>37</v>
      </c>
      <c r="D25" s="1">
        <v>997</v>
      </c>
      <c r="E25" t="s">
        <v>38</v>
      </c>
      <c r="F25" s="2">
        <v>45677</v>
      </c>
      <c r="G25" t="s">
        <v>39</v>
      </c>
      <c r="H25" t="s">
        <v>2974</v>
      </c>
      <c r="I25" t="s">
        <v>41</v>
      </c>
      <c r="J25" t="s">
        <v>42</v>
      </c>
      <c r="K25" t="s">
        <v>43</v>
      </c>
      <c r="M25" t="s">
        <v>1023</v>
      </c>
      <c r="N25" t="s">
        <v>463</v>
      </c>
      <c r="O25" t="s">
        <v>464</v>
      </c>
      <c r="P25" t="s">
        <v>48</v>
      </c>
      <c r="Q25" t="s">
        <v>62</v>
      </c>
      <c r="R25" t="s">
        <v>63</v>
      </c>
      <c r="S25" t="s">
        <v>51</v>
      </c>
      <c r="T25" t="s">
        <v>52</v>
      </c>
      <c r="U25" s="3" t="s">
        <v>2905</v>
      </c>
      <c r="V25" t="s">
        <v>53</v>
      </c>
      <c r="W25" s="2">
        <v>45677</v>
      </c>
      <c r="X25" s="2">
        <v>45692</v>
      </c>
      <c r="Y25">
        <v>0</v>
      </c>
      <c r="Z25" t="s">
        <v>54</v>
      </c>
      <c r="AA25" t="s">
        <v>2914</v>
      </c>
      <c r="AD25" t="s">
        <v>56</v>
      </c>
      <c r="AE25" t="s">
        <v>57</v>
      </c>
      <c r="AF25" t="s">
        <v>56</v>
      </c>
      <c r="AG25" t="s">
        <v>57</v>
      </c>
    </row>
    <row r="26" spans="1:33" x14ac:dyDescent="0.2">
      <c r="A26" t="s">
        <v>2975</v>
      </c>
      <c r="B26" t="s">
        <v>52</v>
      </c>
      <c r="C26" t="s">
        <v>37</v>
      </c>
      <c r="D26" s="1">
        <v>682</v>
      </c>
      <c r="E26" t="s">
        <v>38</v>
      </c>
      <c r="F26" s="2">
        <v>45677</v>
      </c>
      <c r="G26" t="s">
        <v>39</v>
      </c>
      <c r="H26" t="s">
        <v>2976</v>
      </c>
      <c r="I26" t="s">
        <v>41</v>
      </c>
      <c r="J26" t="s">
        <v>42</v>
      </c>
      <c r="K26" t="s">
        <v>120</v>
      </c>
      <c r="M26" t="s">
        <v>2673</v>
      </c>
      <c r="N26" t="s">
        <v>2395</v>
      </c>
      <c r="O26" t="s">
        <v>2396</v>
      </c>
      <c r="P26" t="s">
        <v>48</v>
      </c>
      <c r="Q26" t="s">
        <v>147</v>
      </c>
      <c r="R26" t="s">
        <v>148</v>
      </c>
      <c r="S26" t="s">
        <v>51</v>
      </c>
      <c r="T26" t="s">
        <v>52</v>
      </c>
      <c r="U26" s="3" t="s">
        <v>2905</v>
      </c>
      <c r="V26" t="s">
        <v>53</v>
      </c>
      <c r="W26" s="2">
        <v>45677</v>
      </c>
      <c r="X26" s="2">
        <v>45687</v>
      </c>
      <c r="Y26">
        <v>0</v>
      </c>
      <c r="Z26" t="s">
        <v>54</v>
      </c>
      <c r="AA26" t="s">
        <v>126</v>
      </c>
      <c r="AD26" t="s">
        <v>56</v>
      </c>
      <c r="AE26" t="s">
        <v>57</v>
      </c>
      <c r="AF26" t="s">
        <v>56</v>
      </c>
      <c r="AG26" t="s">
        <v>57</v>
      </c>
    </row>
    <row r="27" spans="1:33" x14ac:dyDescent="0.2">
      <c r="A27" t="s">
        <v>2977</v>
      </c>
      <c r="B27" t="s">
        <v>52</v>
      </c>
      <c r="C27" t="s">
        <v>37</v>
      </c>
      <c r="D27" s="1">
        <v>717</v>
      </c>
      <c r="E27" t="s">
        <v>38</v>
      </c>
      <c r="F27" s="2">
        <v>45677</v>
      </c>
      <c r="G27" t="s">
        <v>39</v>
      </c>
      <c r="H27" t="s">
        <v>2978</v>
      </c>
      <c r="I27" t="s">
        <v>41</v>
      </c>
      <c r="J27" t="s">
        <v>42</v>
      </c>
      <c r="K27" t="s">
        <v>66</v>
      </c>
      <c r="M27" t="s">
        <v>1405</v>
      </c>
      <c r="N27" t="s">
        <v>2207</v>
      </c>
      <c r="O27" t="s">
        <v>2208</v>
      </c>
      <c r="P27" t="s">
        <v>48</v>
      </c>
      <c r="Q27" t="s">
        <v>428</v>
      </c>
      <c r="R27" t="s">
        <v>429</v>
      </c>
      <c r="S27" t="s">
        <v>155</v>
      </c>
      <c r="T27" t="s">
        <v>52</v>
      </c>
      <c r="U27" s="3" t="s">
        <v>2905</v>
      </c>
      <c r="V27" t="s">
        <v>53</v>
      </c>
      <c r="W27" s="2">
        <v>45677</v>
      </c>
      <c r="X27" s="2">
        <v>45691</v>
      </c>
      <c r="Y27">
        <v>0</v>
      </c>
      <c r="Z27" t="s">
        <v>54</v>
      </c>
      <c r="AA27" t="s">
        <v>2906</v>
      </c>
      <c r="AD27" t="s">
        <v>56</v>
      </c>
      <c r="AE27" t="s">
        <v>57</v>
      </c>
      <c r="AF27" t="s">
        <v>56</v>
      </c>
      <c r="AG27" t="s">
        <v>57</v>
      </c>
    </row>
    <row r="28" spans="1:33" x14ac:dyDescent="0.2">
      <c r="A28" t="s">
        <v>2979</v>
      </c>
      <c r="B28" t="s">
        <v>52</v>
      </c>
      <c r="C28" t="s">
        <v>37</v>
      </c>
      <c r="D28" s="1">
        <v>850</v>
      </c>
      <c r="E28" t="s">
        <v>38</v>
      </c>
      <c r="F28" s="2">
        <v>45677</v>
      </c>
      <c r="G28" t="s">
        <v>39</v>
      </c>
      <c r="H28" t="s">
        <v>2980</v>
      </c>
      <c r="I28" t="s">
        <v>41</v>
      </c>
      <c r="J28" t="s">
        <v>42</v>
      </c>
      <c r="K28" t="s">
        <v>66</v>
      </c>
      <c r="M28" t="s">
        <v>271</v>
      </c>
      <c r="N28" t="s">
        <v>2981</v>
      </c>
      <c r="O28" t="s">
        <v>2982</v>
      </c>
      <c r="P28" t="s">
        <v>48</v>
      </c>
      <c r="Q28" t="s">
        <v>88</v>
      </c>
      <c r="R28" t="s">
        <v>89</v>
      </c>
      <c r="S28" t="s">
        <v>72</v>
      </c>
      <c r="T28" t="s">
        <v>52</v>
      </c>
      <c r="U28" s="3" t="s">
        <v>2905</v>
      </c>
      <c r="V28" t="s">
        <v>53</v>
      </c>
      <c r="W28" s="2">
        <v>45677</v>
      </c>
      <c r="X28" s="2">
        <v>45729</v>
      </c>
      <c r="Y28">
        <v>1</v>
      </c>
      <c r="Z28" t="s">
        <v>54</v>
      </c>
      <c r="AA28" t="s">
        <v>2906</v>
      </c>
      <c r="AD28" t="s">
        <v>56</v>
      </c>
      <c r="AE28" t="s">
        <v>57</v>
      </c>
      <c r="AF28" t="s">
        <v>56</v>
      </c>
      <c r="AG28" t="s">
        <v>57</v>
      </c>
    </row>
    <row r="29" spans="1:33" x14ac:dyDescent="0.2">
      <c r="A29" t="s">
        <v>2983</v>
      </c>
      <c r="B29" t="s">
        <v>52</v>
      </c>
      <c r="C29" t="s">
        <v>37</v>
      </c>
      <c r="D29" s="1">
        <v>250</v>
      </c>
      <c r="E29" t="s">
        <v>38</v>
      </c>
      <c r="F29" s="2">
        <v>45679</v>
      </c>
      <c r="G29" t="s">
        <v>39</v>
      </c>
      <c r="H29" t="s">
        <v>2984</v>
      </c>
      <c r="I29" t="s">
        <v>41</v>
      </c>
      <c r="J29" t="s">
        <v>42</v>
      </c>
      <c r="K29" t="s">
        <v>109</v>
      </c>
      <c r="M29" t="s">
        <v>173</v>
      </c>
      <c r="N29" t="s">
        <v>382</v>
      </c>
      <c r="O29" t="s">
        <v>383</v>
      </c>
      <c r="P29" t="s">
        <v>48</v>
      </c>
      <c r="Q29" t="s">
        <v>62</v>
      </c>
      <c r="R29" t="s">
        <v>63</v>
      </c>
      <c r="S29" t="s">
        <v>51</v>
      </c>
      <c r="T29" t="s">
        <v>52</v>
      </c>
      <c r="U29" s="3" t="s">
        <v>2905</v>
      </c>
      <c r="V29" t="s">
        <v>53</v>
      </c>
      <c r="W29" s="2">
        <v>45679</v>
      </c>
      <c r="X29" s="2">
        <v>45719</v>
      </c>
      <c r="Y29">
        <v>1</v>
      </c>
      <c r="Z29" t="s">
        <v>54</v>
      </c>
      <c r="AA29" t="s">
        <v>116</v>
      </c>
      <c r="AD29" t="s">
        <v>56</v>
      </c>
      <c r="AE29" t="s">
        <v>877</v>
      </c>
      <c r="AF29" t="s">
        <v>56</v>
      </c>
      <c r="AG29" t="s">
        <v>877</v>
      </c>
    </row>
    <row r="30" spans="1:33" x14ac:dyDescent="0.2">
      <c r="A30" t="s">
        <v>2985</v>
      </c>
      <c r="B30" t="s">
        <v>52</v>
      </c>
      <c r="C30" t="s">
        <v>37</v>
      </c>
      <c r="D30" s="1">
        <v>886</v>
      </c>
      <c r="E30" t="s">
        <v>38</v>
      </c>
      <c r="F30" s="2">
        <v>45680</v>
      </c>
      <c r="G30" t="s">
        <v>39</v>
      </c>
      <c r="H30" t="s">
        <v>2986</v>
      </c>
      <c r="I30" t="s">
        <v>41</v>
      </c>
      <c r="J30" t="s">
        <v>42</v>
      </c>
      <c r="K30" t="s">
        <v>120</v>
      </c>
      <c r="M30" t="s">
        <v>1405</v>
      </c>
      <c r="N30" t="s">
        <v>1032</v>
      </c>
      <c r="O30" t="s">
        <v>1033</v>
      </c>
      <c r="P30" t="s">
        <v>48</v>
      </c>
      <c r="Q30" t="s">
        <v>415</v>
      </c>
      <c r="R30" t="s">
        <v>416</v>
      </c>
      <c r="S30" t="s">
        <v>51</v>
      </c>
      <c r="T30" t="s">
        <v>52</v>
      </c>
      <c r="U30" s="3" t="s">
        <v>2905</v>
      </c>
      <c r="V30" t="s">
        <v>53</v>
      </c>
      <c r="W30" s="2">
        <v>45680</v>
      </c>
      <c r="X30" s="2">
        <v>45687</v>
      </c>
      <c r="Y30">
        <v>0</v>
      </c>
      <c r="Z30" t="s">
        <v>54</v>
      </c>
      <c r="AA30" t="s">
        <v>126</v>
      </c>
      <c r="AD30" t="s">
        <v>56</v>
      </c>
      <c r="AE30" t="s">
        <v>57</v>
      </c>
      <c r="AF30" t="s">
        <v>56</v>
      </c>
      <c r="AG30" t="s">
        <v>57</v>
      </c>
    </row>
    <row r="31" spans="1:33" x14ac:dyDescent="0.2">
      <c r="A31" t="s">
        <v>2987</v>
      </c>
      <c r="B31" t="s">
        <v>52</v>
      </c>
      <c r="C31" t="s">
        <v>37</v>
      </c>
      <c r="D31" s="1">
        <v>619</v>
      </c>
      <c r="E31" t="s">
        <v>38</v>
      </c>
      <c r="F31" s="2">
        <v>45684</v>
      </c>
      <c r="G31" t="s">
        <v>39</v>
      </c>
      <c r="H31" t="s">
        <v>2988</v>
      </c>
      <c r="I31" t="s">
        <v>41</v>
      </c>
      <c r="J31" t="s">
        <v>42</v>
      </c>
      <c r="K31" t="s">
        <v>120</v>
      </c>
      <c r="L31" t="s">
        <v>66</v>
      </c>
      <c r="M31" t="s">
        <v>346</v>
      </c>
      <c r="N31" t="s">
        <v>359</v>
      </c>
      <c r="O31" t="s">
        <v>360</v>
      </c>
      <c r="P31" t="s">
        <v>48</v>
      </c>
      <c r="Q31" t="s">
        <v>70</v>
      </c>
      <c r="R31" t="s">
        <v>71</v>
      </c>
      <c r="S31" t="s">
        <v>72</v>
      </c>
      <c r="T31" t="s">
        <v>52</v>
      </c>
      <c r="U31" s="3" t="s">
        <v>2905</v>
      </c>
      <c r="V31" t="s">
        <v>53</v>
      </c>
      <c r="W31" s="2">
        <v>45684</v>
      </c>
      <c r="X31" s="2">
        <v>45730</v>
      </c>
      <c r="Y31">
        <v>1</v>
      </c>
      <c r="Z31" t="s">
        <v>54</v>
      </c>
      <c r="AA31" t="s">
        <v>126</v>
      </c>
      <c r="AB31" t="s">
        <v>90</v>
      </c>
      <c r="AC31" t="s">
        <v>73</v>
      </c>
      <c r="AD31" t="s">
        <v>56</v>
      </c>
      <c r="AE31" t="s">
        <v>57</v>
      </c>
      <c r="AF31" t="s">
        <v>56</v>
      </c>
      <c r="AG31" t="s">
        <v>57</v>
      </c>
    </row>
    <row r="32" spans="1:33" x14ac:dyDescent="0.2">
      <c r="A32" t="s">
        <v>2989</v>
      </c>
      <c r="B32" t="s">
        <v>52</v>
      </c>
      <c r="C32" t="s">
        <v>37</v>
      </c>
      <c r="D32" s="1">
        <v>996</v>
      </c>
      <c r="E32" t="s">
        <v>38</v>
      </c>
      <c r="F32" s="2">
        <v>45684</v>
      </c>
      <c r="G32" t="s">
        <v>39</v>
      </c>
      <c r="H32" t="s">
        <v>2990</v>
      </c>
      <c r="I32" t="s">
        <v>41</v>
      </c>
      <c r="J32" t="s">
        <v>42</v>
      </c>
      <c r="K32" t="s">
        <v>120</v>
      </c>
      <c r="M32" t="s">
        <v>196</v>
      </c>
      <c r="N32" t="s">
        <v>159</v>
      </c>
      <c r="O32" t="s">
        <v>160</v>
      </c>
      <c r="P32" t="s">
        <v>48</v>
      </c>
      <c r="Q32" t="s">
        <v>161</v>
      </c>
      <c r="R32" t="s">
        <v>162</v>
      </c>
      <c r="S32" t="s">
        <v>155</v>
      </c>
      <c r="T32" t="s">
        <v>52</v>
      </c>
      <c r="U32" s="3" t="s">
        <v>2905</v>
      </c>
      <c r="V32" t="s">
        <v>53</v>
      </c>
      <c r="W32" s="2">
        <v>45684</v>
      </c>
      <c r="X32" s="2">
        <v>45777</v>
      </c>
      <c r="Y32">
        <v>3</v>
      </c>
      <c r="Z32" t="s">
        <v>54</v>
      </c>
      <c r="AA32" t="s">
        <v>126</v>
      </c>
      <c r="AD32" t="s">
        <v>56</v>
      </c>
      <c r="AE32" t="s">
        <v>877</v>
      </c>
      <c r="AF32" t="s">
        <v>56</v>
      </c>
      <c r="AG32" t="s">
        <v>877</v>
      </c>
    </row>
    <row r="33" spans="1:33" x14ac:dyDescent="0.2">
      <c r="A33" t="s">
        <v>2991</v>
      </c>
      <c r="B33" t="s">
        <v>52</v>
      </c>
      <c r="C33" t="s">
        <v>37</v>
      </c>
      <c r="D33" s="1">
        <v>494</v>
      </c>
      <c r="E33" t="s">
        <v>38</v>
      </c>
      <c r="F33" s="2">
        <v>45684</v>
      </c>
      <c r="G33" t="s">
        <v>39</v>
      </c>
      <c r="H33" t="s">
        <v>2992</v>
      </c>
      <c r="I33" t="s">
        <v>41</v>
      </c>
      <c r="J33" t="s">
        <v>42</v>
      </c>
      <c r="K33" t="s">
        <v>120</v>
      </c>
      <c r="L33" t="s">
        <v>109</v>
      </c>
      <c r="M33" t="s">
        <v>846</v>
      </c>
      <c r="N33" t="s">
        <v>689</v>
      </c>
      <c r="O33" t="s">
        <v>690</v>
      </c>
      <c r="P33" t="s">
        <v>48</v>
      </c>
      <c r="Q33" t="s">
        <v>415</v>
      </c>
      <c r="R33" t="s">
        <v>416</v>
      </c>
      <c r="S33" t="s">
        <v>51</v>
      </c>
      <c r="T33" t="s">
        <v>52</v>
      </c>
      <c r="U33" s="3" t="s">
        <v>2905</v>
      </c>
      <c r="V33" t="s">
        <v>53</v>
      </c>
      <c r="W33" s="2">
        <v>45684</v>
      </c>
      <c r="X33" s="2">
        <v>45730</v>
      </c>
      <c r="Y33">
        <v>1</v>
      </c>
      <c r="Z33" t="s">
        <v>54</v>
      </c>
      <c r="AA33" t="s">
        <v>126</v>
      </c>
      <c r="AB33" t="s">
        <v>90</v>
      </c>
      <c r="AC33" t="s">
        <v>116</v>
      </c>
      <c r="AD33" t="s">
        <v>56</v>
      </c>
      <c r="AE33" t="s">
        <v>877</v>
      </c>
      <c r="AF33" t="s">
        <v>56</v>
      </c>
      <c r="AG33" t="s">
        <v>877</v>
      </c>
    </row>
    <row r="34" spans="1:33" x14ac:dyDescent="0.2">
      <c r="A34" t="s">
        <v>2993</v>
      </c>
      <c r="B34" t="s">
        <v>52</v>
      </c>
      <c r="C34" t="s">
        <v>37</v>
      </c>
      <c r="D34" s="1">
        <v>1000</v>
      </c>
      <c r="E34" t="s">
        <v>38</v>
      </c>
      <c r="F34" s="2">
        <v>45684</v>
      </c>
      <c r="G34" t="s">
        <v>39</v>
      </c>
      <c r="H34" t="s">
        <v>2994</v>
      </c>
      <c r="I34" t="s">
        <v>41</v>
      </c>
      <c r="J34" t="s">
        <v>42</v>
      </c>
      <c r="K34" t="s">
        <v>120</v>
      </c>
      <c r="M34" t="s">
        <v>196</v>
      </c>
      <c r="N34" t="s">
        <v>1175</v>
      </c>
      <c r="O34" t="s">
        <v>1176</v>
      </c>
      <c r="P34" t="s">
        <v>48</v>
      </c>
      <c r="Q34" t="s">
        <v>328</v>
      </c>
      <c r="R34" t="s">
        <v>329</v>
      </c>
      <c r="S34" t="s">
        <v>72</v>
      </c>
      <c r="T34" t="s">
        <v>52</v>
      </c>
      <c r="U34" s="3" t="s">
        <v>2905</v>
      </c>
      <c r="V34" t="s">
        <v>53</v>
      </c>
      <c r="W34" s="2">
        <v>45684</v>
      </c>
      <c r="X34" s="2">
        <v>45824</v>
      </c>
      <c r="Y34">
        <v>4</v>
      </c>
      <c r="Z34" t="s">
        <v>54</v>
      </c>
      <c r="AA34" t="s">
        <v>126</v>
      </c>
      <c r="AD34" t="s">
        <v>56</v>
      </c>
      <c r="AE34" t="s">
        <v>877</v>
      </c>
      <c r="AF34" t="s">
        <v>56</v>
      </c>
      <c r="AG34" t="s">
        <v>877</v>
      </c>
    </row>
    <row r="35" spans="1:33" x14ac:dyDescent="0.2">
      <c r="A35" t="s">
        <v>2995</v>
      </c>
      <c r="B35" t="s">
        <v>52</v>
      </c>
      <c r="C35" t="s">
        <v>37</v>
      </c>
      <c r="D35" s="1">
        <v>1011</v>
      </c>
      <c r="E35" t="s">
        <v>38</v>
      </c>
      <c r="F35" s="2">
        <v>45684</v>
      </c>
      <c r="G35" t="s">
        <v>39</v>
      </c>
      <c r="H35" t="s">
        <v>2996</v>
      </c>
      <c r="I35" t="s">
        <v>41</v>
      </c>
      <c r="J35" t="s">
        <v>42</v>
      </c>
      <c r="K35" t="s">
        <v>43</v>
      </c>
      <c r="M35" t="s">
        <v>45</v>
      </c>
      <c r="N35" t="s">
        <v>2207</v>
      </c>
      <c r="O35" t="s">
        <v>2208</v>
      </c>
      <c r="P35" t="s">
        <v>48</v>
      </c>
      <c r="Q35" t="s">
        <v>428</v>
      </c>
      <c r="R35" t="s">
        <v>429</v>
      </c>
      <c r="S35" t="s">
        <v>155</v>
      </c>
      <c r="T35" t="s">
        <v>52</v>
      </c>
      <c r="U35" s="3" t="s">
        <v>2905</v>
      </c>
      <c r="V35" t="s">
        <v>53</v>
      </c>
      <c r="W35" s="2">
        <v>45684</v>
      </c>
      <c r="X35" s="2">
        <v>45699</v>
      </c>
      <c r="Y35">
        <v>0</v>
      </c>
      <c r="Z35" t="s">
        <v>54</v>
      </c>
      <c r="AA35" t="s">
        <v>2914</v>
      </c>
      <c r="AD35" t="s">
        <v>56</v>
      </c>
      <c r="AE35" t="s">
        <v>57</v>
      </c>
      <c r="AF35" t="s">
        <v>56</v>
      </c>
      <c r="AG35" t="s">
        <v>57</v>
      </c>
    </row>
    <row r="36" spans="1:33" x14ac:dyDescent="0.2">
      <c r="A36" t="s">
        <v>2997</v>
      </c>
      <c r="B36" t="s">
        <v>52</v>
      </c>
      <c r="C36" t="s">
        <v>37</v>
      </c>
      <c r="D36" s="1">
        <v>754</v>
      </c>
      <c r="E36" t="s">
        <v>38</v>
      </c>
      <c r="F36" s="2">
        <v>45685</v>
      </c>
      <c r="G36" t="s">
        <v>39</v>
      </c>
      <c r="H36" t="s">
        <v>2998</v>
      </c>
      <c r="I36" t="s">
        <v>41</v>
      </c>
      <c r="J36" t="s">
        <v>42</v>
      </c>
      <c r="K36" t="s">
        <v>120</v>
      </c>
      <c r="M36" t="s">
        <v>419</v>
      </c>
      <c r="N36" t="s">
        <v>1796</v>
      </c>
      <c r="O36" t="s">
        <v>1797</v>
      </c>
      <c r="P36" t="s">
        <v>48</v>
      </c>
      <c r="Q36" t="s">
        <v>1642</v>
      </c>
      <c r="R36" t="s">
        <v>1643</v>
      </c>
      <c r="S36" t="s">
        <v>51</v>
      </c>
      <c r="T36" t="s">
        <v>52</v>
      </c>
      <c r="U36" s="3" t="s">
        <v>2905</v>
      </c>
      <c r="V36" t="s">
        <v>53</v>
      </c>
      <c r="W36" s="2">
        <v>45685</v>
      </c>
      <c r="X36" s="2">
        <v>45719</v>
      </c>
      <c r="Y36">
        <v>1</v>
      </c>
      <c r="Z36" t="s">
        <v>54</v>
      </c>
      <c r="AA36" t="s">
        <v>126</v>
      </c>
      <c r="AD36" t="s">
        <v>56</v>
      </c>
      <c r="AE36" t="s">
        <v>57</v>
      </c>
      <c r="AF36" t="s">
        <v>56</v>
      </c>
      <c r="AG36" t="s">
        <v>57</v>
      </c>
    </row>
    <row r="37" spans="1:33" x14ac:dyDescent="0.2">
      <c r="A37" t="s">
        <v>2999</v>
      </c>
      <c r="B37" t="s">
        <v>52</v>
      </c>
      <c r="C37" t="s">
        <v>37</v>
      </c>
      <c r="D37" s="1">
        <v>869</v>
      </c>
      <c r="E37" t="s">
        <v>38</v>
      </c>
      <c r="F37" s="2">
        <v>45684</v>
      </c>
      <c r="G37" t="s">
        <v>39</v>
      </c>
      <c r="H37" t="s">
        <v>3000</v>
      </c>
      <c r="I37" t="s">
        <v>41</v>
      </c>
      <c r="J37" t="s">
        <v>42</v>
      </c>
      <c r="K37" t="s">
        <v>109</v>
      </c>
      <c r="M37" t="s">
        <v>419</v>
      </c>
      <c r="N37" t="s">
        <v>3001</v>
      </c>
      <c r="O37" t="s">
        <v>3002</v>
      </c>
      <c r="P37" t="s">
        <v>48</v>
      </c>
      <c r="Q37" t="s">
        <v>261</v>
      </c>
      <c r="R37" t="s">
        <v>262</v>
      </c>
      <c r="S37" t="s">
        <v>72</v>
      </c>
      <c r="T37" t="s">
        <v>52</v>
      </c>
      <c r="U37" s="3" t="s">
        <v>2905</v>
      </c>
      <c r="V37" t="s">
        <v>53</v>
      </c>
      <c r="W37" s="2">
        <v>45684</v>
      </c>
      <c r="X37" s="2">
        <v>45737</v>
      </c>
      <c r="Y37">
        <v>1</v>
      </c>
      <c r="Z37" t="s">
        <v>54</v>
      </c>
      <c r="AA37" t="s">
        <v>116</v>
      </c>
      <c r="AD37" t="s">
        <v>56</v>
      </c>
      <c r="AE37" t="s">
        <v>57</v>
      </c>
      <c r="AF37" t="s">
        <v>56</v>
      </c>
      <c r="AG37" t="s">
        <v>57</v>
      </c>
    </row>
    <row r="38" spans="1:33" x14ac:dyDescent="0.2">
      <c r="A38" t="s">
        <v>3003</v>
      </c>
      <c r="B38" t="s">
        <v>52</v>
      </c>
      <c r="C38" t="s">
        <v>37</v>
      </c>
      <c r="D38" s="1">
        <v>1000</v>
      </c>
      <c r="E38" t="s">
        <v>38</v>
      </c>
      <c r="F38" s="2">
        <v>45684</v>
      </c>
      <c r="G38" t="s">
        <v>39</v>
      </c>
      <c r="H38" t="s">
        <v>3004</v>
      </c>
      <c r="I38" t="s">
        <v>41</v>
      </c>
      <c r="J38" t="s">
        <v>42</v>
      </c>
      <c r="K38" t="s">
        <v>66</v>
      </c>
      <c r="M38" t="s">
        <v>410</v>
      </c>
      <c r="N38" t="s">
        <v>3005</v>
      </c>
      <c r="O38" t="s">
        <v>3006</v>
      </c>
      <c r="P38" t="s">
        <v>48</v>
      </c>
      <c r="Q38" t="s">
        <v>1642</v>
      </c>
      <c r="R38" t="s">
        <v>1643</v>
      </c>
      <c r="S38" t="s">
        <v>51</v>
      </c>
      <c r="T38" t="s">
        <v>52</v>
      </c>
      <c r="U38" s="3" t="s">
        <v>2905</v>
      </c>
      <c r="V38" t="s">
        <v>53</v>
      </c>
      <c r="W38" s="2">
        <v>45684</v>
      </c>
      <c r="X38" s="2">
        <v>45687</v>
      </c>
      <c r="Y38">
        <v>0</v>
      </c>
      <c r="Z38" t="s">
        <v>54</v>
      </c>
      <c r="AA38" t="s">
        <v>2906</v>
      </c>
      <c r="AD38" t="s">
        <v>56</v>
      </c>
      <c r="AE38" t="s">
        <v>135</v>
      </c>
      <c r="AF38" t="s">
        <v>56</v>
      </c>
      <c r="AG38" t="s">
        <v>135</v>
      </c>
    </row>
    <row r="39" spans="1:33" x14ac:dyDescent="0.2">
      <c r="A39" t="s">
        <v>3007</v>
      </c>
      <c r="B39" t="s">
        <v>52</v>
      </c>
      <c r="C39" t="s">
        <v>37</v>
      </c>
      <c r="D39" s="1">
        <v>902</v>
      </c>
      <c r="E39" t="s">
        <v>38</v>
      </c>
      <c r="F39" s="2">
        <v>45684</v>
      </c>
      <c r="G39" t="s">
        <v>39</v>
      </c>
      <c r="H39" t="s">
        <v>3008</v>
      </c>
      <c r="I39" t="s">
        <v>41</v>
      </c>
      <c r="J39" t="s">
        <v>42</v>
      </c>
      <c r="K39" t="s">
        <v>66</v>
      </c>
      <c r="M39" t="s">
        <v>346</v>
      </c>
      <c r="N39" t="s">
        <v>2129</v>
      </c>
      <c r="O39" t="s">
        <v>2130</v>
      </c>
      <c r="P39" t="s">
        <v>48</v>
      </c>
      <c r="Q39" t="s">
        <v>1958</v>
      </c>
      <c r="R39" t="s">
        <v>1959</v>
      </c>
      <c r="S39" t="s">
        <v>51</v>
      </c>
      <c r="T39" t="s">
        <v>52</v>
      </c>
      <c r="U39" s="3" t="s">
        <v>2905</v>
      </c>
      <c r="V39" t="s">
        <v>53</v>
      </c>
      <c r="W39" s="2">
        <v>45684</v>
      </c>
      <c r="X39" s="2">
        <v>45729</v>
      </c>
      <c r="Y39">
        <v>1</v>
      </c>
      <c r="Z39" t="s">
        <v>54</v>
      </c>
      <c r="AA39" t="s">
        <v>2906</v>
      </c>
      <c r="AD39" t="s">
        <v>56</v>
      </c>
      <c r="AE39" t="s">
        <v>57</v>
      </c>
      <c r="AF39" t="s">
        <v>56</v>
      </c>
      <c r="AG39" t="s">
        <v>57</v>
      </c>
    </row>
    <row r="40" spans="1:33" x14ac:dyDescent="0.2">
      <c r="A40" t="s">
        <v>3009</v>
      </c>
      <c r="B40" t="s">
        <v>52</v>
      </c>
      <c r="C40" t="s">
        <v>37</v>
      </c>
      <c r="D40" s="1">
        <v>637</v>
      </c>
      <c r="E40" t="s">
        <v>38</v>
      </c>
      <c r="F40" s="2">
        <v>45684</v>
      </c>
      <c r="G40" t="s">
        <v>39</v>
      </c>
      <c r="H40" t="s">
        <v>3010</v>
      </c>
      <c r="I40" t="s">
        <v>41</v>
      </c>
      <c r="J40" t="s">
        <v>42</v>
      </c>
      <c r="K40" t="s">
        <v>120</v>
      </c>
      <c r="M40" t="s">
        <v>1405</v>
      </c>
      <c r="N40" t="s">
        <v>1032</v>
      </c>
      <c r="O40" t="s">
        <v>1033</v>
      </c>
      <c r="P40" t="s">
        <v>48</v>
      </c>
      <c r="Q40" t="s">
        <v>415</v>
      </c>
      <c r="R40" t="s">
        <v>416</v>
      </c>
      <c r="S40" t="s">
        <v>51</v>
      </c>
      <c r="T40" t="s">
        <v>52</v>
      </c>
      <c r="U40" s="3" t="s">
        <v>2905</v>
      </c>
      <c r="V40" t="s">
        <v>53</v>
      </c>
      <c r="W40" s="2">
        <v>45684</v>
      </c>
      <c r="X40" s="2">
        <v>45691</v>
      </c>
      <c r="Y40">
        <v>0</v>
      </c>
      <c r="Z40" t="s">
        <v>54</v>
      </c>
      <c r="AA40" t="s">
        <v>126</v>
      </c>
      <c r="AD40" t="s">
        <v>56</v>
      </c>
      <c r="AE40" t="s">
        <v>82</v>
      </c>
      <c r="AF40" t="s">
        <v>56</v>
      </c>
      <c r="AG40" t="s">
        <v>82</v>
      </c>
    </row>
    <row r="41" spans="1:33" x14ac:dyDescent="0.2">
      <c r="A41" t="s">
        <v>3011</v>
      </c>
      <c r="B41" t="s">
        <v>52</v>
      </c>
      <c r="C41" t="s">
        <v>37</v>
      </c>
      <c r="D41" s="1">
        <v>909</v>
      </c>
      <c r="E41" t="s">
        <v>38</v>
      </c>
      <c r="F41" s="2">
        <v>45684</v>
      </c>
      <c r="G41" t="s">
        <v>39</v>
      </c>
      <c r="H41" t="s">
        <v>3012</v>
      </c>
      <c r="I41" t="s">
        <v>41</v>
      </c>
      <c r="J41" t="s">
        <v>42</v>
      </c>
      <c r="K41" t="s">
        <v>43</v>
      </c>
      <c r="M41" t="s">
        <v>45</v>
      </c>
      <c r="N41" t="s">
        <v>3013</v>
      </c>
      <c r="O41" t="s">
        <v>3014</v>
      </c>
      <c r="P41" t="s">
        <v>48</v>
      </c>
      <c r="Q41" t="s">
        <v>153</v>
      </c>
      <c r="R41" t="s">
        <v>154</v>
      </c>
      <c r="S41" t="s">
        <v>155</v>
      </c>
      <c r="T41" t="s">
        <v>52</v>
      </c>
      <c r="U41" s="3" t="s">
        <v>2905</v>
      </c>
      <c r="V41" t="s">
        <v>53</v>
      </c>
      <c r="W41" s="2">
        <v>45684</v>
      </c>
      <c r="X41" s="2">
        <v>45712</v>
      </c>
      <c r="Y41">
        <v>0</v>
      </c>
      <c r="Z41" t="s">
        <v>54</v>
      </c>
      <c r="AA41" t="s">
        <v>2914</v>
      </c>
      <c r="AD41" t="s">
        <v>56</v>
      </c>
      <c r="AE41" t="s">
        <v>57</v>
      </c>
      <c r="AF41" t="s">
        <v>56</v>
      </c>
      <c r="AG41" t="s">
        <v>57</v>
      </c>
    </row>
    <row r="42" spans="1:33" x14ac:dyDescent="0.2">
      <c r="A42" t="s">
        <v>3015</v>
      </c>
      <c r="B42" t="s">
        <v>52</v>
      </c>
      <c r="C42" t="s">
        <v>37</v>
      </c>
      <c r="D42" s="1">
        <v>650</v>
      </c>
      <c r="E42" t="s">
        <v>38</v>
      </c>
      <c r="F42" s="2">
        <v>45684</v>
      </c>
      <c r="G42" t="s">
        <v>39</v>
      </c>
      <c r="H42" t="s">
        <v>3016</v>
      </c>
      <c r="I42" t="s">
        <v>41</v>
      </c>
      <c r="J42" t="s">
        <v>42</v>
      </c>
      <c r="K42" t="s">
        <v>129</v>
      </c>
      <c r="M42" t="s">
        <v>2623</v>
      </c>
      <c r="N42" t="s">
        <v>3017</v>
      </c>
      <c r="O42" t="s">
        <v>3018</v>
      </c>
      <c r="P42" t="s">
        <v>48</v>
      </c>
      <c r="Q42" t="s">
        <v>104</v>
      </c>
      <c r="R42" t="s">
        <v>105</v>
      </c>
      <c r="S42" t="s">
        <v>51</v>
      </c>
      <c r="T42" t="s">
        <v>52</v>
      </c>
      <c r="U42" s="3" t="s">
        <v>2905</v>
      </c>
      <c r="V42" t="s">
        <v>53</v>
      </c>
      <c r="W42" s="2">
        <v>45684</v>
      </c>
      <c r="X42" s="2">
        <v>45729</v>
      </c>
      <c r="Y42">
        <v>1</v>
      </c>
      <c r="Z42" t="s">
        <v>54</v>
      </c>
      <c r="AA42" t="s">
        <v>163</v>
      </c>
      <c r="AD42" t="s">
        <v>56</v>
      </c>
      <c r="AE42" t="s">
        <v>877</v>
      </c>
      <c r="AF42" t="s">
        <v>56</v>
      </c>
      <c r="AG42" t="s">
        <v>877</v>
      </c>
    </row>
    <row r="43" spans="1:33" x14ac:dyDescent="0.2">
      <c r="A43" t="s">
        <v>3019</v>
      </c>
      <c r="B43" t="s">
        <v>52</v>
      </c>
      <c r="C43" t="s">
        <v>37</v>
      </c>
      <c r="D43" s="1">
        <v>690</v>
      </c>
      <c r="E43" t="s">
        <v>38</v>
      </c>
      <c r="F43" s="2">
        <v>45685</v>
      </c>
      <c r="G43" t="s">
        <v>39</v>
      </c>
      <c r="H43" t="s">
        <v>3020</v>
      </c>
      <c r="I43" t="s">
        <v>41</v>
      </c>
      <c r="J43" t="s">
        <v>42</v>
      </c>
      <c r="K43" t="s">
        <v>66</v>
      </c>
      <c r="M43" t="s">
        <v>196</v>
      </c>
      <c r="N43" t="s">
        <v>1032</v>
      </c>
      <c r="O43" t="s">
        <v>1033</v>
      </c>
      <c r="P43" t="s">
        <v>48</v>
      </c>
      <c r="Q43" t="s">
        <v>415</v>
      </c>
      <c r="R43" t="s">
        <v>416</v>
      </c>
      <c r="S43" t="s">
        <v>51</v>
      </c>
      <c r="T43" t="s">
        <v>52</v>
      </c>
      <c r="U43" s="3" t="s">
        <v>2905</v>
      </c>
      <c r="V43" t="s">
        <v>53</v>
      </c>
      <c r="W43" s="2">
        <v>45685</v>
      </c>
      <c r="X43" s="2">
        <v>45757</v>
      </c>
      <c r="Y43">
        <v>2</v>
      </c>
      <c r="Z43" t="s">
        <v>54</v>
      </c>
      <c r="AA43" t="s">
        <v>2906</v>
      </c>
      <c r="AD43" t="s">
        <v>56</v>
      </c>
      <c r="AE43" t="s">
        <v>877</v>
      </c>
      <c r="AF43" t="s">
        <v>56</v>
      </c>
      <c r="AG43" t="s">
        <v>877</v>
      </c>
    </row>
    <row r="44" spans="1:33" x14ac:dyDescent="0.2">
      <c r="A44" t="s">
        <v>3021</v>
      </c>
      <c r="B44" t="s">
        <v>52</v>
      </c>
      <c r="C44" t="s">
        <v>37</v>
      </c>
      <c r="D44" s="1">
        <v>601</v>
      </c>
      <c r="E44" t="s">
        <v>38</v>
      </c>
      <c r="F44" s="2">
        <v>45692</v>
      </c>
      <c r="G44" t="s">
        <v>39</v>
      </c>
      <c r="H44" t="s">
        <v>3022</v>
      </c>
      <c r="I44" t="s">
        <v>41</v>
      </c>
      <c r="J44" t="s">
        <v>42</v>
      </c>
      <c r="K44" t="s">
        <v>43</v>
      </c>
      <c r="M44" t="s">
        <v>1405</v>
      </c>
      <c r="N44" t="s">
        <v>3023</v>
      </c>
      <c r="O44" t="s">
        <v>3024</v>
      </c>
      <c r="P44" t="s">
        <v>48</v>
      </c>
      <c r="Q44" t="s">
        <v>906</v>
      </c>
      <c r="R44" t="s">
        <v>907</v>
      </c>
      <c r="S44" t="s">
        <v>72</v>
      </c>
      <c r="T44" t="s">
        <v>52</v>
      </c>
      <c r="U44" s="3" t="s">
        <v>2905</v>
      </c>
      <c r="V44" t="s">
        <v>53</v>
      </c>
      <c r="W44" s="2">
        <v>45692</v>
      </c>
      <c r="X44" s="2">
        <v>45737</v>
      </c>
      <c r="Y44">
        <v>1</v>
      </c>
      <c r="Z44" t="s">
        <v>54</v>
      </c>
      <c r="AA44" t="s">
        <v>2914</v>
      </c>
      <c r="AD44" t="s">
        <v>56</v>
      </c>
      <c r="AE44" t="s">
        <v>82</v>
      </c>
      <c r="AF44" t="s">
        <v>56</v>
      </c>
      <c r="AG44" t="s">
        <v>82</v>
      </c>
    </row>
    <row r="45" spans="1:33" x14ac:dyDescent="0.2">
      <c r="A45" t="s">
        <v>3025</v>
      </c>
      <c r="B45" t="s">
        <v>52</v>
      </c>
      <c r="C45" t="s">
        <v>37</v>
      </c>
      <c r="D45" s="1">
        <v>828</v>
      </c>
      <c r="E45" t="s">
        <v>38</v>
      </c>
      <c r="F45" s="2">
        <v>45692</v>
      </c>
      <c r="G45" t="s">
        <v>39</v>
      </c>
      <c r="H45" t="s">
        <v>3026</v>
      </c>
      <c r="I45" t="s">
        <v>41</v>
      </c>
      <c r="J45" t="s">
        <v>42</v>
      </c>
      <c r="K45" t="s">
        <v>66</v>
      </c>
      <c r="M45" t="s">
        <v>3027</v>
      </c>
      <c r="N45" t="s">
        <v>3028</v>
      </c>
      <c r="O45" t="s">
        <v>3029</v>
      </c>
      <c r="P45" t="s">
        <v>48</v>
      </c>
      <c r="Q45" t="s">
        <v>248</v>
      </c>
      <c r="R45" t="s">
        <v>249</v>
      </c>
      <c r="S45" t="s">
        <v>155</v>
      </c>
      <c r="T45" t="s">
        <v>52</v>
      </c>
      <c r="U45" s="3" t="s">
        <v>2905</v>
      </c>
      <c r="V45" t="s">
        <v>53</v>
      </c>
      <c r="W45" s="2">
        <v>45692</v>
      </c>
      <c r="X45" s="2">
        <v>45713</v>
      </c>
      <c r="Y45">
        <v>0</v>
      </c>
      <c r="Z45" t="s">
        <v>54</v>
      </c>
      <c r="AA45" t="s">
        <v>2906</v>
      </c>
      <c r="AD45" t="s">
        <v>56</v>
      </c>
      <c r="AE45" t="s">
        <v>82</v>
      </c>
      <c r="AF45" t="s">
        <v>56</v>
      </c>
      <c r="AG45" t="s">
        <v>82</v>
      </c>
    </row>
    <row r="46" spans="1:33" x14ac:dyDescent="0.2">
      <c r="A46" t="s">
        <v>3030</v>
      </c>
      <c r="B46" t="s">
        <v>52</v>
      </c>
      <c r="C46" t="s">
        <v>37</v>
      </c>
      <c r="D46" s="1">
        <v>1000</v>
      </c>
      <c r="E46" t="s">
        <v>38</v>
      </c>
      <c r="F46" s="2">
        <v>45691</v>
      </c>
      <c r="G46" t="s">
        <v>39</v>
      </c>
      <c r="H46" t="s">
        <v>3031</v>
      </c>
      <c r="I46" t="s">
        <v>41</v>
      </c>
      <c r="J46" t="s">
        <v>42</v>
      </c>
      <c r="K46" t="s">
        <v>120</v>
      </c>
      <c r="M46" t="s">
        <v>196</v>
      </c>
      <c r="N46" t="s">
        <v>1077</v>
      </c>
      <c r="O46" t="s">
        <v>1078</v>
      </c>
      <c r="P46" t="s">
        <v>48</v>
      </c>
      <c r="Q46" t="s">
        <v>508</v>
      </c>
      <c r="R46" t="s">
        <v>509</v>
      </c>
      <c r="S46" t="s">
        <v>51</v>
      </c>
      <c r="T46" t="s">
        <v>52</v>
      </c>
      <c r="U46" s="3" t="s">
        <v>2905</v>
      </c>
      <c r="V46" t="s">
        <v>53</v>
      </c>
      <c r="W46" s="2">
        <v>45691</v>
      </c>
      <c r="X46" s="2">
        <v>45810</v>
      </c>
      <c r="Y46">
        <v>3</v>
      </c>
      <c r="Z46" t="s">
        <v>54</v>
      </c>
      <c r="AA46" t="s">
        <v>126</v>
      </c>
      <c r="AD46" t="s">
        <v>56</v>
      </c>
      <c r="AE46" t="s">
        <v>877</v>
      </c>
      <c r="AF46" t="s">
        <v>56</v>
      </c>
      <c r="AG46" t="s">
        <v>877</v>
      </c>
    </row>
    <row r="47" spans="1:33" x14ac:dyDescent="0.2">
      <c r="A47" t="s">
        <v>3032</v>
      </c>
      <c r="B47" t="s">
        <v>52</v>
      </c>
      <c r="C47" t="s">
        <v>37</v>
      </c>
      <c r="D47" s="1">
        <v>1000</v>
      </c>
      <c r="E47" t="s">
        <v>38</v>
      </c>
      <c r="F47" s="2">
        <v>45691</v>
      </c>
      <c r="G47" t="s">
        <v>39</v>
      </c>
      <c r="H47" t="s">
        <v>3033</v>
      </c>
      <c r="I47" t="s">
        <v>41</v>
      </c>
      <c r="J47" t="s">
        <v>42</v>
      </c>
      <c r="K47" t="s">
        <v>120</v>
      </c>
      <c r="M47" t="s">
        <v>789</v>
      </c>
      <c r="N47" t="s">
        <v>1059</v>
      </c>
      <c r="O47" t="s">
        <v>1060</v>
      </c>
      <c r="P47" t="s">
        <v>48</v>
      </c>
      <c r="Q47" t="s">
        <v>80</v>
      </c>
      <c r="R47" t="s">
        <v>81</v>
      </c>
      <c r="S47" t="s">
        <v>51</v>
      </c>
      <c r="T47" t="s">
        <v>52</v>
      </c>
      <c r="U47" s="3" t="s">
        <v>2905</v>
      </c>
      <c r="V47" t="s">
        <v>53</v>
      </c>
      <c r="W47" s="2">
        <v>45691</v>
      </c>
      <c r="X47" s="2">
        <v>45694</v>
      </c>
      <c r="Y47">
        <v>0</v>
      </c>
      <c r="Z47" t="s">
        <v>54</v>
      </c>
      <c r="AA47" t="s">
        <v>126</v>
      </c>
      <c r="AD47" t="s">
        <v>56</v>
      </c>
      <c r="AE47" t="s">
        <v>792</v>
      </c>
      <c r="AF47" t="s">
        <v>56</v>
      </c>
      <c r="AG47" t="s">
        <v>792</v>
      </c>
    </row>
    <row r="48" spans="1:33" x14ac:dyDescent="0.2">
      <c r="A48" t="s">
        <v>3034</v>
      </c>
      <c r="B48" t="s">
        <v>52</v>
      </c>
      <c r="C48" t="s">
        <v>37</v>
      </c>
      <c r="D48" s="1">
        <v>571</v>
      </c>
      <c r="E48" t="s">
        <v>38</v>
      </c>
      <c r="F48" s="2">
        <v>45691</v>
      </c>
      <c r="G48" t="s">
        <v>39</v>
      </c>
      <c r="H48" t="s">
        <v>3035</v>
      </c>
      <c r="I48" t="s">
        <v>41</v>
      </c>
      <c r="J48" t="s">
        <v>42</v>
      </c>
      <c r="K48" t="s">
        <v>66</v>
      </c>
      <c r="M48" t="s">
        <v>45</v>
      </c>
      <c r="N48" t="s">
        <v>1175</v>
      </c>
      <c r="O48" t="s">
        <v>1176</v>
      </c>
      <c r="P48" t="s">
        <v>48</v>
      </c>
      <c r="Q48" t="s">
        <v>328</v>
      </c>
      <c r="R48" t="s">
        <v>329</v>
      </c>
      <c r="S48" t="s">
        <v>72</v>
      </c>
      <c r="T48" t="s">
        <v>52</v>
      </c>
      <c r="U48" s="3" t="s">
        <v>2905</v>
      </c>
      <c r="V48" t="s">
        <v>53</v>
      </c>
      <c r="W48" s="2">
        <v>45691</v>
      </c>
      <c r="X48" s="2">
        <v>45712</v>
      </c>
      <c r="Y48">
        <v>0</v>
      </c>
      <c r="Z48" t="s">
        <v>54</v>
      </c>
      <c r="AA48" t="s">
        <v>2906</v>
      </c>
      <c r="AD48" t="s">
        <v>56</v>
      </c>
      <c r="AE48" t="s">
        <v>82</v>
      </c>
      <c r="AF48" t="s">
        <v>56</v>
      </c>
      <c r="AG48" t="s">
        <v>82</v>
      </c>
    </row>
    <row r="49" spans="1:33" x14ac:dyDescent="0.2">
      <c r="A49" t="s">
        <v>3036</v>
      </c>
      <c r="B49" t="s">
        <v>52</v>
      </c>
      <c r="C49" t="s">
        <v>37</v>
      </c>
      <c r="D49" s="1">
        <v>886</v>
      </c>
      <c r="E49" t="s">
        <v>38</v>
      </c>
      <c r="F49" s="2">
        <v>45691</v>
      </c>
      <c r="G49" t="s">
        <v>39</v>
      </c>
      <c r="H49" t="s">
        <v>3037</v>
      </c>
      <c r="I49" t="s">
        <v>41</v>
      </c>
      <c r="J49" t="s">
        <v>42</v>
      </c>
      <c r="K49" t="s">
        <v>43</v>
      </c>
      <c r="L49" t="s">
        <v>109</v>
      </c>
      <c r="M49" t="s">
        <v>1405</v>
      </c>
      <c r="N49" t="s">
        <v>599</v>
      </c>
      <c r="O49" t="s">
        <v>600</v>
      </c>
      <c r="P49" t="s">
        <v>48</v>
      </c>
      <c r="Q49" t="s">
        <v>415</v>
      </c>
      <c r="R49" t="s">
        <v>416</v>
      </c>
      <c r="S49" t="s">
        <v>51</v>
      </c>
      <c r="T49" t="s">
        <v>52</v>
      </c>
      <c r="U49" s="3" t="s">
        <v>2905</v>
      </c>
      <c r="V49" t="s">
        <v>53</v>
      </c>
      <c r="W49" s="2">
        <v>45691</v>
      </c>
      <c r="X49" s="2">
        <v>45694</v>
      </c>
      <c r="Y49">
        <v>0</v>
      </c>
      <c r="Z49" t="s">
        <v>54</v>
      </c>
      <c r="AA49" t="s">
        <v>2914</v>
      </c>
      <c r="AB49" t="s">
        <v>90</v>
      </c>
      <c r="AC49" t="s">
        <v>116</v>
      </c>
      <c r="AD49" t="s">
        <v>56</v>
      </c>
      <c r="AE49" t="s">
        <v>57</v>
      </c>
      <c r="AF49" t="s">
        <v>56</v>
      </c>
      <c r="AG49" t="s">
        <v>57</v>
      </c>
    </row>
    <row r="50" spans="1:33" x14ac:dyDescent="0.2">
      <c r="A50" t="s">
        <v>3038</v>
      </c>
      <c r="B50" t="s">
        <v>52</v>
      </c>
      <c r="C50" t="s">
        <v>37</v>
      </c>
      <c r="D50" s="1">
        <v>900</v>
      </c>
      <c r="E50" t="s">
        <v>38</v>
      </c>
      <c r="F50" s="2">
        <v>45691</v>
      </c>
      <c r="G50" t="s">
        <v>39</v>
      </c>
      <c r="H50" t="s">
        <v>3039</v>
      </c>
      <c r="I50" t="s">
        <v>41</v>
      </c>
      <c r="J50" t="s">
        <v>42</v>
      </c>
      <c r="K50" t="s">
        <v>109</v>
      </c>
      <c r="M50" t="s">
        <v>1023</v>
      </c>
      <c r="N50" t="s">
        <v>3040</v>
      </c>
      <c r="O50" t="s">
        <v>3041</v>
      </c>
      <c r="P50" t="s">
        <v>48</v>
      </c>
      <c r="Q50" t="s">
        <v>2327</v>
      </c>
      <c r="R50" t="s">
        <v>2328</v>
      </c>
      <c r="S50" t="s">
        <v>72</v>
      </c>
      <c r="T50" t="s">
        <v>52</v>
      </c>
      <c r="U50" s="3" t="s">
        <v>2905</v>
      </c>
      <c r="V50" t="s">
        <v>53</v>
      </c>
      <c r="W50" s="2">
        <v>45691</v>
      </c>
      <c r="X50" s="2">
        <v>45730</v>
      </c>
      <c r="Y50">
        <v>1</v>
      </c>
      <c r="Z50" t="s">
        <v>54</v>
      </c>
      <c r="AA50" t="s">
        <v>116</v>
      </c>
      <c r="AD50" t="s">
        <v>56</v>
      </c>
      <c r="AE50" t="s">
        <v>57</v>
      </c>
      <c r="AF50" t="s">
        <v>56</v>
      </c>
      <c r="AG50" t="s">
        <v>57</v>
      </c>
    </row>
    <row r="51" spans="1:33" x14ac:dyDescent="0.2">
      <c r="A51" t="s">
        <v>3042</v>
      </c>
      <c r="B51" t="s">
        <v>52</v>
      </c>
      <c r="C51" t="s">
        <v>37</v>
      </c>
      <c r="D51" s="1">
        <v>620</v>
      </c>
      <c r="E51" t="s">
        <v>38</v>
      </c>
      <c r="F51" s="2">
        <v>45691</v>
      </c>
      <c r="G51" t="s">
        <v>39</v>
      </c>
      <c r="H51" t="s">
        <v>3043</v>
      </c>
      <c r="I51" t="s">
        <v>41</v>
      </c>
      <c r="J51" t="s">
        <v>42</v>
      </c>
      <c r="K51" t="s">
        <v>120</v>
      </c>
      <c r="M51" t="s">
        <v>101</v>
      </c>
      <c r="N51" t="s">
        <v>506</v>
      </c>
      <c r="O51" t="s">
        <v>507</v>
      </c>
      <c r="P51" t="s">
        <v>48</v>
      </c>
      <c r="Q51" t="s">
        <v>508</v>
      </c>
      <c r="R51" t="s">
        <v>509</v>
      </c>
      <c r="S51" t="s">
        <v>51</v>
      </c>
      <c r="T51" t="s">
        <v>52</v>
      </c>
      <c r="U51" s="3" t="s">
        <v>2905</v>
      </c>
      <c r="V51" t="s">
        <v>53</v>
      </c>
      <c r="W51" s="2">
        <v>45691</v>
      </c>
      <c r="X51" s="2">
        <v>45706</v>
      </c>
      <c r="Y51">
        <v>0</v>
      </c>
      <c r="Z51" t="s">
        <v>54</v>
      </c>
      <c r="AA51" t="s">
        <v>126</v>
      </c>
      <c r="AD51" t="s">
        <v>56</v>
      </c>
      <c r="AE51" t="s">
        <v>82</v>
      </c>
      <c r="AF51" t="s">
        <v>56</v>
      </c>
      <c r="AG51" t="s">
        <v>82</v>
      </c>
    </row>
    <row r="52" spans="1:33" x14ac:dyDescent="0.2">
      <c r="A52" t="s">
        <v>3044</v>
      </c>
      <c r="B52" t="s">
        <v>52</v>
      </c>
      <c r="C52" t="s">
        <v>37</v>
      </c>
      <c r="D52" s="1">
        <v>384</v>
      </c>
      <c r="E52" t="s">
        <v>38</v>
      </c>
      <c r="F52" s="2">
        <v>45705</v>
      </c>
      <c r="G52" t="s">
        <v>39</v>
      </c>
      <c r="H52" t="s">
        <v>3045</v>
      </c>
      <c r="I52" t="s">
        <v>41</v>
      </c>
      <c r="J52" t="s">
        <v>42</v>
      </c>
      <c r="K52" t="s">
        <v>129</v>
      </c>
      <c r="M52" t="s">
        <v>45</v>
      </c>
      <c r="N52" t="s">
        <v>1231</v>
      </c>
      <c r="O52" t="s">
        <v>1232</v>
      </c>
      <c r="P52" t="s">
        <v>48</v>
      </c>
      <c r="Q52" t="s">
        <v>1067</v>
      </c>
      <c r="R52" t="s">
        <v>1068</v>
      </c>
      <c r="S52" t="s">
        <v>72</v>
      </c>
      <c r="T52" t="s">
        <v>52</v>
      </c>
      <c r="U52" s="3" t="s">
        <v>2905</v>
      </c>
      <c r="V52" t="s">
        <v>53</v>
      </c>
      <c r="W52" s="2">
        <v>45705</v>
      </c>
      <c r="X52" s="2">
        <v>45730</v>
      </c>
      <c r="Y52">
        <v>0</v>
      </c>
      <c r="Z52" t="s">
        <v>54</v>
      </c>
      <c r="AA52" t="s">
        <v>132</v>
      </c>
      <c r="AD52" t="s">
        <v>56</v>
      </c>
      <c r="AE52" t="s">
        <v>57</v>
      </c>
      <c r="AF52" t="s">
        <v>56</v>
      </c>
      <c r="AG52" t="s">
        <v>57</v>
      </c>
    </row>
    <row r="53" spans="1:33" x14ac:dyDescent="0.2">
      <c r="A53" t="s">
        <v>3046</v>
      </c>
      <c r="B53" t="s">
        <v>52</v>
      </c>
      <c r="C53" t="s">
        <v>37</v>
      </c>
      <c r="D53" s="1">
        <v>920</v>
      </c>
      <c r="E53" t="s">
        <v>38</v>
      </c>
      <c r="F53" s="2">
        <v>45691</v>
      </c>
      <c r="G53" t="s">
        <v>39</v>
      </c>
      <c r="H53" t="s">
        <v>3047</v>
      </c>
      <c r="I53" t="s">
        <v>41</v>
      </c>
      <c r="J53" t="s">
        <v>42</v>
      </c>
      <c r="K53" t="s">
        <v>66</v>
      </c>
      <c r="M53" t="s">
        <v>271</v>
      </c>
      <c r="N53" t="s">
        <v>3048</v>
      </c>
      <c r="O53" t="s">
        <v>3049</v>
      </c>
      <c r="P53" t="s">
        <v>48</v>
      </c>
      <c r="Q53" t="s">
        <v>1778</v>
      </c>
      <c r="R53" t="s">
        <v>1779</v>
      </c>
      <c r="S53" t="s">
        <v>72</v>
      </c>
      <c r="T53" t="s">
        <v>52</v>
      </c>
      <c r="U53" s="3" t="s">
        <v>2905</v>
      </c>
      <c r="V53" t="s">
        <v>53</v>
      </c>
      <c r="W53" s="2">
        <v>45691</v>
      </c>
      <c r="X53" s="2">
        <v>45719</v>
      </c>
      <c r="Y53">
        <v>1</v>
      </c>
      <c r="Z53" t="s">
        <v>54</v>
      </c>
      <c r="AA53" t="s">
        <v>2906</v>
      </c>
      <c r="AD53" t="s">
        <v>56</v>
      </c>
      <c r="AE53" t="s">
        <v>82</v>
      </c>
      <c r="AF53" t="s">
        <v>56</v>
      </c>
      <c r="AG53" t="s">
        <v>82</v>
      </c>
    </row>
    <row r="54" spans="1:33" x14ac:dyDescent="0.2">
      <c r="A54" t="s">
        <v>3050</v>
      </c>
      <c r="B54" t="s">
        <v>52</v>
      </c>
      <c r="C54" t="s">
        <v>37</v>
      </c>
      <c r="D54" s="1">
        <v>723</v>
      </c>
      <c r="E54" t="s">
        <v>38</v>
      </c>
      <c r="F54" s="2">
        <v>45691</v>
      </c>
      <c r="G54" t="s">
        <v>39</v>
      </c>
      <c r="H54" t="s">
        <v>3051</v>
      </c>
      <c r="I54" t="s">
        <v>41</v>
      </c>
      <c r="J54" t="s">
        <v>42</v>
      </c>
      <c r="K54" t="s">
        <v>43</v>
      </c>
      <c r="L54" t="s">
        <v>109</v>
      </c>
      <c r="M54" t="s">
        <v>45</v>
      </c>
      <c r="N54" t="s">
        <v>3052</v>
      </c>
      <c r="O54" t="s">
        <v>3053</v>
      </c>
      <c r="P54" t="s">
        <v>48</v>
      </c>
      <c r="Q54" t="s">
        <v>2971</v>
      </c>
      <c r="R54" t="s">
        <v>2972</v>
      </c>
      <c r="S54" t="s">
        <v>72</v>
      </c>
      <c r="T54" t="s">
        <v>52</v>
      </c>
      <c r="U54" s="3" t="s">
        <v>2905</v>
      </c>
      <c r="V54" t="s">
        <v>53</v>
      </c>
      <c r="W54" s="2">
        <v>45691</v>
      </c>
      <c r="X54" s="2">
        <v>45692</v>
      </c>
      <c r="Y54">
        <v>0</v>
      </c>
      <c r="Z54" t="s">
        <v>54</v>
      </c>
      <c r="AA54" t="s">
        <v>2914</v>
      </c>
      <c r="AB54" t="s">
        <v>90</v>
      </c>
      <c r="AC54" t="s">
        <v>116</v>
      </c>
      <c r="AD54" t="s">
        <v>56</v>
      </c>
      <c r="AE54" t="s">
        <v>82</v>
      </c>
      <c r="AF54" t="s">
        <v>56</v>
      </c>
      <c r="AG54" t="s">
        <v>82</v>
      </c>
    </row>
    <row r="55" spans="1:33" x14ac:dyDescent="0.2">
      <c r="A55" t="s">
        <v>3054</v>
      </c>
      <c r="B55" t="s">
        <v>52</v>
      </c>
      <c r="C55" t="s">
        <v>37</v>
      </c>
      <c r="D55" s="1">
        <v>970</v>
      </c>
      <c r="E55" t="s">
        <v>38</v>
      </c>
      <c r="F55" s="2">
        <v>45691</v>
      </c>
      <c r="G55" t="s">
        <v>39</v>
      </c>
      <c r="H55" t="s">
        <v>3055</v>
      </c>
      <c r="I55" t="s">
        <v>41</v>
      </c>
      <c r="J55" t="s">
        <v>42</v>
      </c>
      <c r="K55" t="s">
        <v>285</v>
      </c>
      <c r="M55" t="s">
        <v>1405</v>
      </c>
      <c r="N55" t="s">
        <v>455</v>
      </c>
      <c r="O55" t="s">
        <v>456</v>
      </c>
      <c r="P55" t="s">
        <v>48</v>
      </c>
      <c r="Q55" t="s">
        <v>248</v>
      </c>
      <c r="R55" t="s">
        <v>249</v>
      </c>
      <c r="S55" t="s">
        <v>155</v>
      </c>
      <c r="T55" t="s">
        <v>52</v>
      </c>
      <c r="U55" s="3" t="s">
        <v>2905</v>
      </c>
      <c r="V55" t="s">
        <v>53</v>
      </c>
      <c r="W55" s="2">
        <v>45691</v>
      </c>
      <c r="X55" s="2">
        <v>45694</v>
      </c>
      <c r="Y55">
        <v>0</v>
      </c>
      <c r="Z55" t="s">
        <v>54</v>
      </c>
      <c r="AA55" t="s">
        <v>289</v>
      </c>
      <c r="AD55" t="s">
        <v>56</v>
      </c>
      <c r="AE55" t="s">
        <v>82</v>
      </c>
      <c r="AF55" t="s">
        <v>56</v>
      </c>
      <c r="AG55" t="s">
        <v>82</v>
      </c>
    </row>
    <row r="56" spans="1:33" x14ac:dyDescent="0.2">
      <c r="A56" t="s">
        <v>3056</v>
      </c>
      <c r="B56" t="s">
        <v>52</v>
      </c>
      <c r="C56" t="s">
        <v>37</v>
      </c>
      <c r="D56" s="1">
        <v>896</v>
      </c>
      <c r="E56" t="s">
        <v>38</v>
      </c>
      <c r="F56" s="2">
        <v>45691</v>
      </c>
      <c r="G56" t="s">
        <v>39</v>
      </c>
      <c r="H56" t="s">
        <v>3057</v>
      </c>
      <c r="I56" t="s">
        <v>41</v>
      </c>
      <c r="J56" t="s">
        <v>42</v>
      </c>
      <c r="K56" t="s">
        <v>43</v>
      </c>
      <c r="M56" t="s">
        <v>1405</v>
      </c>
      <c r="N56" t="s">
        <v>2207</v>
      </c>
      <c r="O56" t="s">
        <v>2208</v>
      </c>
      <c r="P56" t="s">
        <v>48</v>
      </c>
      <c r="Q56" t="s">
        <v>428</v>
      </c>
      <c r="R56" t="s">
        <v>429</v>
      </c>
      <c r="S56" t="s">
        <v>155</v>
      </c>
      <c r="T56" t="s">
        <v>52</v>
      </c>
      <c r="U56" s="3" t="s">
        <v>2905</v>
      </c>
      <c r="V56" t="s">
        <v>53</v>
      </c>
      <c r="W56" s="2">
        <v>45691</v>
      </c>
      <c r="X56" s="2">
        <v>45713</v>
      </c>
      <c r="Y56">
        <v>0</v>
      </c>
      <c r="Z56" t="s">
        <v>54</v>
      </c>
      <c r="AA56" t="s">
        <v>2914</v>
      </c>
      <c r="AD56" t="s">
        <v>56</v>
      </c>
      <c r="AE56" t="s">
        <v>82</v>
      </c>
      <c r="AF56" t="s">
        <v>56</v>
      </c>
      <c r="AG56" t="s">
        <v>82</v>
      </c>
    </row>
    <row r="57" spans="1:33" x14ac:dyDescent="0.2">
      <c r="A57" t="s">
        <v>3058</v>
      </c>
      <c r="B57" t="s">
        <v>52</v>
      </c>
      <c r="C57" t="s">
        <v>37</v>
      </c>
      <c r="D57" s="1">
        <v>857</v>
      </c>
      <c r="E57" t="s">
        <v>38</v>
      </c>
      <c r="F57" s="2">
        <v>45691</v>
      </c>
      <c r="G57" t="s">
        <v>39</v>
      </c>
      <c r="H57" t="s">
        <v>3059</v>
      </c>
      <c r="I57" t="s">
        <v>41</v>
      </c>
      <c r="J57" t="s">
        <v>42</v>
      </c>
      <c r="K57" t="s">
        <v>43</v>
      </c>
      <c r="M57" t="s">
        <v>1023</v>
      </c>
      <c r="N57" t="s">
        <v>68</v>
      </c>
      <c r="O57" t="s">
        <v>69</v>
      </c>
      <c r="P57" t="s">
        <v>48</v>
      </c>
      <c r="Q57" t="s">
        <v>70</v>
      </c>
      <c r="R57" t="s">
        <v>71</v>
      </c>
      <c r="S57" t="s">
        <v>72</v>
      </c>
      <c r="T57" t="s">
        <v>52</v>
      </c>
      <c r="U57" s="3" t="s">
        <v>2905</v>
      </c>
      <c r="V57" t="s">
        <v>53</v>
      </c>
      <c r="W57" s="2">
        <v>45691</v>
      </c>
      <c r="X57" s="2">
        <v>45699</v>
      </c>
      <c r="Y57">
        <v>0</v>
      </c>
      <c r="Z57" t="s">
        <v>54</v>
      </c>
      <c r="AA57" t="s">
        <v>2914</v>
      </c>
      <c r="AD57" t="s">
        <v>56</v>
      </c>
      <c r="AE57" t="s">
        <v>57</v>
      </c>
      <c r="AF57" t="s">
        <v>56</v>
      </c>
      <c r="AG57" t="s">
        <v>57</v>
      </c>
    </row>
    <row r="58" spans="1:33" x14ac:dyDescent="0.2">
      <c r="A58" t="s">
        <v>3060</v>
      </c>
      <c r="B58" t="s">
        <v>52</v>
      </c>
      <c r="C58" t="s">
        <v>37</v>
      </c>
      <c r="D58" s="1">
        <v>500</v>
      </c>
      <c r="E58" t="s">
        <v>38</v>
      </c>
      <c r="F58" s="2">
        <v>45698</v>
      </c>
      <c r="G58" t="s">
        <v>39</v>
      </c>
      <c r="H58" t="s">
        <v>3061</v>
      </c>
      <c r="I58" t="s">
        <v>41</v>
      </c>
      <c r="J58" t="s">
        <v>42</v>
      </c>
      <c r="K58" t="s">
        <v>66</v>
      </c>
      <c r="M58" t="s">
        <v>3062</v>
      </c>
      <c r="N58" t="s">
        <v>3063</v>
      </c>
      <c r="O58" t="s">
        <v>3064</v>
      </c>
      <c r="P58" t="s">
        <v>48</v>
      </c>
      <c r="Q58" t="s">
        <v>267</v>
      </c>
      <c r="R58" t="s">
        <v>268</v>
      </c>
      <c r="S58" t="s">
        <v>51</v>
      </c>
      <c r="T58" t="s">
        <v>52</v>
      </c>
      <c r="U58" s="3" t="s">
        <v>2905</v>
      </c>
      <c r="V58" t="s">
        <v>53</v>
      </c>
      <c r="W58" s="2">
        <v>45698</v>
      </c>
      <c r="X58" s="2">
        <v>45705</v>
      </c>
      <c r="Y58">
        <v>0</v>
      </c>
      <c r="Z58" t="s">
        <v>54</v>
      </c>
      <c r="AA58" t="s">
        <v>2906</v>
      </c>
      <c r="AD58" t="s">
        <v>56</v>
      </c>
      <c r="AE58" t="s">
        <v>164</v>
      </c>
      <c r="AF58" t="s">
        <v>56</v>
      </c>
      <c r="AG58" t="s">
        <v>164</v>
      </c>
    </row>
    <row r="59" spans="1:33" x14ac:dyDescent="0.2">
      <c r="A59" t="s">
        <v>3065</v>
      </c>
      <c r="B59" t="s">
        <v>52</v>
      </c>
      <c r="C59" t="s">
        <v>37</v>
      </c>
      <c r="D59" s="1">
        <v>807</v>
      </c>
      <c r="E59" t="s">
        <v>38</v>
      </c>
      <c r="F59" s="2">
        <v>45698</v>
      </c>
      <c r="G59" t="s">
        <v>39</v>
      </c>
      <c r="H59" t="s">
        <v>3066</v>
      </c>
      <c r="I59" t="s">
        <v>41</v>
      </c>
      <c r="J59" t="s">
        <v>42</v>
      </c>
      <c r="K59" t="s">
        <v>120</v>
      </c>
      <c r="M59" t="s">
        <v>1405</v>
      </c>
      <c r="N59" t="s">
        <v>311</v>
      </c>
      <c r="O59" t="s">
        <v>312</v>
      </c>
      <c r="P59" t="s">
        <v>48</v>
      </c>
      <c r="Q59" t="s">
        <v>313</v>
      </c>
      <c r="R59" t="s">
        <v>314</v>
      </c>
      <c r="S59" t="s">
        <v>51</v>
      </c>
      <c r="T59" t="s">
        <v>52</v>
      </c>
      <c r="U59" s="3" t="s">
        <v>2905</v>
      </c>
      <c r="V59" t="s">
        <v>53</v>
      </c>
      <c r="W59" s="2">
        <v>45698</v>
      </c>
      <c r="X59" s="2">
        <v>45712</v>
      </c>
      <c r="Y59">
        <v>0</v>
      </c>
      <c r="Z59" t="s">
        <v>54</v>
      </c>
      <c r="AA59" t="s">
        <v>126</v>
      </c>
      <c r="AD59" t="s">
        <v>56</v>
      </c>
      <c r="AE59" t="s">
        <v>82</v>
      </c>
      <c r="AF59" t="s">
        <v>56</v>
      </c>
      <c r="AG59" t="s">
        <v>82</v>
      </c>
    </row>
    <row r="60" spans="1:33" x14ac:dyDescent="0.2">
      <c r="A60" t="s">
        <v>3067</v>
      </c>
      <c r="B60" t="s">
        <v>52</v>
      </c>
      <c r="C60" t="s">
        <v>37</v>
      </c>
      <c r="D60" s="1">
        <v>325</v>
      </c>
      <c r="E60" t="s">
        <v>38</v>
      </c>
      <c r="F60" s="2">
        <v>45698</v>
      </c>
      <c r="G60" t="s">
        <v>39</v>
      </c>
      <c r="H60" t="s">
        <v>3068</v>
      </c>
      <c r="I60" t="s">
        <v>41</v>
      </c>
      <c r="J60" t="s">
        <v>42</v>
      </c>
      <c r="K60" t="s">
        <v>129</v>
      </c>
      <c r="M60" t="s">
        <v>789</v>
      </c>
      <c r="N60" t="s">
        <v>2969</v>
      </c>
      <c r="O60" t="s">
        <v>2970</v>
      </c>
      <c r="P60" t="s">
        <v>48</v>
      </c>
      <c r="Q60" t="s">
        <v>2971</v>
      </c>
      <c r="R60" t="s">
        <v>2972</v>
      </c>
      <c r="S60" t="s">
        <v>72</v>
      </c>
      <c r="T60" t="s">
        <v>52</v>
      </c>
      <c r="U60" s="3" t="s">
        <v>2905</v>
      </c>
      <c r="V60" t="s">
        <v>53</v>
      </c>
      <c r="W60" s="2">
        <v>45698</v>
      </c>
      <c r="X60" s="2">
        <v>45700</v>
      </c>
      <c r="Y60">
        <v>0</v>
      </c>
      <c r="Z60" t="s">
        <v>54</v>
      </c>
      <c r="AA60" t="s">
        <v>163</v>
      </c>
      <c r="AD60" t="s">
        <v>56</v>
      </c>
      <c r="AE60" t="s">
        <v>792</v>
      </c>
      <c r="AF60" t="s">
        <v>56</v>
      </c>
      <c r="AG60" t="s">
        <v>792</v>
      </c>
    </row>
    <row r="61" spans="1:33" x14ac:dyDescent="0.2">
      <c r="A61" t="s">
        <v>3069</v>
      </c>
      <c r="B61" t="s">
        <v>52</v>
      </c>
      <c r="C61" t="s">
        <v>37</v>
      </c>
      <c r="D61" s="1">
        <v>934</v>
      </c>
      <c r="E61" t="s">
        <v>38</v>
      </c>
      <c r="F61" s="2">
        <v>45698</v>
      </c>
      <c r="G61" t="s">
        <v>39</v>
      </c>
      <c r="H61" t="s">
        <v>3070</v>
      </c>
      <c r="I61" t="s">
        <v>41</v>
      </c>
      <c r="J61" t="s">
        <v>42</v>
      </c>
      <c r="K61" t="s">
        <v>43</v>
      </c>
      <c r="M61" t="s">
        <v>1405</v>
      </c>
      <c r="N61" t="s">
        <v>2207</v>
      </c>
      <c r="O61" t="s">
        <v>2208</v>
      </c>
      <c r="P61" t="s">
        <v>48</v>
      </c>
      <c r="Q61" t="s">
        <v>428</v>
      </c>
      <c r="R61" t="s">
        <v>429</v>
      </c>
      <c r="S61" t="s">
        <v>155</v>
      </c>
      <c r="T61" t="s">
        <v>52</v>
      </c>
      <c r="U61" s="3" t="s">
        <v>2905</v>
      </c>
      <c r="V61" t="s">
        <v>53</v>
      </c>
      <c r="W61" s="2">
        <v>45698</v>
      </c>
      <c r="X61" s="2">
        <v>45729</v>
      </c>
      <c r="Y61">
        <v>1</v>
      </c>
      <c r="Z61" t="s">
        <v>54</v>
      </c>
      <c r="AA61" t="s">
        <v>2914</v>
      </c>
      <c r="AD61" t="s">
        <v>56</v>
      </c>
      <c r="AE61" t="s">
        <v>82</v>
      </c>
      <c r="AF61" t="s">
        <v>56</v>
      </c>
      <c r="AG61" t="s">
        <v>82</v>
      </c>
    </row>
    <row r="62" spans="1:33" x14ac:dyDescent="0.2">
      <c r="A62" t="s">
        <v>3071</v>
      </c>
      <c r="B62" t="s">
        <v>52</v>
      </c>
      <c r="C62" t="s">
        <v>37</v>
      </c>
      <c r="D62" s="1">
        <v>1000</v>
      </c>
      <c r="E62" t="s">
        <v>38</v>
      </c>
      <c r="F62" s="2">
        <v>45698</v>
      </c>
      <c r="G62" t="s">
        <v>39</v>
      </c>
      <c r="H62" t="s">
        <v>3072</v>
      </c>
      <c r="I62" t="s">
        <v>41</v>
      </c>
      <c r="J62" t="s">
        <v>42</v>
      </c>
      <c r="K62" t="s">
        <v>120</v>
      </c>
      <c r="M62" t="s">
        <v>789</v>
      </c>
      <c r="N62" t="s">
        <v>3073</v>
      </c>
      <c r="O62" t="s">
        <v>3074</v>
      </c>
      <c r="P62" t="s">
        <v>48</v>
      </c>
      <c r="Q62" t="s">
        <v>3075</v>
      </c>
      <c r="R62" t="s">
        <v>3076</v>
      </c>
      <c r="S62" t="s">
        <v>72</v>
      </c>
      <c r="T62" t="s">
        <v>52</v>
      </c>
      <c r="U62" s="3" t="s">
        <v>2905</v>
      </c>
      <c r="V62" t="s">
        <v>53</v>
      </c>
      <c r="W62" s="2">
        <v>45698</v>
      </c>
      <c r="X62" s="2">
        <v>45709</v>
      </c>
      <c r="Y62">
        <v>0</v>
      </c>
      <c r="Z62" t="s">
        <v>54</v>
      </c>
      <c r="AA62" t="s">
        <v>126</v>
      </c>
      <c r="AD62" t="s">
        <v>56</v>
      </c>
      <c r="AE62" t="s">
        <v>792</v>
      </c>
      <c r="AF62" t="s">
        <v>56</v>
      </c>
      <c r="AG62" t="s">
        <v>792</v>
      </c>
    </row>
    <row r="63" spans="1:33" x14ac:dyDescent="0.2">
      <c r="A63" t="s">
        <v>3077</v>
      </c>
      <c r="B63" t="s">
        <v>52</v>
      </c>
      <c r="C63" t="s">
        <v>37</v>
      </c>
      <c r="D63" s="1">
        <v>909</v>
      </c>
      <c r="E63" t="s">
        <v>38</v>
      </c>
      <c r="F63" s="2">
        <v>45698</v>
      </c>
      <c r="G63" t="s">
        <v>39</v>
      </c>
      <c r="H63" t="s">
        <v>3078</v>
      </c>
      <c r="I63" t="s">
        <v>41</v>
      </c>
      <c r="J63" t="s">
        <v>42</v>
      </c>
      <c r="K63" t="s">
        <v>66</v>
      </c>
      <c r="M63" t="s">
        <v>1405</v>
      </c>
      <c r="N63" t="s">
        <v>386</v>
      </c>
      <c r="O63" t="s">
        <v>387</v>
      </c>
      <c r="P63" t="s">
        <v>48</v>
      </c>
      <c r="Q63" t="s">
        <v>62</v>
      </c>
      <c r="R63" t="s">
        <v>63</v>
      </c>
      <c r="S63" t="s">
        <v>51</v>
      </c>
      <c r="T63" t="s">
        <v>52</v>
      </c>
      <c r="U63" s="3" t="s">
        <v>2905</v>
      </c>
      <c r="V63" t="s">
        <v>53</v>
      </c>
      <c r="W63" s="2">
        <v>45698</v>
      </c>
      <c r="X63" s="2">
        <v>45729</v>
      </c>
      <c r="Y63">
        <v>1</v>
      </c>
      <c r="Z63" t="s">
        <v>54</v>
      </c>
      <c r="AA63" t="s">
        <v>2906</v>
      </c>
      <c r="AD63" t="s">
        <v>56</v>
      </c>
      <c r="AE63" t="s">
        <v>57</v>
      </c>
      <c r="AF63" t="s">
        <v>56</v>
      </c>
      <c r="AG63" t="s">
        <v>57</v>
      </c>
    </row>
    <row r="64" spans="1:33" x14ac:dyDescent="0.2">
      <c r="A64" t="s">
        <v>3079</v>
      </c>
      <c r="B64" t="s">
        <v>52</v>
      </c>
      <c r="C64" t="s">
        <v>37</v>
      </c>
      <c r="D64" s="1">
        <v>629</v>
      </c>
      <c r="E64" t="s">
        <v>38</v>
      </c>
      <c r="F64" s="2">
        <v>45698</v>
      </c>
      <c r="G64" t="s">
        <v>39</v>
      </c>
      <c r="H64" t="s">
        <v>3080</v>
      </c>
      <c r="I64" t="s">
        <v>41</v>
      </c>
      <c r="J64" t="s">
        <v>42</v>
      </c>
      <c r="K64" t="s">
        <v>109</v>
      </c>
      <c r="M64" t="s">
        <v>1023</v>
      </c>
      <c r="N64" t="s">
        <v>1611</v>
      </c>
      <c r="O64" t="s">
        <v>1612</v>
      </c>
      <c r="P64" t="s">
        <v>48</v>
      </c>
      <c r="Q64" t="s">
        <v>696</v>
      </c>
      <c r="R64" t="s">
        <v>697</v>
      </c>
      <c r="S64" t="s">
        <v>72</v>
      </c>
      <c r="T64" t="s">
        <v>52</v>
      </c>
      <c r="U64" s="3" t="s">
        <v>2905</v>
      </c>
      <c r="V64" t="s">
        <v>53</v>
      </c>
      <c r="W64" s="2">
        <v>45698</v>
      </c>
      <c r="X64" s="2">
        <v>45757</v>
      </c>
      <c r="Y64">
        <v>2</v>
      </c>
      <c r="Z64" t="s">
        <v>54</v>
      </c>
      <c r="AA64" t="s">
        <v>116</v>
      </c>
      <c r="AD64" t="s">
        <v>56</v>
      </c>
      <c r="AE64" t="s">
        <v>57</v>
      </c>
      <c r="AF64" t="s">
        <v>56</v>
      </c>
      <c r="AG64" t="s">
        <v>57</v>
      </c>
    </row>
    <row r="65" spans="1:33" x14ac:dyDescent="0.2">
      <c r="A65" t="s">
        <v>3081</v>
      </c>
      <c r="B65" t="s">
        <v>52</v>
      </c>
      <c r="C65" t="s">
        <v>37</v>
      </c>
      <c r="D65" s="1">
        <v>856</v>
      </c>
      <c r="E65" t="s">
        <v>38</v>
      </c>
      <c r="F65" s="2">
        <v>45698</v>
      </c>
      <c r="G65" t="s">
        <v>39</v>
      </c>
      <c r="H65" t="s">
        <v>3082</v>
      </c>
      <c r="I65" t="s">
        <v>41</v>
      </c>
      <c r="J65" t="s">
        <v>42</v>
      </c>
      <c r="K65" t="s">
        <v>109</v>
      </c>
      <c r="M65" t="s">
        <v>1023</v>
      </c>
      <c r="N65" t="s">
        <v>3083</v>
      </c>
      <c r="O65" t="s">
        <v>3084</v>
      </c>
      <c r="P65" t="s">
        <v>48</v>
      </c>
      <c r="Q65" t="s">
        <v>153</v>
      </c>
      <c r="R65" t="s">
        <v>154</v>
      </c>
      <c r="S65" t="s">
        <v>155</v>
      </c>
      <c r="T65" t="s">
        <v>52</v>
      </c>
      <c r="U65" s="3" t="s">
        <v>2905</v>
      </c>
      <c r="V65" t="s">
        <v>53</v>
      </c>
      <c r="W65" s="2">
        <v>45698</v>
      </c>
      <c r="X65" s="2">
        <v>45834</v>
      </c>
      <c r="Y65">
        <v>4</v>
      </c>
      <c r="Z65" t="s">
        <v>54</v>
      </c>
      <c r="AA65" t="s">
        <v>116</v>
      </c>
      <c r="AD65" t="s">
        <v>56</v>
      </c>
      <c r="AE65" t="s">
        <v>82</v>
      </c>
      <c r="AF65" t="s">
        <v>56</v>
      </c>
      <c r="AG65" t="s">
        <v>82</v>
      </c>
    </row>
    <row r="66" spans="1:33" x14ac:dyDescent="0.2">
      <c r="A66" t="s">
        <v>3085</v>
      </c>
      <c r="B66" t="s">
        <v>52</v>
      </c>
      <c r="C66" t="s">
        <v>37</v>
      </c>
      <c r="D66" s="1">
        <v>624</v>
      </c>
      <c r="E66" t="s">
        <v>38</v>
      </c>
      <c r="F66" s="2">
        <v>45698</v>
      </c>
      <c r="G66" t="s">
        <v>39</v>
      </c>
      <c r="H66" t="s">
        <v>3086</v>
      </c>
      <c r="I66" t="s">
        <v>41</v>
      </c>
      <c r="J66" t="s">
        <v>42</v>
      </c>
      <c r="K66" t="s">
        <v>66</v>
      </c>
      <c r="M66" t="s">
        <v>45</v>
      </c>
      <c r="N66" t="s">
        <v>3087</v>
      </c>
      <c r="O66" t="s">
        <v>3088</v>
      </c>
      <c r="P66" t="s">
        <v>48</v>
      </c>
      <c r="Q66" t="s">
        <v>153</v>
      </c>
      <c r="R66" t="s">
        <v>154</v>
      </c>
      <c r="S66" t="s">
        <v>155</v>
      </c>
      <c r="T66" t="s">
        <v>52</v>
      </c>
      <c r="U66" s="3" t="s">
        <v>2905</v>
      </c>
      <c r="V66" t="s">
        <v>53</v>
      </c>
      <c r="W66" s="2">
        <v>45698</v>
      </c>
      <c r="X66" s="2">
        <v>45709</v>
      </c>
      <c r="Y66">
        <v>0</v>
      </c>
      <c r="Z66" t="s">
        <v>54</v>
      </c>
      <c r="AA66" t="s">
        <v>2906</v>
      </c>
      <c r="AD66" t="s">
        <v>56</v>
      </c>
      <c r="AE66" t="s">
        <v>82</v>
      </c>
      <c r="AF66" t="s">
        <v>56</v>
      </c>
      <c r="AG66" t="s">
        <v>82</v>
      </c>
    </row>
    <row r="67" spans="1:33" x14ac:dyDescent="0.2">
      <c r="A67" t="s">
        <v>3089</v>
      </c>
      <c r="B67" t="s">
        <v>52</v>
      </c>
      <c r="C67" t="s">
        <v>37</v>
      </c>
      <c r="D67" s="1">
        <v>1024</v>
      </c>
      <c r="E67" t="s">
        <v>38</v>
      </c>
      <c r="F67" s="2">
        <v>45698</v>
      </c>
      <c r="G67" t="s">
        <v>39</v>
      </c>
      <c r="H67" t="s">
        <v>3090</v>
      </c>
      <c r="I67" t="s">
        <v>41</v>
      </c>
      <c r="J67" t="s">
        <v>42</v>
      </c>
      <c r="K67" t="s">
        <v>66</v>
      </c>
      <c r="M67" t="s">
        <v>346</v>
      </c>
      <c r="N67" t="s">
        <v>436</v>
      </c>
      <c r="O67" t="s">
        <v>437</v>
      </c>
      <c r="P67" t="s">
        <v>48</v>
      </c>
      <c r="Q67" t="s">
        <v>169</v>
      </c>
      <c r="R67" t="s">
        <v>170</v>
      </c>
      <c r="S67" t="s">
        <v>72</v>
      </c>
      <c r="T67" t="s">
        <v>52</v>
      </c>
      <c r="U67" s="3" t="s">
        <v>2905</v>
      </c>
      <c r="V67" t="s">
        <v>53</v>
      </c>
      <c r="W67" s="2">
        <v>45698</v>
      </c>
      <c r="X67" s="2">
        <v>45729</v>
      </c>
      <c r="Y67">
        <v>1</v>
      </c>
      <c r="Z67" t="s">
        <v>54</v>
      </c>
      <c r="AA67" t="s">
        <v>2906</v>
      </c>
      <c r="AD67" t="s">
        <v>56</v>
      </c>
      <c r="AE67" t="s">
        <v>57</v>
      </c>
      <c r="AF67" t="s">
        <v>56</v>
      </c>
      <c r="AG67" t="s">
        <v>57</v>
      </c>
    </row>
    <row r="68" spans="1:33" x14ac:dyDescent="0.2">
      <c r="A68" t="s">
        <v>3091</v>
      </c>
      <c r="B68" t="s">
        <v>52</v>
      </c>
      <c r="C68" t="s">
        <v>37</v>
      </c>
      <c r="D68" s="1">
        <v>938</v>
      </c>
      <c r="E68" t="s">
        <v>38</v>
      </c>
      <c r="F68" s="2">
        <v>45698</v>
      </c>
      <c r="G68" t="s">
        <v>39</v>
      </c>
      <c r="H68" t="s">
        <v>3092</v>
      </c>
      <c r="I68" t="s">
        <v>41</v>
      </c>
      <c r="J68" t="s">
        <v>42</v>
      </c>
      <c r="K68" t="s">
        <v>129</v>
      </c>
      <c r="M68" t="s">
        <v>271</v>
      </c>
      <c r="N68" t="s">
        <v>3087</v>
      </c>
      <c r="O68" t="s">
        <v>3088</v>
      </c>
      <c r="P68" t="s">
        <v>48</v>
      </c>
      <c r="Q68" t="s">
        <v>153</v>
      </c>
      <c r="R68" t="s">
        <v>154</v>
      </c>
      <c r="S68" t="s">
        <v>155</v>
      </c>
      <c r="T68" t="s">
        <v>52</v>
      </c>
      <c r="U68" s="3" t="s">
        <v>2905</v>
      </c>
      <c r="V68" t="s">
        <v>53</v>
      </c>
      <c r="W68" s="2">
        <v>45698</v>
      </c>
      <c r="X68" s="2">
        <v>45750</v>
      </c>
      <c r="Y68">
        <v>1</v>
      </c>
      <c r="Z68" t="s">
        <v>54</v>
      </c>
      <c r="AA68" t="s">
        <v>163</v>
      </c>
      <c r="AD68" t="s">
        <v>56</v>
      </c>
      <c r="AE68" t="s">
        <v>82</v>
      </c>
      <c r="AF68" t="s">
        <v>56</v>
      </c>
      <c r="AG68" t="s">
        <v>82</v>
      </c>
    </row>
    <row r="69" spans="1:33" x14ac:dyDescent="0.2">
      <c r="A69" t="s">
        <v>3093</v>
      </c>
      <c r="B69" t="s">
        <v>52</v>
      </c>
      <c r="C69" t="s">
        <v>37</v>
      </c>
      <c r="D69" s="1">
        <v>904</v>
      </c>
      <c r="E69" t="s">
        <v>38</v>
      </c>
      <c r="F69" s="2">
        <v>45698</v>
      </c>
      <c r="G69" t="s">
        <v>39</v>
      </c>
      <c r="H69" t="s">
        <v>3094</v>
      </c>
      <c r="I69" t="s">
        <v>41</v>
      </c>
      <c r="J69" t="s">
        <v>42</v>
      </c>
      <c r="K69" t="s">
        <v>66</v>
      </c>
      <c r="M69" t="s">
        <v>346</v>
      </c>
      <c r="N69" t="s">
        <v>1972</v>
      </c>
      <c r="O69" t="s">
        <v>1973</v>
      </c>
      <c r="P69" t="s">
        <v>48</v>
      </c>
      <c r="Q69" t="s">
        <v>147</v>
      </c>
      <c r="R69" t="s">
        <v>148</v>
      </c>
      <c r="S69" t="s">
        <v>51</v>
      </c>
      <c r="T69" t="s">
        <v>52</v>
      </c>
      <c r="U69" s="3" t="s">
        <v>2905</v>
      </c>
      <c r="V69" t="s">
        <v>53</v>
      </c>
      <c r="W69" s="2">
        <v>45698</v>
      </c>
      <c r="X69" s="2">
        <v>45750</v>
      </c>
      <c r="Y69">
        <v>1</v>
      </c>
      <c r="Z69" t="s">
        <v>54</v>
      </c>
      <c r="AA69" t="s">
        <v>2906</v>
      </c>
      <c r="AD69" t="s">
        <v>56</v>
      </c>
      <c r="AE69" t="s">
        <v>82</v>
      </c>
      <c r="AF69" t="s">
        <v>56</v>
      </c>
      <c r="AG69" t="s">
        <v>82</v>
      </c>
    </row>
    <row r="70" spans="1:33" x14ac:dyDescent="0.2">
      <c r="A70" t="s">
        <v>3095</v>
      </c>
      <c r="B70" t="s">
        <v>52</v>
      </c>
      <c r="C70" t="s">
        <v>37</v>
      </c>
      <c r="D70" s="1">
        <v>2080</v>
      </c>
      <c r="E70" t="s">
        <v>38</v>
      </c>
      <c r="F70" s="2">
        <v>45705</v>
      </c>
      <c r="G70" t="s">
        <v>39</v>
      </c>
      <c r="H70" t="s">
        <v>3096</v>
      </c>
      <c r="I70" t="s">
        <v>41</v>
      </c>
      <c r="J70" t="s">
        <v>42</v>
      </c>
      <c r="K70" t="s">
        <v>66</v>
      </c>
      <c r="M70" t="s">
        <v>196</v>
      </c>
      <c r="N70" t="s">
        <v>374</v>
      </c>
      <c r="O70" t="s">
        <v>375</v>
      </c>
      <c r="P70" t="s">
        <v>48</v>
      </c>
      <c r="Q70" t="s">
        <v>169</v>
      </c>
      <c r="R70" t="s">
        <v>170</v>
      </c>
      <c r="S70" t="s">
        <v>72</v>
      </c>
      <c r="T70" t="s">
        <v>52</v>
      </c>
      <c r="U70" s="3" t="s">
        <v>2905</v>
      </c>
      <c r="V70" t="s">
        <v>53</v>
      </c>
      <c r="W70" s="2">
        <v>45705</v>
      </c>
      <c r="X70" s="2">
        <v>45833</v>
      </c>
      <c r="Y70">
        <v>4</v>
      </c>
      <c r="Z70" t="s">
        <v>54</v>
      </c>
      <c r="AA70" t="s">
        <v>2906</v>
      </c>
      <c r="AD70" t="s">
        <v>56</v>
      </c>
      <c r="AE70" t="s">
        <v>877</v>
      </c>
      <c r="AF70" t="s">
        <v>56</v>
      </c>
      <c r="AG70" t="s">
        <v>877</v>
      </c>
    </row>
    <row r="71" spans="1:33" x14ac:dyDescent="0.2">
      <c r="A71" t="s">
        <v>3097</v>
      </c>
      <c r="B71" t="s">
        <v>52</v>
      </c>
      <c r="C71" t="s">
        <v>37</v>
      </c>
      <c r="D71" s="1">
        <v>819</v>
      </c>
      <c r="E71" t="s">
        <v>38</v>
      </c>
      <c r="F71" s="2">
        <v>45705</v>
      </c>
      <c r="G71" t="s">
        <v>39</v>
      </c>
      <c r="H71" t="s">
        <v>3098</v>
      </c>
      <c r="I71" t="s">
        <v>41</v>
      </c>
      <c r="J71" t="s">
        <v>42</v>
      </c>
      <c r="K71" t="s">
        <v>66</v>
      </c>
      <c r="M71" t="s">
        <v>346</v>
      </c>
      <c r="N71" t="s">
        <v>603</v>
      </c>
      <c r="O71" t="s">
        <v>604</v>
      </c>
      <c r="P71" t="s">
        <v>48</v>
      </c>
      <c r="Q71" t="s">
        <v>104</v>
      </c>
      <c r="R71" t="s">
        <v>105</v>
      </c>
      <c r="S71" t="s">
        <v>51</v>
      </c>
      <c r="T71" t="s">
        <v>52</v>
      </c>
      <c r="U71" s="3" t="s">
        <v>2905</v>
      </c>
      <c r="V71" t="s">
        <v>53</v>
      </c>
      <c r="W71" s="2">
        <v>45705</v>
      </c>
      <c r="X71" s="2">
        <v>45786</v>
      </c>
      <c r="Y71">
        <v>2</v>
      </c>
      <c r="Z71" t="s">
        <v>54</v>
      </c>
      <c r="AA71" t="s">
        <v>2906</v>
      </c>
      <c r="AD71" t="s">
        <v>56</v>
      </c>
      <c r="AE71" t="s">
        <v>57</v>
      </c>
      <c r="AF71" t="s">
        <v>56</v>
      </c>
      <c r="AG71" t="s">
        <v>57</v>
      </c>
    </row>
    <row r="72" spans="1:33" x14ac:dyDescent="0.2">
      <c r="A72" t="s">
        <v>3099</v>
      </c>
      <c r="B72" t="s">
        <v>52</v>
      </c>
      <c r="C72" t="s">
        <v>37</v>
      </c>
      <c r="D72" s="1">
        <v>719</v>
      </c>
      <c r="E72" t="s">
        <v>38</v>
      </c>
      <c r="F72" s="2">
        <v>45705</v>
      </c>
      <c r="G72" t="s">
        <v>39</v>
      </c>
      <c r="H72" t="s">
        <v>3100</v>
      </c>
      <c r="I72" t="s">
        <v>41</v>
      </c>
      <c r="J72" t="s">
        <v>42</v>
      </c>
      <c r="K72" t="s">
        <v>66</v>
      </c>
      <c r="M72" t="s">
        <v>419</v>
      </c>
      <c r="N72" t="s">
        <v>68</v>
      </c>
      <c r="O72" t="s">
        <v>69</v>
      </c>
      <c r="P72" t="s">
        <v>48</v>
      </c>
      <c r="Q72" t="s">
        <v>70</v>
      </c>
      <c r="R72" t="s">
        <v>71</v>
      </c>
      <c r="S72" t="s">
        <v>72</v>
      </c>
      <c r="T72" t="s">
        <v>52</v>
      </c>
      <c r="U72" s="3" t="s">
        <v>2905</v>
      </c>
      <c r="V72" t="s">
        <v>53</v>
      </c>
      <c r="W72" s="2">
        <v>45705</v>
      </c>
      <c r="X72" s="2">
        <v>45719</v>
      </c>
      <c r="Y72">
        <v>0</v>
      </c>
      <c r="Z72" t="s">
        <v>54</v>
      </c>
      <c r="AA72" t="s">
        <v>2906</v>
      </c>
      <c r="AD72" t="s">
        <v>56</v>
      </c>
      <c r="AE72" t="s">
        <v>82</v>
      </c>
      <c r="AF72" t="s">
        <v>56</v>
      </c>
      <c r="AG72" t="s">
        <v>82</v>
      </c>
    </row>
    <row r="73" spans="1:33" x14ac:dyDescent="0.2">
      <c r="A73" t="s">
        <v>3101</v>
      </c>
      <c r="B73" t="s">
        <v>52</v>
      </c>
      <c r="C73" t="s">
        <v>37</v>
      </c>
      <c r="D73" s="1">
        <v>825</v>
      </c>
      <c r="E73" t="s">
        <v>38</v>
      </c>
      <c r="F73" s="2">
        <v>45705</v>
      </c>
      <c r="G73" t="s">
        <v>39</v>
      </c>
      <c r="H73" t="s">
        <v>3102</v>
      </c>
      <c r="I73" t="s">
        <v>41</v>
      </c>
      <c r="J73" t="s">
        <v>42</v>
      </c>
      <c r="K73" t="s">
        <v>129</v>
      </c>
      <c r="M73" t="s">
        <v>1676</v>
      </c>
      <c r="N73" t="s">
        <v>1237</v>
      </c>
      <c r="O73" t="s">
        <v>1238</v>
      </c>
      <c r="P73" t="s">
        <v>48</v>
      </c>
      <c r="Q73" t="s">
        <v>180</v>
      </c>
      <c r="R73" t="s">
        <v>181</v>
      </c>
      <c r="S73" t="s">
        <v>51</v>
      </c>
      <c r="T73" t="s">
        <v>52</v>
      </c>
      <c r="U73" s="3" t="s">
        <v>2905</v>
      </c>
      <c r="V73" t="s">
        <v>53</v>
      </c>
      <c r="W73" s="2">
        <v>45705</v>
      </c>
      <c r="X73" s="2">
        <v>45824</v>
      </c>
      <c r="Y73">
        <v>3</v>
      </c>
      <c r="Z73" t="s">
        <v>54</v>
      </c>
      <c r="AA73" t="s">
        <v>163</v>
      </c>
      <c r="AD73" t="s">
        <v>56</v>
      </c>
      <c r="AE73" t="s">
        <v>57</v>
      </c>
      <c r="AF73" t="s">
        <v>56</v>
      </c>
      <c r="AG73" t="s">
        <v>57</v>
      </c>
    </row>
    <row r="74" spans="1:33" x14ac:dyDescent="0.2">
      <c r="A74" t="s">
        <v>3103</v>
      </c>
      <c r="B74" t="s">
        <v>52</v>
      </c>
      <c r="C74" t="s">
        <v>37</v>
      </c>
      <c r="D74" s="1">
        <v>939</v>
      </c>
      <c r="E74" t="s">
        <v>38</v>
      </c>
      <c r="F74" s="2">
        <v>45705</v>
      </c>
      <c r="G74" t="s">
        <v>39</v>
      </c>
      <c r="H74" t="s">
        <v>3104</v>
      </c>
      <c r="I74" t="s">
        <v>41</v>
      </c>
      <c r="J74" t="s">
        <v>42</v>
      </c>
      <c r="K74" t="s">
        <v>129</v>
      </c>
      <c r="M74" t="s">
        <v>419</v>
      </c>
      <c r="N74" t="s">
        <v>3105</v>
      </c>
      <c r="O74" t="s">
        <v>3106</v>
      </c>
      <c r="P74" t="s">
        <v>48</v>
      </c>
      <c r="Q74" t="s">
        <v>3075</v>
      </c>
      <c r="R74" t="s">
        <v>3076</v>
      </c>
      <c r="S74" t="s">
        <v>72</v>
      </c>
      <c r="T74" t="s">
        <v>52</v>
      </c>
      <c r="U74" s="3" t="s">
        <v>2905</v>
      </c>
      <c r="V74" t="s">
        <v>53</v>
      </c>
      <c r="W74" s="2">
        <v>45705</v>
      </c>
      <c r="X74" s="2">
        <v>45763</v>
      </c>
      <c r="Y74">
        <v>1</v>
      </c>
      <c r="Z74" t="s">
        <v>54</v>
      </c>
      <c r="AA74" t="s">
        <v>163</v>
      </c>
      <c r="AD74" t="s">
        <v>56</v>
      </c>
      <c r="AE74" t="s">
        <v>57</v>
      </c>
      <c r="AF74" t="s">
        <v>56</v>
      </c>
      <c r="AG74" t="s">
        <v>57</v>
      </c>
    </row>
    <row r="75" spans="1:33" x14ac:dyDescent="0.2">
      <c r="A75" t="s">
        <v>3107</v>
      </c>
      <c r="B75" t="s">
        <v>52</v>
      </c>
      <c r="C75" t="s">
        <v>37</v>
      </c>
      <c r="D75" s="1">
        <v>840</v>
      </c>
      <c r="E75" t="s">
        <v>38</v>
      </c>
      <c r="F75" s="2">
        <v>45705</v>
      </c>
      <c r="G75" t="s">
        <v>39</v>
      </c>
      <c r="H75" t="s">
        <v>3108</v>
      </c>
      <c r="I75" t="s">
        <v>41</v>
      </c>
      <c r="J75" t="s">
        <v>42</v>
      </c>
      <c r="K75" t="s">
        <v>66</v>
      </c>
      <c r="M75" t="s">
        <v>419</v>
      </c>
      <c r="N75" t="s">
        <v>1390</v>
      </c>
      <c r="O75" t="s">
        <v>1391</v>
      </c>
      <c r="P75" t="s">
        <v>48</v>
      </c>
      <c r="Q75" t="s">
        <v>147</v>
      </c>
      <c r="R75" t="s">
        <v>148</v>
      </c>
      <c r="S75" t="s">
        <v>51</v>
      </c>
      <c r="T75" t="s">
        <v>52</v>
      </c>
      <c r="U75" s="3" t="s">
        <v>2905</v>
      </c>
      <c r="V75" t="s">
        <v>53</v>
      </c>
      <c r="W75" s="2">
        <v>45705</v>
      </c>
      <c r="X75" s="2">
        <v>45757</v>
      </c>
      <c r="Y75">
        <v>1</v>
      </c>
      <c r="Z75" t="s">
        <v>54</v>
      </c>
      <c r="AA75" t="s">
        <v>2906</v>
      </c>
      <c r="AD75" t="s">
        <v>56</v>
      </c>
      <c r="AE75" t="s">
        <v>82</v>
      </c>
      <c r="AF75" t="s">
        <v>56</v>
      </c>
      <c r="AG75" t="s">
        <v>82</v>
      </c>
    </row>
    <row r="76" spans="1:33" x14ac:dyDescent="0.2">
      <c r="A76" t="s">
        <v>3109</v>
      </c>
      <c r="B76" t="s">
        <v>52</v>
      </c>
      <c r="C76" t="s">
        <v>37</v>
      </c>
      <c r="D76" s="1">
        <v>493</v>
      </c>
      <c r="E76" t="s">
        <v>38</v>
      </c>
      <c r="F76" s="2">
        <v>45705</v>
      </c>
      <c r="G76" t="s">
        <v>39</v>
      </c>
      <c r="H76" t="s">
        <v>3110</v>
      </c>
      <c r="I76" t="s">
        <v>41</v>
      </c>
      <c r="J76" t="s">
        <v>42</v>
      </c>
      <c r="K76" t="s">
        <v>43</v>
      </c>
      <c r="M76" t="s">
        <v>45</v>
      </c>
      <c r="N76" t="s">
        <v>2207</v>
      </c>
      <c r="O76" t="s">
        <v>2208</v>
      </c>
      <c r="P76" t="s">
        <v>48</v>
      </c>
      <c r="Q76" t="s">
        <v>428</v>
      </c>
      <c r="R76" t="s">
        <v>429</v>
      </c>
      <c r="S76" t="s">
        <v>155</v>
      </c>
      <c r="T76" t="s">
        <v>52</v>
      </c>
      <c r="U76" s="3" t="s">
        <v>2905</v>
      </c>
      <c r="V76" t="s">
        <v>53</v>
      </c>
      <c r="W76" s="2">
        <v>45705</v>
      </c>
      <c r="X76" s="2">
        <v>45751</v>
      </c>
      <c r="Y76">
        <v>1</v>
      </c>
      <c r="Z76" t="s">
        <v>54</v>
      </c>
      <c r="AA76" t="s">
        <v>2914</v>
      </c>
      <c r="AD76" t="s">
        <v>56</v>
      </c>
      <c r="AE76" t="s">
        <v>57</v>
      </c>
      <c r="AF76" t="s">
        <v>56</v>
      </c>
      <c r="AG76" t="s">
        <v>57</v>
      </c>
    </row>
    <row r="77" spans="1:33" x14ac:dyDescent="0.2">
      <c r="A77" t="s">
        <v>3111</v>
      </c>
      <c r="B77" t="s">
        <v>52</v>
      </c>
      <c r="C77" t="s">
        <v>37</v>
      </c>
      <c r="D77" s="1">
        <v>913</v>
      </c>
      <c r="E77" t="s">
        <v>38</v>
      </c>
      <c r="F77" s="2">
        <v>45707</v>
      </c>
      <c r="G77" t="s">
        <v>39</v>
      </c>
      <c r="H77" t="s">
        <v>3112</v>
      </c>
      <c r="I77" t="s">
        <v>41</v>
      </c>
      <c r="J77" t="s">
        <v>42</v>
      </c>
      <c r="K77" t="s">
        <v>43</v>
      </c>
      <c r="M77" t="s">
        <v>45</v>
      </c>
      <c r="N77" t="s">
        <v>603</v>
      </c>
      <c r="O77" t="s">
        <v>604</v>
      </c>
      <c r="P77" t="s">
        <v>48</v>
      </c>
      <c r="Q77" t="s">
        <v>104</v>
      </c>
      <c r="R77" t="s">
        <v>105</v>
      </c>
      <c r="S77" t="s">
        <v>51</v>
      </c>
      <c r="T77" t="s">
        <v>52</v>
      </c>
      <c r="U77" s="3" t="s">
        <v>2905</v>
      </c>
      <c r="V77" t="s">
        <v>53</v>
      </c>
      <c r="W77" s="2">
        <v>45707</v>
      </c>
      <c r="X77" s="2">
        <v>45729</v>
      </c>
      <c r="Y77">
        <v>0</v>
      </c>
      <c r="Z77" t="s">
        <v>54</v>
      </c>
      <c r="AA77" t="s">
        <v>2914</v>
      </c>
      <c r="AD77" t="s">
        <v>56</v>
      </c>
      <c r="AE77" t="s">
        <v>82</v>
      </c>
      <c r="AF77" t="s">
        <v>56</v>
      </c>
      <c r="AG77" t="s">
        <v>82</v>
      </c>
    </row>
    <row r="78" spans="1:33" x14ac:dyDescent="0.2">
      <c r="A78" t="s">
        <v>3113</v>
      </c>
      <c r="B78" t="s">
        <v>52</v>
      </c>
      <c r="C78" t="s">
        <v>37</v>
      </c>
      <c r="D78" s="1">
        <v>783</v>
      </c>
      <c r="E78" t="s">
        <v>38</v>
      </c>
      <c r="F78" s="2">
        <v>45706</v>
      </c>
      <c r="G78" t="s">
        <v>39</v>
      </c>
      <c r="H78" t="s">
        <v>3114</v>
      </c>
      <c r="I78" t="s">
        <v>41</v>
      </c>
      <c r="J78" t="s">
        <v>42</v>
      </c>
      <c r="K78" t="s">
        <v>66</v>
      </c>
      <c r="M78" t="s">
        <v>2497</v>
      </c>
      <c r="N78" t="s">
        <v>420</v>
      </c>
      <c r="O78" t="s">
        <v>421</v>
      </c>
      <c r="P78" t="s">
        <v>48</v>
      </c>
      <c r="Q78" t="s">
        <v>147</v>
      </c>
      <c r="R78" t="s">
        <v>148</v>
      </c>
      <c r="S78" t="s">
        <v>51</v>
      </c>
      <c r="T78" t="s">
        <v>52</v>
      </c>
      <c r="U78" s="3" t="s">
        <v>2905</v>
      </c>
      <c r="V78" t="s">
        <v>53</v>
      </c>
      <c r="W78" s="2">
        <v>45706</v>
      </c>
      <c r="X78" s="2">
        <v>45742</v>
      </c>
      <c r="Y78">
        <v>1</v>
      </c>
      <c r="Z78" t="s">
        <v>54</v>
      </c>
      <c r="AA78" t="s">
        <v>2906</v>
      </c>
      <c r="AD78" t="s">
        <v>56</v>
      </c>
      <c r="AE78" t="s">
        <v>82</v>
      </c>
      <c r="AF78" t="s">
        <v>56</v>
      </c>
      <c r="AG78" t="s">
        <v>82</v>
      </c>
    </row>
    <row r="79" spans="1:33" x14ac:dyDescent="0.2">
      <c r="A79" t="s">
        <v>3115</v>
      </c>
      <c r="B79" t="s">
        <v>52</v>
      </c>
      <c r="C79" t="s">
        <v>37</v>
      </c>
      <c r="D79" s="1">
        <v>755</v>
      </c>
      <c r="E79" t="s">
        <v>38</v>
      </c>
      <c r="F79" s="2">
        <v>45713</v>
      </c>
      <c r="G79" t="s">
        <v>39</v>
      </c>
      <c r="H79" t="s">
        <v>3116</v>
      </c>
      <c r="I79" t="s">
        <v>41</v>
      </c>
      <c r="J79" t="s">
        <v>42</v>
      </c>
      <c r="K79" t="s">
        <v>120</v>
      </c>
      <c r="M79" t="s">
        <v>949</v>
      </c>
      <c r="N79" t="s">
        <v>950</v>
      </c>
      <c r="O79" t="s">
        <v>951</v>
      </c>
      <c r="P79" t="s">
        <v>48</v>
      </c>
      <c r="Q79" t="s">
        <v>952</v>
      </c>
      <c r="R79" t="s">
        <v>953</v>
      </c>
      <c r="S79" t="s">
        <v>72</v>
      </c>
      <c r="T79" t="s">
        <v>52</v>
      </c>
      <c r="U79" s="3" t="s">
        <v>2905</v>
      </c>
      <c r="V79" t="s">
        <v>53</v>
      </c>
      <c r="W79" s="2">
        <v>45713</v>
      </c>
      <c r="X79" s="2">
        <v>45805</v>
      </c>
      <c r="Y79">
        <v>3</v>
      </c>
      <c r="Z79" t="s">
        <v>54</v>
      </c>
      <c r="AA79" t="s">
        <v>126</v>
      </c>
      <c r="AD79" t="s">
        <v>56</v>
      </c>
      <c r="AE79" t="s">
        <v>877</v>
      </c>
      <c r="AF79" t="s">
        <v>56</v>
      </c>
      <c r="AG79" t="s">
        <v>877</v>
      </c>
    </row>
    <row r="80" spans="1:33" x14ac:dyDescent="0.2">
      <c r="A80" t="s">
        <v>3117</v>
      </c>
      <c r="B80" t="s">
        <v>115</v>
      </c>
      <c r="C80" t="s">
        <v>37</v>
      </c>
      <c r="D80" s="1">
        <v>1026</v>
      </c>
      <c r="E80" t="s">
        <v>38</v>
      </c>
      <c r="F80" s="2">
        <v>45712</v>
      </c>
      <c r="G80" t="s">
        <v>39</v>
      </c>
      <c r="H80" t="s">
        <v>3118</v>
      </c>
      <c r="I80" t="s">
        <v>41</v>
      </c>
      <c r="J80" t="s">
        <v>42</v>
      </c>
      <c r="K80" t="s">
        <v>66</v>
      </c>
      <c r="M80" t="s">
        <v>1023</v>
      </c>
      <c r="N80" t="s">
        <v>3013</v>
      </c>
      <c r="O80" t="s">
        <v>3014</v>
      </c>
      <c r="P80" t="s">
        <v>48</v>
      </c>
      <c r="Q80" t="s">
        <v>153</v>
      </c>
      <c r="R80" t="s">
        <v>154</v>
      </c>
      <c r="S80" t="s">
        <v>155</v>
      </c>
      <c r="T80" t="s">
        <v>52</v>
      </c>
      <c r="U80" s="3" t="s">
        <v>2905</v>
      </c>
      <c r="V80" t="s">
        <v>53</v>
      </c>
      <c r="W80" s="2">
        <v>45712</v>
      </c>
      <c r="X80" s="2">
        <v>45730</v>
      </c>
      <c r="Y80">
        <v>0</v>
      </c>
      <c r="Z80" t="s">
        <v>54</v>
      </c>
      <c r="AA80" t="s">
        <v>2906</v>
      </c>
      <c r="AD80" t="s">
        <v>56</v>
      </c>
      <c r="AE80" t="s">
        <v>82</v>
      </c>
      <c r="AF80" t="s">
        <v>56</v>
      </c>
      <c r="AG80" t="s">
        <v>82</v>
      </c>
    </row>
    <row r="81" spans="1:33" x14ac:dyDescent="0.2">
      <c r="A81" t="s">
        <v>3119</v>
      </c>
      <c r="B81" t="s">
        <v>52</v>
      </c>
      <c r="C81" t="s">
        <v>37</v>
      </c>
      <c r="D81" s="1">
        <v>918</v>
      </c>
      <c r="E81" t="s">
        <v>38</v>
      </c>
      <c r="F81" s="2">
        <v>45713</v>
      </c>
      <c r="G81" t="s">
        <v>39</v>
      </c>
      <c r="H81" t="s">
        <v>3120</v>
      </c>
      <c r="I81" t="s">
        <v>41</v>
      </c>
      <c r="J81" t="s">
        <v>42</v>
      </c>
      <c r="K81" t="s">
        <v>66</v>
      </c>
      <c r="M81" t="s">
        <v>1775</v>
      </c>
      <c r="N81" t="s">
        <v>1071</v>
      </c>
      <c r="O81" t="s">
        <v>1072</v>
      </c>
      <c r="P81" t="s">
        <v>48</v>
      </c>
      <c r="Q81" t="s">
        <v>1073</v>
      </c>
      <c r="R81" t="s">
        <v>1074</v>
      </c>
      <c r="S81" t="s">
        <v>72</v>
      </c>
      <c r="T81" t="s">
        <v>52</v>
      </c>
      <c r="U81" s="3" t="s">
        <v>2905</v>
      </c>
      <c r="V81" t="s">
        <v>53</v>
      </c>
      <c r="W81" s="2">
        <v>45713</v>
      </c>
      <c r="X81" s="2">
        <v>45742</v>
      </c>
      <c r="Y81">
        <v>1</v>
      </c>
      <c r="Z81" t="s">
        <v>54</v>
      </c>
      <c r="AA81" t="s">
        <v>2906</v>
      </c>
      <c r="AD81" t="s">
        <v>56</v>
      </c>
      <c r="AE81" t="s">
        <v>82</v>
      </c>
      <c r="AF81" t="s">
        <v>56</v>
      </c>
      <c r="AG81" t="s">
        <v>82</v>
      </c>
    </row>
    <row r="82" spans="1:33" x14ac:dyDescent="0.2">
      <c r="A82" t="s">
        <v>3121</v>
      </c>
      <c r="B82" t="s">
        <v>52</v>
      </c>
      <c r="C82" t="s">
        <v>37</v>
      </c>
      <c r="D82" s="1">
        <v>903</v>
      </c>
      <c r="E82" t="s">
        <v>38</v>
      </c>
      <c r="F82" s="2">
        <v>45712</v>
      </c>
      <c r="G82" t="s">
        <v>39</v>
      </c>
      <c r="H82" t="s">
        <v>3122</v>
      </c>
      <c r="I82" t="s">
        <v>41</v>
      </c>
      <c r="J82" t="s">
        <v>42</v>
      </c>
      <c r="K82" t="s">
        <v>129</v>
      </c>
      <c r="M82" t="s">
        <v>672</v>
      </c>
      <c r="N82" t="s">
        <v>3123</v>
      </c>
      <c r="O82" t="s">
        <v>3124</v>
      </c>
      <c r="P82" t="s">
        <v>48</v>
      </c>
      <c r="Q82" t="s">
        <v>216</v>
      </c>
      <c r="R82" t="s">
        <v>217</v>
      </c>
      <c r="S82" t="s">
        <v>72</v>
      </c>
      <c r="T82" t="s">
        <v>52</v>
      </c>
      <c r="U82" s="3" t="s">
        <v>2905</v>
      </c>
      <c r="V82" t="s">
        <v>53</v>
      </c>
      <c r="W82" s="2">
        <v>45712</v>
      </c>
      <c r="X82" s="2">
        <v>45720</v>
      </c>
      <c r="Y82">
        <v>0</v>
      </c>
      <c r="Z82" t="s">
        <v>54</v>
      </c>
      <c r="AA82" t="s">
        <v>163</v>
      </c>
      <c r="AD82" t="s">
        <v>56</v>
      </c>
      <c r="AE82" t="s">
        <v>82</v>
      </c>
      <c r="AF82" t="s">
        <v>56</v>
      </c>
      <c r="AG82" t="s">
        <v>82</v>
      </c>
    </row>
    <row r="83" spans="1:33" x14ac:dyDescent="0.2">
      <c r="A83" t="s">
        <v>3125</v>
      </c>
      <c r="B83" t="s">
        <v>52</v>
      </c>
      <c r="C83" t="s">
        <v>37</v>
      </c>
      <c r="D83" s="1">
        <v>968</v>
      </c>
      <c r="E83" t="s">
        <v>38</v>
      </c>
      <c r="F83" s="2">
        <v>45712</v>
      </c>
      <c r="G83" t="s">
        <v>39</v>
      </c>
      <c r="H83" t="s">
        <v>3126</v>
      </c>
      <c r="I83" t="s">
        <v>41</v>
      </c>
      <c r="J83" t="s">
        <v>42</v>
      </c>
      <c r="K83" t="s">
        <v>43</v>
      </c>
      <c r="M83" t="s">
        <v>101</v>
      </c>
      <c r="N83" t="s">
        <v>2586</v>
      </c>
      <c r="O83" t="s">
        <v>2587</v>
      </c>
      <c r="P83" t="s">
        <v>48</v>
      </c>
      <c r="Q83" t="s">
        <v>180</v>
      </c>
      <c r="R83" t="s">
        <v>181</v>
      </c>
      <c r="S83" t="s">
        <v>51</v>
      </c>
      <c r="T83" t="s">
        <v>52</v>
      </c>
      <c r="U83" s="3" t="s">
        <v>2905</v>
      </c>
      <c r="V83" t="s">
        <v>53</v>
      </c>
      <c r="W83" s="2">
        <v>45712</v>
      </c>
      <c r="X83" s="2">
        <v>45750</v>
      </c>
      <c r="Y83">
        <v>1</v>
      </c>
      <c r="Z83" t="s">
        <v>54</v>
      </c>
      <c r="AA83" t="s">
        <v>2914</v>
      </c>
      <c r="AD83" t="s">
        <v>56</v>
      </c>
      <c r="AE83" t="s">
        <v>57</v>
      </c>
      <c r="AF83" t="s">
        <v>56</v>
      </c>
      <c r="AG83" t="s">
        <v>57</v>
      </c>
    </row>
    <row r="84" spans="1:33" x14ac:dyDescent="0.2">
      <c r="A84" t="s">
        <v>3127</v>
      </c>
      <c r="B84" t="s">
        <v>52</v>
      </c>
      <c r="C84" t="s">
        <v>37</v>
      </c>
      <c r="D84" s="1">
        <v>602</v>
      </c>
      <c r="E84" t="s">
        <v>38</v>
      </c>
      <c r="F84" s="2">
        <v>45714</v>
      </c>
      <c r="G84" t="s">
        <v>39</v>
      </c>
      <c r="H84" t="s">
        <v>3128</v>
      </c>
      <c r="I84" t="s">
        <v>41</v>
      </c>
      <c r="J84" t="s">
        <v>42</v>
      </c>
      <c r="K84" t="s">
        <v>120</v>
      </c>
      <c r="M84" t="s">
        <v>101</v>
      </c>
      <c r="N84" t="s">
        <v>463</v>
      </c>
      <c r="O84" t="s">
        <v>464</v>
      </c>
      <c r="P84" t="s">
        <v>48</v>
      </c>
      <c r="Q84" t="s">
        <v>62</v>
      </c>
      <c r="R84" t="s">
        <v>63</v>
      </c>
      <c r="S84" t="s">
        <v>51</v>
      </c>
      <c r="T84" t="s">
        <v>52</v>
      </c>
      <c r="U84" s="3" t="s">
        <v>2905</v>
      </c>
      <c r="V84" t="s">
        <v>53</v>
      </c>
      <c r="W84" s="2">
        <v>45714</v>
      </c>
      <c r="X84" s="2">
        <v>45730</v>
      </c>
      <c r="Y84">
        <v>0</v>
      </c>
      <c r="Z84" t="s">
        <v>54</v>
      </c>
      <c r="AA84" t="s">
        <v>126</v>
      </c>
      <c r="AD84" t="s">
        <v>56</v>
      </c>
      <c r="AE84" t="s">
        <v>57</v>
      </c>
      <c r="AF84" t="s">
        <v>56</v>
      </c>
      <c r="AG84" t="s">
        <v>57</v>
      </c>
    </row>
    <row r="85" spans="1:33" x14ac:dyDescent="0.2">
      <c r="A85" t="s">
        <v>3129</v>
      </c>
      <c r="B85" t="s">
        <v>52</v>
      </c>
      <c r="C85" t="s">
        <v>37</v>
      </c>
      <c r="D85" s="1">
        <v>1006</v>
      </c>
      <c r="E85" t="s">
        <v>38</v>
      </c>
      <c r="F85" s="2">
        <v>45719</v>
      </c>
      <c r="G85" t="s">
        <v>39</v>
      </c>
      <c r="H85" t="s">
        <v>3130</v>
      </c>
      <c r="I85" t="s">
        <v>41</v>
      </c>
      <c r="J85" t="s">
        <v>42</v>
      </c>
      <c r="K85" t="s">
        <v>66</v>
      </c>
      <c r="M85" t="s">
        <v>346</v>
      </c>
      <c r="N85" t="s">
        <v>111</v>
      </c>
      <c r="O85" t="s">
        <v>112</v>
      </c>
      <c r="P85" t="s">
        <v>48</v>
      </c>
      <c r="Q85" t="s">
        <v>113</v>
      </c>
      <c r="R85" t="s">
        <v>114</v>
      </c>
      <c r="S85" t="s">
        <v>51</v>
      </c>
      <c r="T85" t="s">
        <v>52</v>
      </c>
      <c r="U85" s="3" t="s">
        <v>2905</v>
      </c>
      <c r="V85" t="s">
        <v>53</v>
      </c>
      <c r="W85" s="2">
        <v>45719</v>
      </c>
      <c r="X85" s="2">
        <v>45744</v>
      </c>
      <c r="Y85">
        <v>0</v>
      </c>
      <c r="Z85" t="s">
        <v>54</v>
      </c>
      <c r="AA85" t="s">
        <v>2906</v>
      </c>
      <c r="AD85" t="s">
        <v>56</v>
      </c>
      <c r="AE85" t="s">
        <v>57</v>
      </c>
      <c r="AF85" t="s">
        <v>56</v>
      </c>
      <c r="AG85" t="s">
        <v>57</v>
      </c>
    </row>
    <row r="86" spans="1:33" x14ac:dyDescent="0.2">
      <c r="A86" t="s">
        <v>3131</v>
      </c>
      <c r="B86" t="s">
        <v>52</v>
      </c>
      <c r="C86" t="s">
        <v>37</v>
      </c>
      <c r="D86" s="1">
        <v>800</v>
      </c>
      <c r="E86" t="s">
        <v>38</v>
      </c>
      <c r="F86" s="2">
        <v>45719</v>
      </c>
      <c r="G86" t="s">
        <v>39</v>
      </c>
      <c r="H86" t="s">
        <v>3132</v>
      </c>
      <c r="I86" t="s">
        <v>41</v>
      </c>
      <c r="J86" t="s">
        <v>42</v>
      </c>
      <c r="K86" t="s">
        <v>66</v>
      </c>
      <c r="M86" t="s">
        <v>410</v>
      </c>
      <c r="N86" t="s">
        <v>961</v>
      </c>
      <c r="O86" t="s">
        <v>962</v>
      </c>
      <c r="P86" t="s">
        <v>48</v>
      </c>
      <c r="Q86" t="s">
        <v>963</v>
      </c>
      <c r="R86" t="s">
        <v>964</v>
      </c>
      <c r="S86" t="s">
        <v>72</v>
      </c>
      <c r="T86" t="s">
        <v>52</v>
      </c>
      <c r="U86" s="3" t="s">
        <v>2905</v>
      </c>
      <c r="V86" t="s">
        <v>53</v>
      </c>
      <c r="W86" s="2">
        <v>45719</v>
      </c>
      <c r="X86" s="2">
        <v>45729</v>
      </c>
      <c r="Y86">
        <v>0</v>
      </c>
      <c r="Z86" t="s">
        <v>54</v>
      </c>
      <c r="AA86" t="s">
        <v>2906</v>
      </c>
      <c r="AD86" t="s">
        <v>56</v>
      </c>
      <c r="AE86" t="s">
        <v>135</v>
      </c>
      <c r="AF86" t="s">
        <v>56</v>
      </c>
      <c r="AG86" t="s">
        <v>135</v>
      </c>
    </row>
    <row r="87" spans="1:33" x14ac:dyDescent="0.2">
      <c r="A87" t="s">
        <v>3133</v>
      </c>
      <c r="B87" t="s">
        <v>52</v>
      </c>
      <c r="C87" t="s">
        <v>37</v>
      </c>
      <c r="D87" s="1">
        <v>944</v>
      </c>
      <c r="E87" t="s">
        <v>38</v>
      </c>
      <c r="F87" s="2">
        <v>45723</v>
      </c>
      <c r="G87" t="s">
        <v>39</v>
      </c>
      <c r="H87" t="s">
        <v>3134</v>
      </c>
      <c r="I87" t="s">
        <v>41</v>
      </c>
      <c r="J87" t="s">
        <v>42</v>
      </c>
      <c r="K87" t="s">
        <v>66</v>
      </c>
      <c r="M87" t="s">
        <v>789</v>
      </c>
      <c r="N87" t="s">
        <v>1477</v>
      </c>
      <c r="O87" t="s">
        <v>1478</v>
      </c>
      <c r="P87" t="s">
        <v>48</v>
      </c>
      <c r="Q87" t="s">
        <v>490</v>
      </c>
      <c r="R87" t="s">
        <v>491</v>
      </c>
      <c r="S87" t="s">
        <v>72</v>
      </c>
      <c r="T87" t="s">
        <v>52</v>
      </c>
      <c r="U87" s="3" t="s">
        <v>2905</v>
      </c>
      <c r="V87" t="s">
        <v>53</v>
      </c>
      <c r="W87" s="2">
        <v>45723</v>
      </c>
      <c r="X87" s="2">
        <v>45729</v>
      </c>
      <c r="Y87">
        <v>0</v>
      </c>
      <c r="Z87" t="s">
        <v>54</v>
      </c>
      <c r="AA87" t="s">
        <v>2906</v>
      </c>
      <c r="AD87" t="s">
        <v>56</v>
      </c>
      <c r="AE87" t="s">
        <v>792</v>
      </c>
      <c r="AF87" t="s">
        <v>56</v>
      </c>
      <c r="AG87" t="s">
        <v>792</v>
      </c>
    </row>
    <row r="88" spans="1:33" x14ac:dyDescent="0.2">
      <c r="A88" t="s">
        <v>3135</v>
      </c>
      <c r="B88" t="s">
        <v>52</v>
      </c>
      <c r="C88" t="s">
        <v>37</v>
      </c>
      <c r="D88" s="1">
        <v>886</v>
      </c>
      <c r="E88" t="s">
        <v>38</v>
      </c>
      <c r="F88" s="2">
        <v>45720</v>
      </c>
      <c r="G88" t="s">
        <v>39</v>
      </c>
      <c r="H88" t="s">
        <v>3136</v>
      </c>
      <c r="I88" t="s">
        <v>41</v>
      </c>
      <c r="J88" t="s">
        <v>42</v>
      </c>
      <c r="K88" t="s">
        <v>43</v>
      </c>
      <c r="M88" t="s">
        <v>45</v>
      </c>
      <c r="N88" t="s">
        <v>300</v>
      </c>
      <c r="O88" t="s">
        <v>301</v>
      </c>
      <c r="P88" t="s">
        <v>48</v>
      </c>
      <c r="Q88" t="s">
        <v>302</v>
      </c>
      <c r="R88" t="s">
        <v>303</v>
      </c>
      <c r="S88" t="s">
        <v>72</v>
      </c>
      <c r="T88" t="s">
        <v>52</v>
      </c>
      <c r="U88" s="3" t="s">
        <v>2905</v>
      </c>
      <c r="V88" t="s">
        <v>53</v>
      </c>
      <c r="W88" s="2">
        <v>45720</v>
      </c>
      <c r="X88" s="2">
        <v>45744</v>
      </c>
      <c r="Y88">
        <v>0</v>
      </c>
      <c r="Z88" t="s">
        <v>54</v>
      </c>
      <c r="AA88" t="s">
        <v>2914</v>
      </c>
      <c r="AD88" t="s">
        <v>56</v>
      </c>
      <c r="AE88" t="s">
        <v>57</v>
      </c>
      <c r="AF88" t="s">
        <v>56</v>
      </c>
      <c r="AG88" t="s">
        <v>57</v>
      </c>
    </row>
    <row r="89" spans="1:33" x14ac:dyDescent="0.2">
      <c r="A89" t="s">
        <v>3137</v>
      </c>
      <c r="B89" t="s">
        <v>52</v>
      </c>
      <c r="C89" t="s">
        <v>37</v>
      </c>
      <c r="D89" s="1">
        <v>766</v>
      </c>
      <c r="E89" t="s">
        <v>38</v>
      </c>
      <c r="F89" s="2">
        <v>45720</v>
      </c>
      <c r="G89" t="s">
        <v>39</v>
      </c>
      <c r="H89" t="s">
        <v>3138</v>
      </c>
      <c r="I89" t="s">
        <v>41</v>
      </c>
      <c r="J89" t="s">
        <v>42</v>
      </c>
      <c r="K89" t="s">
        <v>120</v>
      </c>
      <c r="M89" t="s">
        <v>1405</v>
      </c>
      <c r="N89" t="s">
        <v>2586</v>
      </c>
      <c r="O89" t="s">
        <v>2587</v>
      </c>
      <c r="P89" t="s">
        <v>48</v>
      </c>
      <c r="Q89" t="s">
        <v>180</v>
      </c>
      <c r="R89" t="s">
        <v>181</v>
      </c>
      <c r="S89" t="s">
        <v>51</v>
      </c>
      <c r="T89" t="s">
        <v>52</v>
      </c>
      <c r="U89" s="3" t="s">
        <v>2905</v>
      </c>
      <c r="V89" t="s">
        <v>53</v>
      </c>
      <c r="W89" s="2">
        <v>45720</v>
      </c>
      <c r="X89" s="2">
        <v>45862</v>
      </c>
      <c r="Y89">
        <v>4</v>
      </c>
      <c r="Z89" t="s">
        <v>54</v>
      </c>
      <c r="AA89" t="s">
        <v>126</v>
      </c>
      <c r="AD89" t="s">
        <v>56</v>
      </c>
      <c r="AE89" t="s">
        <v>82</v>
      </c>
      <c r="AF89" t="s">
        <v>56</v>
      </c>
      <c r="AG89" t="s">
        <v>82</v>
      </c>
    </row>
    <row r="90" spans="1:33" x14ac:dyDescent="0.2">
      <c r="A90" t="s">
        <v>3139</v>
      </c>
      <c r="B90" t="s">
        <v>52</v>
      </c>
      <c r="C90" t="s">
        <v>37</v>
      </c>
      <c r="D90" s="1">
        <v>906</v>
      </c>
      <c r="E90" t="s">
        <v>38</v>
      </c>
      <c r="F90" s="2">
        <v>45722</v>
      </c>
      <c r="G90" t="s">
        <v>39</v>
      </c>
      <c r="H90" t="s">
        <v>3140</v>
      </c>
      <c r="I90" t="s">
        <v>41</v>
      </c>
      <c r="J90" t="s">
        <v>42</v>
      </c>
      <c r="K90" t="s">
        <v>285</v>
      </c>
      <c r="M90" t="s">
        <v>101</v>
      </c>
      <c r="N90" t="s">
        <v>1259</v>
      </c>
      <c r="O90" t="s">
        <v>1260</v>
      </c>
      <c r="P90" t="s">
        <v>48</v>
      </c>
      <c r="Q90" t="s">
        <v>1261</v>
      </c>
      <c r="R90" t="s">
        <v>1262</v>
      </c>
      <c r="S90" t="s">
        <v>72</v>
      </c>
      <c r="T90" t="s">
        <v>52</v>
      </c>
      <c r="U90" s="3" t="s">
        <v>2905</v>
      </c>
      <c r="V90" t="s">
        <v>53</v>
      </c>
      <c r="W90" s="2">
        <v>45722</v>
      </c>
      <c r="X90" s="2">
        <v>45975</v>
      </c>
      <c r="Y90">
        <v>8</v>
      </c>
      <c r="Z90" t="s">
        <v>54</v>
      </c>
      <c r="AA90" t="s">
        <v>289</v>
      </c>
      <c r="AD90" t="s">
        <v>56</v>
      </c>
      <c r="AE90" t="s">
        <v>82</v>
      </c>
      <c r="AF90" t="s">
        <v>56</v>
      </c>
      <c r="AG90" t="s">
        <v>82</v>
      </c>
    </row>
    <row r="91" spans="1:33" x14ac:dyDescent="0.2">
      <c r="A91" t="s">
        <v>3141</v>
      </c>
      <c r="B91" t="s">
        <v>52</v>
      </c>
      <c r="C91" t="s">
        <v>37</v>
      </c>
      <c r="D91" s="1">
        <v>811</v>
      </c>
      <c r="E91" t="s">
        <v>38</v>
      </c>
      <c r="F91" s="2">
        <v>45721</v>
      </c>
      <c r="G91" t="s">
        <v>39</v>
      </c>
      <c r="H91" t="s">
        <v>3142</v>
      </c>
      <c r="I91" t="s">
        <v>41</v>
      </c>
      <c r="J91" t="s">
        <v>42</v>
      </c>
      <c r="K91" t="s">
        <v>120</v>
      </c>
      <c r="M91" t="s">
        <v>101</v>
      </c>
      <c r="N91" t="s">
        <v>3143</v>
      </c>
      <c r="O91" t="s">
        <v>3144</v>
      </c>
      <c r="P91" t="s">
        <v>48</v>
      </c>
      <c r="Q91" t="s">
        <v>147</v>
      </c>
      <c r="R91" t="s">
        <v>148</v>
      </c>
      <c r="S91" t="s">
        <v>51</v>
      </c>
      <c r="T91" t="s">
        <v>52</v>
      </c>
      <c r="U91" s="3" t="s">
        <v>2905</v>
      </c>
      <c r="V91" t="s">
        <v>53</v>
      </c>
      <c r="W91" s="2">
        <v>45721</v>
      </c>
      <c r="X91" s="2">
        <v>45736</v>
      </c>
      <c r="Y91">
        <v>0</v>
      </c>
      <c r="Z91" t="s">
        <v>54</v>
      </c>
      <c r="AA91" t="s">
        <v>126</v>
      </c>
      <c r="AD91" t="s">
        <v>56</v>
      </c>
      <c r="AE91" t="s">
        <v>82</v>
      </c>
      <c r="AF91" t="s">
        <v>56</v>
      </c>
      <c r="AG91" t="s">
        <v>82</v>
      </c>
    </row>
    <row r="92" spans="1:33" x14ac:dyDescent="0.2">
      <c r="A92" t="s">
        <v>3145</v>
      </c>
      <c r="B92" t="s">
        <v>52</v>
      </c>
      <c r="C92" t="s">
        <v>37</v>
      </c>
      <c r="D92" s="1">
        <v>880</v>
      </c>
      <c r="E92" t="s">
        <v>38</v>
      </c>
      <c r="F92" s="2">
        <v>45721</v>
      </c>
      <c r="G92" t="s">
        <v>39</v>
      </c>
      <c r="H92" t="s">
        <v>3146</v>
      </c>
      <c r="I92" t="s">
        <v>41</v>
      </c>
      <c r="J92" t="s">
        <v>42</v>
      </c>
      <c r="K92" t="s">
        <v>129</v>
      </c>
      <c r="M92" t="s">
        <v>949</v>
      </c>
      <c r="N92" t="s">
        <v>1390</v>
      </c>
      <c r="O92" t="s">
        <v>1391</v>
      </c>
      <c r="P92" t="s">
        <v>48</v>
      </c>
      <c r="Q92" t="s">
        <v>147</v>
      </c>
      <c r="R92" t="s">
        <v>148</v>
      </c>
      <c r="S92" t="s">
        <v>51</v>
      </c>
      <c r="T92" t="s">
        <v>52</v>
      </c>
      <c r="U92" s="3" t="s">
        <v>2905</v>
      </c>
      <c r="V92" t="s">
        <v>53</v>
      </c>
      <c r="W92" s="2">
        <v>45721</v>
      </c>
      <c r="X92" s="2">
        <v>45757</v>
      </c>
      <c r="Y92">
        <v>1</v>
      </c>
      <c r="Z92" t="s">
        <v>54</v>
      </c>
      <c r="AA92" t="s">
        <v>163</v>
      </c>
      <c r="AD92" t="s">
        <v>56</v>
      </c>
      <c r="AE92" t="s">
        <v>877</v>
      </c>
      <c r="AF92" t="s">
        <v>56</v>
      </c>
      <c r="AG92" t="s">
        <v>877</v>
      </c>
    </row>
    <row r="93" spans="1:33" x14ac:dyDescent="0.2">
      <c r="A93" t="s">
        <v>3147</v>
      </c>
      <c r="B93" t="s">
        <v>52</v>
      </c>
      <c r="C93" t="s">
        <v>37</v>
      </c>
      <c r="D93" s="1">
        <v>685</v>
      </c>
      <c r="E93" t="s">
        <v>38</v>
      </c>
      <c r="F93" s="2">
        <v>45730</v>
      </c>
      <c r="G93" t="s">
        <v>39</v>
      </c>
      <c r="H93" t="s">
        <v>3148</v>
      </c>
      <c r="I93" t="s">
        <v>41</v>
      </c>
      <c r="J93" t="s">
        <v>42</v>
      </c>
      <c r="K93" t="s">
        <v>129</v>
      </c>
      <c r="M93" t="s">
        <v>45</v>
      </c>
      <c r="N93" t="s">
        <v>463</v>
      </c>
      <c r="O93" t="s">
        <v>464</v>
      </c>
      <c r="P93" t="s">
        <v>48</v>
      </c>
      <c r="Q93" t="s">
        <v>62</v>
      </c>
      <c r="R93" t="s">
        <v>63</v>
      </c>
      <c r="S93" t="s">
        <v>51</v>
      </c>
      <c r="T93" t="s">
        <v>52</v>
      </c>
      <c r="U93" s="3" t="s">
        <v>2905</v>
      </c>
      <c r="V93" t="s">
        <v>53</v>
      </c>
      <c r="W93" s="2">
        <v>45730</v>
      </c>
      <c r="X93" s="2">
        <v>45756</v>
      </c>
      <c r="Y93">
        <v>0</v>
      </c>
      <c r="Z93" t="s">
        <v>54</v>
      </c>
      <c r="AA93" t="s">
        <v>163</v>
      </c>
      <c r="AD93" t="s">
        <v>56</v>
      </c>
      <c r="AE93" t="s">
        <v>82</v>
      </c>
      <c r="AF93" t="s">
        <v>56</v>
      </c>
      <c r="AG93" t="s">
        <v>82</v>
      </c>
    </row>
    <row r="94" spans="1:33" x14ac:dyDescent="0.2">
      <c r="A94" t="s">
        <v>3149</v>
      </c>
      <c r="B94" t="s">
        <v>52</v>
      </c>
      <c r="C94" t="s">
        <v>37</v>
      </c>
      <c r="D94" s="1">
        <v>900</v>
      </c>
      <c r="E94" t="s">
        <v>38</v>
      </c>
      <c r="F94" s="2">
        <v>45721</v>
      </c>
      <c r="G94" t="s">
        <v>39</v>
      </c>
      <c r="H94" t="s">
        <v>3150</v>
      </c>
      <c r="I94" t="s">
        <v>41</v>
      </c>
      <c r="J94" t="s">
        <v>42</v>
      </c>
      <c r="K94" t="s">
        <v>120</v>
      </c>
      <c r="M94" t="s">
        <v>196</v>
      </c>
      <c r="N94" t="s">
        <v>506</v>
      </c>
      <c r="O94" t="s">
        <v>507</v>
      </c>
      <c r="P94" t="s">
        <v>48</v>
      </c>
      <c r="Q94" t="s">
        <v>508</v>
      </c>
      <c r="R94" t="s">
        <v>509</v>
      </c>
      <c r="S94" t="s">
        <v>51</v>
      </c>
      <c r="T94" t="s">
        <v>52</v>
      </c>
      <c r="U94" s="3" t="s">
        <v>2905</v>
      </c>
      <c r="V94" t="s">
        <v>53</v>
      </c>
      <c r="W94" s="2">
        <v>45721</v>
      </c>
      <c r="X94" s="2">
        <v>45761</v>
      </c>
      <c r="Y94">
        <v>1</v>
      </c>
      <c r="Z94" t="s">
        <v>54</v>
      </c>
      <c r="AA94" t="s">
        <v>126</v>
      </c>
      <c r="AD94" t="s">
        <v>56</v>
      </c>
      <c r="AE94" t="s">
        <v>877</v>
      </c>
      <c r="AF94" t="s">
        <v>56</v>
      </c>
      <c r="AG94" t="s">
        <v>877</v>
      </c>
    </row>
    <row r="95" spans="1:33" x14ac:dyDescent="0.2">
      <c r="A95" t="s">
        <v>3151</v>
      </c>
      <c r="B95" t="s">
        <v>52</v>
      </c>
      <c r="C95" t="s">
        <v>37</v>
      </c>
      <c r="D95" s="1">
        <v>876</v>
      </c>
      <c r="E95" t="s">
        <v>38</v>
      </c>
      <c r="F95" s="2">
        <v>45726</v>
      </c>
      <c r="G95" t="s">
        <v>39</v>
      </c>
      <c r="H95" t="s">
        <v>3152</v>
      </c>
      <c r="I95" t="s">
        <v>41</v>
      </c>
      <c r="J95" t="s">
        <v>42</v>
      </c>
      <c r="K95" t="s">
        <v>120</v>
      </c>
      <c r="M95" t="s">
        <v>45</v>
      </c>
      <c r="N95" t="s">
        <v>272</v>
      </c>
      <c r="O95" t="s">
        <v>273</v>
      </c>
      <c r="P95" t="s">
        <v>48</v>
      </c>
      <c r="Q95" t="s">
        <v>180</v>
      </c>
      <c r="R95" t="s">
        <v>181</v>
      </c>
      <c r="S95" t="s">
        <v>51</v>
      </c>
      <c r="T95" t="s">
        <v>52</v>
      </c>
      <c r="U95" s="3" t="s">
        <v>2905</v>
      </c>
      <c r="V95" t="s">
        <v>53</v>
      </c>
      <c r="W95" s="2">
        <v>45726</v>
      </c>
      <c r="X95" s="2">
        <v>45740</v>
      </c>
      <c r="Y95">
        <v>0</v>
      </c>
      <c r="Z95" t="s">
        <v>54</v>
      </c>
      <c r="AA95" t="s">
        <v>126</v>
      </c>
      <c r="AD95" t="s">
        <v>56</v>
      </c>
      <c r="AE95" t="s">
        <v>57</v>
      </c>
      <c r="AF95" t="s">
        <v>56</v>
      </c>
      <c r="AG95" t="s">
        <v>57</v>
      </c>
    </row>
    <row r="96" spans="1:33" x14ac:dyDescent="0.2">
      <c r="A96" t="s">
        <v>3153</v>
      </c>
      <c r="B96" t="s">
        <v>52</v>
      </c>
      <c r="C96" t="s">
        <v>37</v>
      </c>
      <c r="D96" s="1">
        <v>1000</v>
      </c>
      <c r="E96" t="s">
        <v>38</v>
      </c>
      <c r="F96" s="2">
        <v>45728</v>
      </c>
      <c r="G96" t="s">
        <v>39</v>
      </c>
      <c r="H96" t="s">
        <v>3154</v>
      </c>
      <c r="I96" t="s">
        <v>41</v>
      </c>
      <c r="J96" t="s">
        <v>42</v>
      </c>
      <c r="K96" t="s">
        <v>66</v>
      </c>
      <c r="M96" t="s">
        <v>789</v>
      </c>
      <c r="N96" t="s">
        <v>3155</v>
      </c>
      <c r="O96" t="s">
        <v>3156</v>
      </c>
      <c r="P96" t="s">
        <v>48</v>
      </c>
      <c r="Q96" t="s">
        <v>169</v>
      </c>
      <c r="R96" t="s">
        <v>170</v>
      </c>
      <c r="S96" t="s">
        <v>72</v>
      </c>
      <c r="T96" t="s">
        <v>52</v>
      </c>
      <c r="U96" s="3" t="s">
        <v>2905</v>
      </c>
      <c r="V96" t="s">
        <v>53</v>
      </c>
      <c r="W96" s="2">
        <v>45728</v>
      </c>
      <c r="X96" s="2">
        <v>45751</v>
      </c>
      <c r="Y96">
        <v>0</v>
      </c>
      <c r="Z96" t="s">
        <v>54</v>
      </c>
      <c r="AA96" t="s">
        <v>91</v>
      </c>
      <c r="AD96" t="s">
        <v>56</v>
      </c>
      <c r="AE96" t="s">
        <v>792</v>
      </c>
      <c r="AF96" t="s">
        <v>56</v>
      </c>
      <c r="AG96" t="s">
        <v>792</v>
      </c>
    </row>
    <row r="97" spans="1:33" x14ac:dyDescent="0.2">
      <c r="A97" t="s">
        <v>3157</v>
      </c>
      <c r="B97" t="s">
        <v>52</v>
      </c>
      <c r="C97" t="s">
        <v>37</v>
      </c>
      <c r="D97" s="1">
        <v>908</v>
      </c>
      <c r="E97" t="s">
        <v>38</v>
      </c>
      <c r="F97" s="2">
        <v>45726</v>
      </c>
      <c r="G97" t="s">
        <v>39</v>
      </c>
      <c r="H97" t="s">
        <v>3158</v>
      </c>
      <c r="I97" t="s">
        <v>41</v>
      </c>
      <c r="J97" t="s">
        <v>42</v>
      </c>
      <c r="K97" t="s">
        <v>43</v>
      </c>
      <c r="M97" t="s">
        <v>101</v>
      </c>
      <c r="N97" t="s">
        <v>3159</v>
      </c>
      <c r="O97" t="s">
        <v>3160</v>
      </c>
      <c r="P97" t="s">
        <v>48</v>
      </c>
      <c r="Q97" t="s">
        <v>104</v>
      </c>
      <c r="R97" t="s">
        <v>105</v>
      </c>
      <c r="S97" t="s">
        <v>51</v>
      </c>
      <c r="T97" t="s">
        <v>52</v>
      </c>
      <c r="U97" s="3" t="s">
        <v>2905</v>
      </c>
      <c r="V97" t="s">
        <v>53</v>
      </c>
      <c r="W97" s="2">
        <v>45726</v>
      </c>
      <c r="X97" s="2">
        <v>45751</v>
      </c>
      <c r="Y97">
        <v>0</v>
      </c>
      <c r="Z97" t="s">
        <v>54</v>
      </c>
      <c r="AA97" t="s">
        <v>2914</v>
      </c>
      <c r="AD97" t="s">
        <v>56</v>
      </c>
      <c r="AE97" t="s">
        <v>82</v>
      </c>
      <c r="AF97" t="s">
        <v>56</v>
      </c>
      <c r="AG97" t="s">
        <v>82</v>
      </c>
    </row>
    <row r="98" spans="1:33" x14ac:dyDescent="0.2">
      <c r="A98" t="s">
        <v>3161</v>
      </c>
      <c r="B98" t="s">
        <v>52</v>
      </c>
      <c r="C98" t="s">
        <v>37</v>
      </c>
      <c r="D98" s="1">
        <v>1021</v>
      </c>
      <c r="E98" t="s">
        <v>38</v>
      </c>
      <c r="F98" s="2">
        <v>45726</v>
      </c>
      <c r="G98" t="s">
        <v>39</v>
      </c>
      <c r="H98" t="s">
        <v>3162</v>
      </c>
      <c r="I98" t="s">
        <v>41</v>
      </c>
      <c r="J98" t="s">
        <v>42</v>
      </c>
      <c r="K98" t="s">
        <v>120</v>
      </c>
      <c r="L98" t="s">
        <v>66</v>
      </c>
      <c r="M98" t="s">
        <v>419</v>
      </c>
      <c r="N98" t="s">
        <v>3163</v>
      </c>
      <c r="O98" t="s">
        <v>3164</v>
      </c>
      <c r="P98" t="s">
        <v>48</v>
      </c>
      <c r="Q98" t="s">
        <v>3165</v>
      </c>
      <c r="R98" t="s">
        <v>3166</v>
      </c>
      <c r="S98" t="s">
        <v>72</v>
      </c>
      <c r="T98" t="s">
        <v>52</v>
      </c>
      <c r="U98" s="3" t="s">
        <v>2905</v>
      </c>
      <c r="V98" t="s">
        <v>53</v>
      </c>
      <c r="W98" s="2">
        <v>45726</v>
      </c>
      <c r="X98" s="2">
        <v>45778</v>
      </c>
      <c r="Y98">
        <v>1</v>
      </c>
      <c r="Z98" t="s">
        <v>54</v>
      </c>
      <c r="AA98" t="s">
        <v>126</v>
      </c>
      <c r="AB98" t="s">
        <v>90</v>
      </c>
      <c r="AC98" t="s">
        <v>73</v>
      </c>
      <c r="AD98" t="s">
        <v>56</v>
      </c>
      <c r="AE98" t="s">
        <v>57</v>
      </c>
      <c r="AF98" t="s">
        <v>56</v>
      </c>
      <c r="AG98" t="s">
        <v>57</v>
      </c>
    </row>
    <row r="99" spans="1:33" x14ac:dyDescent="0.2">
      <c r="A99" t="s">
        <v>3167</v>
      </c>
      <c r="B99" t="s">
        <v>52</v>
      </c>
      <c r="C99" t="s">
        <v>37</v>
      </c>
      <c r="D99" s="1">
        <v>829</v>
      </c>
      <c r="E99" t="s">
        <v>38</v>
      </c>
      <c r="F99" s="2">
        <v>45727</v>
      </c>
      <c r="G99" t="s">
        <v>39</v>
      </c>
      <c r="H99" t="s">
        <v>3168</v>
      </c>
      <c r="I99" t="s">
        <v>41</v>
      </c>
      <c r="J99" t="s">
        <v>42</v>
      </c>
      <c r="K99" t="s">
        <v>66</v>
      </c>
      <c r="M99" t="s">
        <v>101</v>
      </c>
      <c r="N99" t="s">
        <v>3087</v>
      </c>
      <c r="O99" t="s">
        <v>3088</v>
      </c>
      <c r="P99" t="s">
        <v>48</v>
      </c>
      <c r="Q99" t="s">
        <v>153</v>
      </c>
      <c r="R99" t="s">
        <v>154</v>
      </c>
      <c r="S99" t="s">
        <v>155</v>
      </c>
      <c r="T99" t="s">
        <v>52</v>
      </c>
      <c r="U99" s="3" t="s">
        <v>2905</v>
      </c>
      <c r="V99" t="s">
        <v>53</v>
      </c>
      <c r="W99" s="2">
        <v>45727</v>
      </c>
      <c r="X99" s="2">
        <v>45742</v>
      </c>
      <c r="Y99">
        <v>0</v>
      </c>
      <c r="Z99" t="s">
        <v>54</v>
      </c>
      <c r="AA99" t="s">
        <v>2906</v>
      </c>
      <c r="AD99" t="s">
        <v>56</v>
      </c>
      <c r="AE99" t="s">
        <v>57</v>
      </c>
      <c r="AF99" t="s">
        <v>56</v>
      </c>
      <c r="AG99" t="s">
        <v>57</v>
      </c>
    </row>
    <row r="100" spans="1:33" x14ac:dyDescent="0.2">
      <c r="A100" t="s">
        <v>3169</v>
      </c>
      <c r="B100" t="s">
        <v>52</v>
      </c>
      <c r="C100" t="s">
        <v>37</v>
      </c>
      <c r="D100" s="1">
        <v>664</v>
      </c>
      <c r="E100" t="s">
        <v>38</v>
      </c>
      <c r="F100" s="2">
        <v>45727</v>
      </c>
      <c r="G100" t="s">
        <v>39</v>
      </c>
      <c r="H100" t="s">
        <v>3170</v>
      </c>
      <c r="I100" t="s">
        <v>41</v>
      </c>
      <c r="J100" t="s">
        <v>42</v>
      </c>
      <c r="K100" t="s">
        <v>43</v>
      </c>
      <c r="M100" t="s">
        <v>271</v>
      </c>
      <c r="N100" t="s">
        <v>2449</v>
      </c>
      <c r="O100" t="s">
        <v>2450</v>
      </c>
      <c r="P100" t="s">
        <v>48</v>
      </c>
      <c r="Q100" t="s">
        <v>62</v>
      </c>
      <c r="R100" t="s">
        <v>63</v>
      </c>
      <c r="S100" t="s">
        <v>51</v>
      </c>
      <c r="T100" t="s">
        <v>52</v>
      </c>
      <c r="U100" s="3" t="s">
        <v>2905</v>
      </c>
      <c r="V100" t="s">
        <v>53</v>
      </c>
      <c r="W100" s="2">
        <v>45727</v>
      </c>
      <c r="X100" s="2">
        <v>45824</v>
      </c>
      <c r="Y100">
        <v>3</v>
      </c>
      <c r="Z100" t="s">
        <v>54</v>
      </c>
      <c r="AA100" t="s">
        <v>2914</v>
      </c>
      <c r="AD100" t="s">
        <v>56</v>
      </c>
      <c r="AE100" t="s">
        <v>57</v>
      </c>
      <c r="AF100" t="s">
        <v>56</v>
      </c>
      <c r="AG100" t="s">
        <v>57</v>
      </c>
    </row>
    <row r="101" spans="1:33" x14ac:dyDescent="0.2">
      <c r="A101" t="s">
        <v>3171</v>
      </c>
      <c r="B101" t="s">
        <v>52</v>
      </c>
      <c r="C101" t="s">
        <v>37</v>
      </c>
      <c r="D101" s="1">
        <v>332</v>
      </c>
      <c r="E101" t="s">
        <v>38</v>
      </c>
      <c r="F101" s="2">
        <v>45726</v>
      </c>
      <c r="G101" t="s">
        <v>39</v>
      </c>
      <c r="H101" t="s">
        <v>3172</v>
      </c>
      <c r="I101" t="s">
        <v>41</v>
      </c>
      <c r="J101" t="s">
        <v>42</v>
      </c>
      <c r="K101" t="s">
        <v>43</v>
      </c>
      <c r="M101" t="s">
        <v>45</v>
      </c>
      <c r="N101" t="s">
        <v>3173</v>
      </c>
      <c r="O101" t="s">
        <v>3174</v>
      </c>
      <c r="P101" t="s">
        <v>48</v>
      </c>
      <c r="Q101" t="s">
        <v>180</v>
      </c>
      <c r="R101" t="s">
        <v>181</v>
      </c>
      <c r="S101" t="s">
        <v>51</v>
      </c>
      <c r="T101" t="s">
        <v>52</v>
      </c>
      <c r="U101" s="3" t="s">
        <v>2905</v>
      </c>
      <c r="V101" t="s">
        <v>53</v>
      </c>
      <c r="W101" s="2">
        <v>45726</v>
      </c>
      <c r="X101" s="2">
        <v>45737</v>
      </c>
      <c r="Y101">
        <v>0</v>
      </c>
      <c r="Z101" t="s">
        <v>54</v>
      </c>
      <c r="AA101" t="s">
        <v>2914</v>
      </c>
      <c r="AD101" t="s">
        <v>56</v>
      </c>
      <c r="AE101" t="s">
        <v>57</v>
      </c>
      <c r="AF101" t="s">
        <v>56</v>
      </c>
      <c r="AG101" t="s">
        <v>57</v>
      </c>
    </row>
    <row r="102" spans="1:33" x14ac:dyDescent="0.2">
      <c r="A102" t="s">
        <v>3175</v>
      </c>
      <c r="B102" t="s">
        <v>52</v>
      </c>
      <c r="C102" t="s">
        <v>37</v>
      </c>
      <c r="D102" s="1">
        <v>931</v>
      </c>
      <c r="E102" t="s">
        <v>38</v>
      </c>
      <c r="F102" s="2">
        <v>45726</v>
      </c>
      <c r="G102" t="s">
        <v>39</v>
      </c>
      <c r="H102" t="s">
        <v>3176</v>
      </c>
      <c r="I102" t="s">
        <v>41</v>
      </c>
      <c r="J102" t="s">
        <v>42</v>
      </c>
      <c r="K102" t="s">
        <v>43</v>
      </c>
      <c r="L102" t="s">
        <v>109</v>
      </c>
      <c r="M102" t="s">
        <v>1023</v>
      </c>
      <c r="N102" t="s">
        <v>1032</v>
      </c>
      <c r="O102" t="s">
        <v>1033</v>
      </c>
      <c r="P102" t="s">
        <v>48</v>
      </c>
      <c r="Q102" t="s">
        <v>415</v>
      </c>
      <c r="R102" t="s">
        <v>416</v>
      </c>
      <c r="S102" t="s">
        <v>51</v>
      </c>
      <c r="T102" t="s">
        <v>52</v>
      </c>
      <c r="U102" s="3" t="s">
        <v>2905</v>
      </c>
      <c r="V102" t="s">
        <v>53</v>
      </c>
      <c r="W102" s="2">
        <v>45726</v>
      </c>
      <c r="X102" s="2">
        <v>45761</v>
      </c>
      <c r="Y102">
        <v>1</v>
      </c>
      <c r="Z102" t="s">
        <v>54</v>
      </c>
      <c r="AA102" t="s">
        <v>2914</v>
      </c>
      <c r="AB102" t="s">
        <v>90</v>
      </c>
      <c r="AC102" t="s">
        <v>116</v>
      </c>
      <c r="AD102" t="s">
        <v>56</v>
      </c>
      <c r="AE102" t="s">
        <v>82</v>
      </c>
      <c r="AF102" t="s">
        <v>56</v>
      </c>
      <c r="AG102" t="s">
        <v>82</v>
      </c>
    </row>
    <row r="103" spans="1:33" x14ac:dyDescent="0.2">
      <c r="A103" t="s">
        <v>3177</v>
      </c>
      <c r="B103" t="s">
        <v>52</v>
      </c>
      <c r="C103" t="s">
        <v>37</v>
      </c>
      <c r="D103" s="1">
        <v>828</v>
      </c>
      <c r="E103" t="s">
        <v>38</v>
      </c>
      <c r="F103" s="2">
        <v>45726</v>
      </c>
      <c r="G103" t="s">
        <v>39</v>
      </c>
      <c r="H103" t="s">
        <v>3178</v>
      </c>
      <c r="I103" t="s">
        <v>41</v>
      </c>
      <c r="J103" t="s">
        <v>42</v>
      </c>
      <c r="K103" t="s">
        <v>109</v>
      </c>
      <c r="M103" t="s">
        <v>45</v>
      </c>
      <c r="N103" t="s">
        <v>3173</v>
      </c>
      <c r="O103" t="s">
        <v>3174</v>
      </c>
      <c r="P103" t="s">
        <v>48</v>
      </c>
      <c r="Q103" t="s">
        <v>180</v>
      </c>
      <c r="R103" t="s">
        <v>181</v>
      </c>
      <c r="S103" t="s">
        <v>51</v>
      </c>
      <c r="T103" t="s">
        <v>52</v>
      </c>
      <c r="U103" s="3" t="s">
        <v>2905</v>
      </c>
      <c r="V103" t="s">
        <v>53</v>
      </c>
      <c r="W103" s="2">
        <v>45726</v>
      </c>
      <c r="X103" s="2">
        <v>45737</v>
      </c>
      <c r="Y103">
        <v>0</v>
      </c>
      <c r="Z103" t="s">
        <v>54</v>
      </c>
      <c r="AA103" t="s">
        <v>116</v>
      </c>
      <c r="AD103" t="s">
        <v>56</v>
      </c>
      <c r="AE103" t="s">
        <v>57</v>
      </c>
      <c r="AF103" t="s">
        <v>56</v>
      </c>
      <c r="AG103" t="s">
        <v>57</v>
      </c>
    </row>
    <row r="104" spans="1:33" x14ac:dyDescent="0.2">
      <c r="A104" t="s">
        <v>3179</v>
      </c>
      <c r="B104" t="s">
        <v>52</v>
      </c>
      <c r="C104" t="s">
        <v>37</v>
      </c>
      <c r="D104" s="1">
        <v>690</v>
      </c>
      <c r="E104" t="s">
        <v>38</v>
      </c>
      <c r="F104" s="2">
        <v>45726</v>
      </c>
      <c r="G104" t="s">
        <v>39</v>
      </c>
      <c r="H104" t="s">
        <v>3180</v>
      </c>
      <c r="I104" t="s">
        <v>41</v>
      </c>
      <c r="J104" t="s">
        <v>42</v>
      </c>
      <c r="K104" t="s">
        <v>66</v>
      </c>
      <c r="M104" t="s">
        <v>410</v>
      </c>
      <c r="N104" t="s">
        <v>2133</v>
      </c>
      <c r="O104" t="s">
        <v>2134</v>
      </c>
      <c r="P104" t="s">
        <v>48</v>
      </c>
      <c r="Q104" t="s">
        <v>104</v>
      </c>
      <c r="R104" t="s">
        <v>105</v>
      </c>
      <c r="S104" t="s">
        <v>51</v>
      </c>
      <c r="T104" t="s">
        <v>52</v>
      </c>
      <c r="U104" s="3" t="s">
        <v>2905</v>
      </c>
      <c r="V104" t="s">
        <v>53</v>
      </c>
      <c r="W104" s="2">
        <v>45726</v>
      </c>
      <c r="X104" s="2">
        <v>45729</v>
      </c>
      <c r="Y104">
        <v>0</v>
      </c>
      <c r="Z104" t="s">
        <v>54</v>
      </c>
      <c r="AA104" t="s">
        <v>2906</v>
      </c>
      <c r="AD104" t="s">
        <v>56</v>
      </c>
      <c r="AE104" t="s">
        <v>135</v>
      </c>
      <c r="AF104" t="s">
        <v>56</v>
      </c>
      <c r="AG104" t="s">
        <v>135</v>
      </c>
    </row>
    <row r="105" spans="1:33" x14ac:dyDescent="0.2">
      <c r="A105" t="s">
        <v>3181</v>
      </c>
      <c r="B105" t="s">
        <v>52</v>
      </c>
      <c r="C105" t="s">
        <v>37</v>
      </c>
      <c r="D105" s="1">
        <v>750</v>
      </c>
      <c r="E105" t="s">
        <v>38</v>
      </c>
      <c r="F105" s="2">
        <v>45728</v>
      </c>
      <c r="G105" t="s">
        <v>39</v>
      </c>
      <c r="H105" t="s">
        <v>3182</v>
      </c>
      <c r="I105" t="s">
        <v>41</v>
      </c>
      <c r="J105" t="s">
        <v>42</v>
      </c>
      <c r="K105" t="s">
        <v>285</v>
      </c>
      <c r="M105" t="s">
        <v>252</v>
      </c>
      <c r="N105" t="s">
        <v>1319</v>
      </c>
      <c r="O105" t="s">
        <v>1320</v>
      </c>
      <c r="P105" t="s">
        <v>48</v>
      </c>
      <c r="Q105" t="s">
        <v>124</v>
      </c>
      <c r="R105" t="s">
        <v>125</v>
      </c>
      <c r="S105" t="s">
        <v>51</v>
      </c>
      <c r="T105" t="s">
        <v>52</v>
      </c>
      <c r="U105" s="3" t="s">
        <v>2905</v>
      </c>
      <c r="V105" t="s">
        <v>53</v>
      </c>
      <c r="W105" s="2">
        <v>45728</v>
      </c>
      <c r="X105" s="2">
        <v>45734</v>
      </c>
      <c r="Y105">
        <v>0</v>
      </c>
      <c r="Z105" t="s">
        <v>54</v>
      </c>
      <c r="AA105" t="s">
        <v>289</v>
      </c>
      <c r="AD105" t="s">
        <v>56</v>
      </c>
      <c r="AE105" t="s">
        <v>164</v>
      </c>
      <c r="AF105" t="s">
        <v>56</v>
      </c>
      <c r="AG105" t="s">
        <v>164</v>
      </c>
    </row>
    <row r="106" spans="1:33" x14ac:dyDescent="0.2">
      <c r="A106" t="s">
        <v>3183</v>
      </c>
      <c r="B106" t="s">
        <v>52</v>
      </c>
      <c r="C106" t="s">
        <v>37</v>
      </c>
      <c r="D106" s="1">
        <v>900</v>
      </c>
      <c r="E106" t="s">
        <v>38</v>
      </c>
      <c r="F106" s="2">
        <v>45729</v>
      </c>
      <c r="G106" t="s">
        <v>39</v>
      </c>
      <c r="H106" t="s">
        <v>3184</v>
      </c>
      <c r="I106" t="s">
        <v>41</v>
      </c>
      <c r="J106" t="s">
        <v>42</v>
      </c>
      <c r="K106" t="s">
        <v>129</v>
      </c>
      <c r="M106" t="s">
        <v>196</v>
      </c>
      <c r="N106" t="s">
        <v>60</v>
      </c>
      <c r="O106" t="s">
        <v>61</v>
      </c>
      <c r="P106" t="s">
        <v>48</v>
      </c>
      <c r="Q106" t="s">
        <v>62</v>
      </c>
      <c r="R106" t="s">
        <v>63</v>
      </c>
      <c r="S106" t="s">
        <v>51</v>
      </c>
      <c r="T106" t="s">
        <v>52</v>
      </c>
      <c r="U106" s="3" t="s">
        <v>2905</v>
      </c>
      <c r="V106" t="s">
        <v>53</v>
      </c>
      <c r="W106" s="2">
        <v>45729</v>
      </c>
      <c r="X106" s="2">
        <v>45764</v>
      </c>
      <c r="Y106">
        <v>1</v>
      </c>
      <c r="Z106" t="s">
        <v>54</v>
      </c>
      <c r="AA106" t="s">
        <v>163</v>
      </c>
      <c r="AD106" t="s">
        <v>56</v>
      </c>
      <c r="AE106" t="s">
        <v>877</v>
      </c>
      <c r="AF106" t="s">
        <v>56</v>
      </c>
      <c r="AG106" t="s">
        <v>877</v>
      </c>
    </row>
    <row r="107" spans="1:33" x14ac:dyDescent="0.2">
      <c r="A107" t="s">
        <v>3185</v>
      </c>
      <c r="B107" t="s">
        <v>52</v>
      </c>
      <c r="C107" t="s">
        <v>37</v>
      </c>
      <c r="D107" s="1">
        <v>979</v>
      </c>
      <c r="E107" t="s">
        <v>38</v>
      </c>
      <c r="F107" s="2">
        <v>45733</v>
      </c>
      <c r="G107" t="s">
        <v>39</v>
      </c>
      <c r="H107" t="s">
        <v>3186</v>
      </c>
      <c r="I107" t="s">
        <v>41</v>
      </c>
      <c r="J107" t="s">
        <v>42</v>
      </c>
      <c r="K107" t="s">
        <v>120</v>
      </c>
      <c r="M107" t="s">
        <v>45</v>
      </c>
      <c r="N107" t="s">
        <v>3187</v>
      </c>
      <c r="O107" t="s">
        <v>3188</v>
      </c>
      <c r="P107" t="s">
        <v>48</v>
      </c>
      <c r="Q107" t="s">
        <v>302</v>
      </c>
      <c r="R107" t="s">
        <v>303</v>
      </c>
      <c r="S107" t="s">
        <v>72</v>
      </c>
      <c r="T107" t="s">
        <v>52</v>
      </c>
      <c r="U107" s="3" t="s">
        <v>2905</v>
      </c>
      <c r="V107" t="s">
        <v>53</v>
      </c>
      <c r="W107" s="2">
        <v>45733</v>
      </c>
      <c r="X107" s="2">
        <v>45741</v>
      </c>
      <c r="Y107">
        <v>0</v>
      </c>
      <c r="Z107" t="s">
        <v>54</v>
      </c>
      <c r="AA107" t="s">
        <v>126</v>
      </c>
      <c r="AD107" t="s">
        <v>56</v>
      </c>
      <c r="AE107" t="s">
        <v>57</v>
      </c>
      <c r="AF107" t="s">
        <v>56</v>
      </c>
      <c r="AG107" t="s">
        <v>57</v>
      </c>
    </row>
    <row r="108" spans="1:33" x14ac:dyDescent="0.2">
      <c r="A108" t="s">
        <v>3189</v>
      </c>
      <c r="B108" t="s">
        <v>52</v>
      </c>
      <c r="C108" t="s">
        <v>37</v>
      </c>
      <c r="D108" s="1">
        <v>1000</v>
      </c>
      <c r="E108" t="s">
        <v>38</v>
      </c>
      <c r="F108" s="2">
        <v>45733</v>
      </c>
      <c r="G108" t="s">
        <v>39</v>
      </c>
      <c r="H108" t="s">
        <v>3190</v>
      </c>
      <c r="I108" t="s">
        <v>41</v>
      </c>
      <c r="J108" t="s">
        <v>42</v>
      </c>
      <c r="K108" t="s">
        <v>120</v>
      </c>
      <c r="M108" t="s">
        <v>789</v>
      </c>
      <c r="N108" t="s">
        <v>506</v>
      </c>
      <c r="O108" t="s">
        <v>507</v>
      </c>
      <c r="P108" t="s">
        <v>48</v>
      </c>
      <c r="Q108" t="s">
        <v>508</v>
      </c>
      <c r="R108" t="s">
        <v>509</v>
      </c>
      <c r="S108" t="s">
        <v>51</v>
      </c>
      <c r="T108" t="s">
        <v>52</v>
      </c>
      <c r="U108" s="3" t="s">
        <v>2905</v>
      </c>
      <c r="V108" t="s">
        <v>53</v>
      </c>
      <c r="W108" s="2">
        <v>45733</v>
      </c>
      <c r="X108" s="2">
        <v>45742</v>
      </c>
      <c r="Y108">
        <v>0</v>
      </c>
      <c r="Z108" t="s">
        <v>54</v>
      </c>
      <c r="AA108" t="s">
        <v>126</v>
      </c>
      <c r="AD108" t="s">
        <v>56</v>
      </c>
      <c r="AE108" t="s">
        <v>792</v>
      </c>
      <c r="AF108" t="s">
        <v>56</v>
      </c>
      <c r="AG108" t="s">
        <v>792</v>
      </c>
    </row>
    <row r="109" spans="1:33" x14ac:dyDescent="0.2">
      <c r="A109" t="s">
        <v>3191</v>
      </c>
      <c r="B109" t="s">
        <v>52</v>
      </c>
      <c r="C109" t="s">
        <v>37</v>
      </c>
      <c r="D109" s="1">
        <v>701</v>
      </c>
      <c r="E109" t="s">
        <v>38</v>
      </c>
      <c r="F109" s="2">
        <v>45733</v>
      </c>
      <c r="G109" t="s">
        <v>39</v>
      </c>
      <c r="H109" t="s">
        <v>3192</v>
      </c>
      <c r="I109" t="s">
        <v>41</v>
      </c>
      <c r="J109" t="s">
        <v>42</v>
      </c>
      <c r="K109" t="s">
        <v>120</v>
      </c>
      <c r="L109" t="s">
        <v>66</v>
      </c>
      <c r="M109" t="s">
        <v>1023</v>
      </c>
      <c r="N109" t="s">
        <v>634</v>
      </c>
      <c r="O109" t="s">
        <v>635</v>
      </c>
      <c r="P109" t="s">
        <v>48</v>
      </c>
      <c r="Q109" t="s">
        <v>255</v>
      </c>
      <c r="R109" t="s">
        <v>256</v>
      </c>
      <c r="S109" t="s">
        <v>51</v>
      </c>
      <c r="T109" t="s">
        <v>52</v>
      </c>
      <c r="U109" s="3" t="s">
        <v>2905</v>
      </c>
      <c r="V109" t="s">
        <v>53</v>
      </c>
      <c r="W109" s="2">
        <v>45733</v>
      </c>
      <c r="X109" s="2">
        <v>45748</v>
      </c>
      <c r="Y109">
        <v>0</v>
      </c>
      <c r="Z109" t="s">
        <v>54</v>
      </c>
      <c r="AA109" t="s">
        <v>126</v>
      </c>
      <c r="AB109" t="s">
        <v>90</v>
      </c>
      <c r="AC109" t="s">
        <v>73</v>
      </c>
      <c r="AD109" t="s">
        <v>56</v>
      </c>
      <c r="AE109" t="s">
        <v>82</v>
      </c>
      <c r="AF109" t="s">
        <v>56</v>
      </c>
      <c r="AG109" t="s">
        <v>82</v>
      </c>
    </row>
    <row r="110" spans="1:33" x14ac:dyDescent="0.2">
      <c r="A110" t="s">
        <v>3193</v>
      </c>
      <c r="B110" t="s">
        <v>52</v>
      </c>
      <c r="C110" t="s">
        <v>37</v>
      </c>
      <c r="D110" s="1">
        <v>872</v>
      </c>
      <c r="E110" t="s">
        <v>38</v>
      </c>
      <c r="F110" s="2">
        <v>45733</v>
      </c>
      <c r="G110" t="s">
        <v>39</v>
      </c>
      <c r="H110" t="s">
        <v>3194</v>
      </c>
      <c r="I110" t="s">
        <v>41</v>
      </c>
      <c r="J110" t="s">
        <v>42</v>
      </c>
      <c r="K110" t="s">
        <v>66</v>
      </c>
      <c r="M110" t="s">
        <v>1023</v>
      </c>
      <c r="N110" t="s">
        <v>2586</v>
      </c>
      <c r="O110" t="s">
        <v>2587</v>
      </c>
      <c r="P110" t="s">
        <v>48</v>
      </c>
      <c r="Q110" t="s">
        <v>180</v>
      </c>
      <c r="R110" t="s">
        <v>181</v>
      </c>
      <c r="S110" t="s">
        <v>51</v>
      </c>
      <c r="T110" t="s">
        <v>52</v>
      </c>
      <c r="U110" s="3" t="s">
        <v>2905</v>
      </c>
      <c r="V110" t="s">
        <v>53</v>
      </c>
      <c r="W110" s="2">
        <v>45733</v>
      </c>
      <c r="X110" s="2">
        <v>45763</v>
      </c>
      <c r="Y110">
        <v>0</v>
      </c>
      <c r="Z110" t="s">
        <v>54</v>
      </c>
      <c r="AA110" t="s">
        <v>2906</v>
      </c>
      <c r="AD110" t="s">
        <v>56</v>
      </c>
      <c r="AE110" t="s">
        <v>82</v>
      </c>
      <c r="AF110" t="s">
        <v>56</v>
      </c>
      <c r="AG110" t="s">
        <v>82</v>
      </c>
    </row>
    <row r="111" spans="1:33" x14ac:dyDescent="0.2">
      <c r="A111" t="s">
        <v>3195</v>
      </c>
      <c r="B111" t="s">
        <v>52</v>
      </c>
      <c r="C111" t="s">
        <v>37</v>
      </c>
      <c r="D111" s="1">
        <v>893</v>
      </c>
      <c r="E111" t="s">
        <v>38</v>
      </c>
      <c r="F111" s="2">
        <v>45733</v>
      </c>
      <c r="G111" t="s">
        <v>39</v>
      </c>
      <c r="H111" t="s">
        <v>3196</v>
      </c>
      <c r="I111" t="s">
        <v>41</v>
      </c>
      <c r="J111" t="s">
        <v>42</v>
      </c>
      <c r="K111" t="s">
        <v>129</v>
      </c>
      <c r="M111" t="s">
        <v>271</v>
      </c>
      <c r="N111" t="s">
        <v>3197</v>
      </c>
      <c r="O111" t="s">
        <v>3198</v>
      </c>
      <c r="P111" t="s">
        <v>48</v>
      </c>
      <c r="Q111" t="s">
        <v>153</v>
      </c>
      <c r="R111" t="s">
        <v>154</v>
      </c>
      <c r="S111" t="s">
        <v>155</v>
      </c>
      <c r="T111" t="s">
        <v>52</v>
      </c>
      <c r="U111" s="3" t="s">
        <v>2905</v>
      </c>
      <c r="V111" t="s">
        <v>53</v>
      </c>
      <c r="W111" s="2">
        <v>45733</v>
      </c>
      <c r="X111" s="2">
        <v>45785</v>
      </c>
      <c r="Y111">
        <v>1</v>
      </c>
      <c r="Z111" t="s">
        <v>54</v>
      </c>
      <c r="AA111" t="s">
        <v>228</v>
      </c>
      <c r="AD111" t="s">
        <v>56</v>
      </c>
      <c r="AE111" t="s">
        <v>57</v>
      </c>
      <c r="AF111" t="s">
        <v>56</v>
      </c>
      <c r="AG111" t="s">
        <v>57</v>
      </c>
    </row>
    <row r="112" spans="1:33" x14ac:dyDescent="0.2">
      <c r="A112" t="s">
        <v>3199</v>
      </c>
      <c r="B112" t="s">
        <v>52</v>
      </c>
      <c r="C112" t="s">
        <v>37</v>
      </c>
      <c r="D112" s="1">
        <v>829</v>
      </c>
      <c r="E112" t="s">
        <v>38</v>
      </c>
      <c r="F112" s="2">
        <v>45733</v>
      </c>
      <c r="G112" t="s">
        <v>39</v>
      </c>
      <c r="H112" t="s">
        <v>3200</v>
      </c>
      <c r="I112" t="s">
        <v>41</v>
      </c>
      <c r="J112" t="s">
        <v>42</v>
      </c>
      <c r="K112" t="s">
        <v>66</v>
      </c>
      <c r="M112" t="s">
        <v>318</v>
      </c>
      <c r="N112" t="s">
        <v>68</v>
      </c>
      <c r="O112" t="s">
        <v>69</v>
      </c>
      <c r="P112" t="s">
        <v>48</v>
      </c>
      <c r="Q112" t="s">
        <v>70</v>
      </c>
      <c r="R112" t="s">
        <v>71</v>
      </c>
      <c r="S112" t="s">
        <v>72</v>
      </c>
      <c r="T112" t="s">
        <v>52</v>
      </c>
      <c r="U112" s="3" t="s">
        <v>2905</v>
      </c>
      <c r="V112" t="s">
        <v>53</v>
      </c>
      <c r="W112" s="2">
        <v>45733</v>
      </c>
      <c r="X112" s="2">
        <v>45761</v>
      </c>
      <c r="Y112">
        <v>0</v>
      </c>
      <c r="Z112" t="s">
        <v>54</v>
      </c>
      <c r="AA112" t="s">
        <v>2906</v>
      </c>
      <c r="AD112" t="s">
        <v>56</v>
      </c>
      <c r="AE112" t="s">
        <v>82</v>
      </c>
      <c r="AF112" t="s">
        <v>56</v>
      </c>
      <c r="AG112" t="s">
        <v>82</v>
      </c>
    </row>
    <row r="113" spans="1:33" x14ac:dyDescent="0.2">
      <c r="A113" t="s">
        <v>3201</v>
      </c>
      <c r="B113" t="s">
        <v>52</v>
      </c>
      <c r="C113" t="s">
        <v>37</v>
      </c>
      <c r="D113" s="1">
        <v>969</v>
      </c>
      <c r="E113" t="s">
        <v>38</v>
      </c>
      <c r="F113" s="2">
        <v>45733</v>
      </c>
      <c r="G113" t="s">
        <v>39</v>
      </c>
      <c r="H113" t="s">
        <v>3202</v>
      </c>
      <c r="I113" t="s">
        <v>41</v>
      </c>
      <c r="J113" t="s">
        <v>42</v>
      </c>
      <c r="K113" t="s">
        <v>66</v>
      </c>
      <c r="M113" t="s">
        <v>45</v>
      </c>
      <c r="N113" t="s">
        <v>214</v>
      </c>
      <c r="O113" t="s">
        <v>215</v>
      </c>
      <c r="P113" t="s">
        <v>48</v>
      </c>
      <c r="Q113" t="s">
        <v>216</v>
      </c>
      <c r="R113" t="s">
        <v>217</v>
      </c>
      <c r="S113" t="s">
        <v>72</v>
      </c>
      <c r="T113" t="s">
        <v>52</v>
      </c>
      <c r="U113" s="3" t="s">
        <v>2905</v>
      </c>
      <c r="V113" t="s">
        <v>53</v>
      </c>
      <c r="W113" s="2">
        <v>45733</v>
      </c>
      <c r="X113" s="2">
        <v>45750</v>
      </c>
      <c r="Y113">
        <v>0</v>
      </c>
      <c r="Z113" t="s">
        <v>54</v>
      </c>
      <c r="AA113" t="s">
        <v>2906</v>
      </c>
      <c r="AD113" t="s">
        <v>56</v>
      </c>
      <c r="AE113" t="s">
        <v>57</v>
      </c>
      <c r="AF113" t="s">
        <v>56</v>
      </c>
      <c r="AG113" t="s">
        <v>57</v>
      </c>
    </row>
    <row r="114" spans="1:33" x14ac:dyDescent="0.2">
      <c r="A114" t="s">
        <v>3203</v>
      </c>
      <c r="B114" t="s">
        <v>52</v>
      </c>
      <c r="C114" t="s">
        <v>37</v>
      </c>
      <c r="D114" s="1">
        <v>843</v>
      </c>
      <c r="E114" t="s">
        <v>38</v>
      </c>
      <c r="F114" s="2">
        <v>45733</v>
      </c>
      <c r="G114" t="s">
        <v>39</v>
      </c>
      <c r="H114" t="s">
        <v>3204</v>
      </c>
      <c r="I114" t="s">
        <v>41</v>
      </c>
      <c r="J114" t="s">
        <v>42</v>
      </c>
      <c r="K114" t="s">
        <v>43</v>
      </c>
      <c r="L114" t="s">
        <v>109</v>
      </c>
      <c r="M114" t="s">
        <v>45</v>
      </c>
      <c r="N114" t="s">
        <v>382</v>
      </c>
      <c r="O114" t="s">
        <v>383</v>
      </c>
      <c r="P114" t="s">
        <v>48</v>
      </c>
      <c r="Q114" t="s">
        <v>62</v>
      </c>
      <c r="R114" t="s">
        <v>63</v>
      </c>
      <c r="S114" t="s">
        <v>51</v>
      </c>
      <c r="T114" t="s">
        <v>52</v>
      </c>
      <c r="U114" s="3" t="s">
        <v>2905</v>
      </c>
      <c r="V114" t="s">
        <v>53</v>
      </c>
      <c r="W114" s="2">
        <v>45733</v>
      </c>
      <c r="X114" s="2">
        <v>45798</v>
      </c>
      <c r="Y114">
        <v>2</v>
      </c>
      <c r="Z114" t="s">
        <v>54</v>
      </c>
      <c r="AA114" t="s">
        <v>2914</v>
      </c>
      <c r="AB114" t="s">
        <v>90</v>
      </c>
      <c r="AC114" t="s">
        <v>116</v>
      </c>
      <c r="AD114" t="s">
        <v>56</v>
      </c>
      <c r="AE114" t="s">
        <v>57</v>
      </c>
      <c r="AF114" t="s">
        <v>56</v>
      </c>
      <c r="AG114" t="s">
        <v>57</v>
      </c>
    </row>
    <row r="115" spans="1:33" x14ac:dyDescent="0.2">
      <c r="A115" t="s">
        <v>3205</v>
      </c>
      <c r="B115" t="s">
        <v>52</v>
      </c>
      <c r="C115" t="s">
        <v>37</v>
      </c>
      <c r="D115" s="1">
        <v>978</v>
      </c>
      <c r="E115" t="s">
        <v>38</v>
      </c>
      <c r="F115" s="2">
        <v>45733</v>
      </c>
      <c r="G115" t="s">
        <v>39</v>
      </c>
      <c r="H115" t="s">
        <v>3206</v>
      </c>
      <c r="I115" t="s">
        <v>41</v>
      </c>
      <c r="J115" t="s">
        <v>42</v>
      </c>
      <c r="K115" t="s">
        <v>43</v>
      </c>
      <c r="M115" t="s">
        <v>1405</v>
      </c>
      <c r="N115" t="s">
        <v>840</v>
      </c>
      <c r="O115" t="s">
        <v>841</v>
      </c>
      <c r="P115" t="s">
        <v>48</v>
      </c>
      <c r="Q115" t="s">
        <v>842</v>
      </c>
      <c r="R115" t="s">
        <v>843</v>
      </c>
      <c r="S115" t="s">
        <v>51</v>
      </c>
      <c r="T115" t="s">
        <v>52</v>
      </c>
      <c r="U115" s="3" t="s">
        <v>2905</v>
      </c>
      <c r="V115" t="s">
        <v>53</v>
      </c>
      <c r="W115" s="2">
        <v>45733</v>
      </c>
      <c r="X115" s="2">
        <v>45751</v>
      </c>
      <c r="Y115">
        <v>0</v>
      </c>
      <c r="Z115" t="s">
        <v>54</v>
      </c>
      <c r="AA115" t="s">
        <v>2914</v>
      </c>
      <c r="AD115" t="s">
        <v>56</v>
      </c>
      <c r="AE115" t="s">
        <v>82</v>
      </c>
      <c r="AF115" t="s">
        <v>56</v>
      </c>
      <c r="AG115" t="s">
        <v>82</v>
      </c>
    </row>
    <row r="116" spans="1:33" x14ac:dyDescent="0.2">
      <c r="A116" t="s">
        <v>3207</v>
      </c>
      <c r="B116" t="s">
        <v>52</v>
      </c>
      <c r="C116" t="s">
        <v>37</v>
      </c>
      <c r="D116" s="1">
        <v>918</v>
      </c>
      <c r="E116" t="s">
        <v>38</v>
      </c>
      <c r="F116" s="2">
        <v>45733</v>
      </c>
      <c r="G116" t="s">
        <v>39</v>
      </c>
      <c r="H116" t="s">
        <v>3208</v>
      </c>
      <c r="I116" t="s">
        <v>41</v>
      </c>
      <c r="J116" t="s">
        <v>42</v>
      </c>
      <c r="K116" t="s">
        <v>66</v>
      </c>
      <c r="M116" t="s">
        <v>1405</v>
      </c>
      <c r="N116" t="s">
        <v>3209</v>
      </c>
      <c r="O116" t="s">
        <v>3210</v>
      </c>
      <c r="P116" t="s">
        <v>48</v>
      </c>
      <c r="Q116" t="s">
        <v>624</v>
      </c>
      <c r="R116" t="s">
        <v>625</v>
      </c>
      <c r="S116" t="s">
        <v>155</v>
      </c>
      <c r="T116" t="s">
        <v>52</v>
      </c>
      <c r="U116" s="3" t="s">
        <v>2905</v>
      </c>
      <c r="V116" t="s">
        <v>53</v>
      </c>
      <c r="W116" s="2">
        <v>45733</v>
      </c>
      <c r="X116" s="2">
        <v>45737</v>
      </c>
      <c r="Y116">
        <v>0</v>
      </c>
      <c r="Z116" t="s">
        <v>54</v>
      </c>
      <c r="AA116" t="s">
        <v>2906</v>
      </c>
      <c r="AD116" t="s">
        <v>56</v>
      </c>
      <c r="AE116" t="s">
        <v>57</v>
      </c>
      <c r="AF116" t="s">
        <v>56</v>
      </c>
      <c r="AG116" t="s">
        <v>57</v>
      </c>
    </row>
    <row r="117" spans="1:33" x14ac:dyDescent="0.2">
      <c r="A117" t="s">
        <v>3211</v>
      </c>
      <c r="B117" t="s">
        <v>52</v>
      </c>
      <c r="C117" t="s">
        <v>37</v>
      </c>
      <c r="D117" s="1">
        <v>720</v>
      </c>
      <c r="E117" t="s">
        <v>38</v>
      </c>
      <c r="F117" s="2">
        <v>45733</v>
      </c>
      <c r="G117" t="s">
        <v>39</v>
      </c>
      <c r="H117" t="s">
        <v>3212</v>
      </c>
      <c r="I117" t="s">
        <v>41</v>
      </c>
      <c r="J117" t="s">
        <v>42</v>
      </c>
      <c r="K117" t="s">
        <v>285</v>
      </c>
      <c r="M117" t="s">
        <v>173</v>
      </c>
      <c r="N117" t="s">
        <v>2373</v>
      </c>
      <c r="O117" t="s">
        <v>3213</v>
      </c>
      <c r="P117" t="s">
        <v>48</v>
      </c>
      <c r="Q117" t="s">
        <v>696</v>
      </c>
      <c r="R117" t="s">
        <v>697</v>
      </c>
      <c r="S117" t="s">
        <v>72</v>
      </c>
      <c r="T117" t="s">
        <v>52</v>
      </c>
      <c r="U117" s="3" t="s">
        <v>2905</v>
      </c>
      <c r="V117" t="s">
        <v>53</v>
      </c>
      <c r="W117" s="2">
        <v>45733</v>
      </c>
      <c r="X117" s="2">
        <v>45804</v>
      </c>
      <c r="Y117">
        <v>2</v>
      </c>
      <c r="Z117" t="s">
        <v>54</v>
      </c>
      <c r="AA117" t="s">
        <v>289</v>
      </c>
      <c r="AD117" t="s">
        <v>56</v>
      </c>
      <c r="AE117" t="s">
        <v>877</v>
      </c>
      <c r="AF117" t="s">
        <v>56</v>
      </c>
      <c r="AG117" t="s">
        <v>877</v>
      </c>
    </row>
    <row r="118" spans="1:33" x14ac:dyDescent="0.2">
      <c r="A118" t="s">
        <v>3214</v>
      </c>
      <c r="B118" t="s">
        <v>52</v>
      </c>
      <c r="C118" t="s">
        <v>37</v>
      </c>
      <c r="D118" s="1">
        <v>1184</v>
      </c>
      <c r="E118" t="s">
        <v>38</v>
      </c>
      <c r="F118" s="2">
        <v>45733</v>
      </c>
      <c r="G118" t="s">
        <v>39</v>
      </c>
      <c r="H118" t="s">
        <v>3215</v>
      </c>
      <c r="I118" t="s">
        <v>41</v>
      </c>
      <c r="J118" t="s">
        <v>42</v>
      </c>
      <c r="K118" t="s">
        <v>66</v>
      </c>
      <c r="L118" t="s">
        <v>109</v>
      </c>
      <c r="M118" t="s">
        <v>1676</v>
      </c>
      <c r="N118" t="s">
        <v>159</v>
      </c>
      <c r="O118" t="s">
        <v>160</v>
      </c>
      <c r="P118" t="s">
        <v>48</v>
      </c>
      <c r="Q118" t="s">
        <v>161</v>
      </c>
      <c r="R118" t="s">
        <v>162</v>
      </c>
      <c r="S118" t="s">
        <v>155</v>
      </c>
      <c r="T118" t="s">
        <v>52</v>
      </c>
      <c r="U118" s="3" t="s">
        <v>2905</v>
      </c>
      <c r="V118" t="s">
        <v>53</v>
      </c>
      <c r="W118" s="2">
        <v>45733</v>
      </c>
      <c r="X118" s="2">
        <v>45827</v>
      </c>
      <c r="Y118">
        <v>3</v>
      </c>
      <c r="Z118" t="s">
        <v>54</v>
      </c>
      <c r="AA118" t="s">
        <v>2906</v>
      </c>
      <c r="AB118" t="s">
        <v>90</v>
      </c>
      <c r="AC118" t="s">
        <v>116</v>
      </c>
      <c r="AD118" t="s">
        <v>56</v>
      </c>
      <c r="AE118" t="s">
        <v>57</v>
      </c>
      <c r="AF118" t="s">
        <v>56</v>
      </c>
      <c r="AG118" t="s">
        <v>57</v>
      </c>
    </row>
    <row r="119" spans="1:33" x14ac:dyDescent="0.2">
      <c r="A119" t="s">
        <v>3216</v>
      </c>
      <c r="B119" t="s">
        <v>52</v>
      </c>
      <c r="C119" t="s">
        <v>37</v>
      </c>
      <c r="D119" s="1">
        <v>918</v>
      </c>
      <c r="E119" t="s">
        <v>38</v>
      </c>
      <c r="F119" s="2">
        <v>45733</v>
      </c>
      <c r="G119" t="s">
        <v>39</v>
      </c>
      <c r="H119" t="s">
        <v>3217</v>
      </c>
      <c r="I119" t="s">
        <v>41</v>
      </c>
      <c r="J119" t="s">
        <v>42</v>
      </c>
      <c r="K119" t="s">
        <v>66</v>
      </c>
      <c r="M119" t="s">
        <v>346</v>
      </c>
      <c r="N119" t="s">
        <v>3218</v>
      </c>
      <c r="O119" t="s">
        <v>3219</v>
      </c>
      <c r="P119" t="s">
        <v>48</v>
      </c>
      <c r="Q119" t="s">
        <v>428</v>
      </c>
      <c r="R119" t="s">
        <v>429</v>
      </c>
      <c r="S119" t="s">
        <v>155</v>
      </c>
      <c r="T119" t="s">
        <v>52</v>
      </c>
      <c r="U119" s="3" t="s">
        <v>2905</v>
      </c>
      <c r="V119" t="s">
        <v>53</v>
      </c>
      <c r="W119" s="2">
        <v>45733</v>
      </c>
      <c r="X119" s="2">
        <v>45772</v>
      </c>
      <c r="Y119">
        <v>1</v>
      </c>
      <c r="Z119" t="s">
        <v>54</v>
      </c>
      <c r="AA119" t="s">
        <v>2906</v>
      </c>
      <c r="AD119" t="s">
        <v>56</v>
      </c>
      <c r="AE119" t="s">
        <v>82</v>
      </c>
      <c r="AF119" t="s">
        <v>56</v>
      </c>
      <c r="AG119" t="s">
        <v>82</v>
      </c>
    </row>
    <row r="120" spans="1:33" x14ac:dyDescent="0.2">
      <c r="A120" t="s">
        <v>3220</v>
      </c>
      <c r="B120" t="s">
        <v>52</v>
      </c>
      <c r="C120" t="s">
        <v>37</v>
      </c>
      <c r="D120" s="1">
        <v>683</v>
      </c>
      <c r="E120" t="s">
        <v>38</v>
      </c>
      <c r="F120" s="2">
        <v>45736</v>
      </c>
      <c r="G120" t="s">
        <v>39</v>
      </c>
      <c r="H120" t="s">
        <v>3221</v>
      </c>
      <c r="I120" t="s">
        <v>41</v>
      </c>
      <c r="J120" t="s">
        <v>42</v>
      </c>
      <c r="K120" t="s">
        <v>43</v>
      </c>
      <c r="M120" t="s">
        <v>101</v>
      </c>
      <c r="N120" t="s">
        <v>3222</v>
      </c>
      <c r="O120" t="s">
        <v>3223</v>
      </c>
      <c r="P120" t="s">
        <v>48</v>
      </c>
      <c r="Q120" t="s">
        <v>191</v>
      </c>
      <c r="R120" t="s">
        <v>192</v>
      </c>
      <c r="S120" t="s">
        <v>51</v>
      </c>
      <c r="T120" t="s">
        <v>52</v>
      </c>
      <c r="U120" s="3" t="s">
        <v>2905</v>
      </c>
      <c r="V120" t="s">
        <v>53</v>
      </c>
      <c r="W120" s="2">
        <v>45736</v>
      </c>
      <c r="X120" s="2">
        <v>45754</v>
      </c>
      <c r="Y120">
        <v>0</v>
      </c>
      <c r="Z120" t="s">
        <v>54</v>
      </c>
      <c r="AA120" t="s">
        <v>2914</v>
      </c>
      <c r="AD120" t="s">
        <v>56</v>
      </c>
      <c r="AE120" t="s">
        <v>82</v>
      </c>
      <c r="AF120" t="s">
        <v>56</v>
      </c>
      <c r="AG120" t="s">
        <v>82</v>
      </c>
    </row>
    <row r="121" spans="1:33" x14ac:dyDescent="0.2">
      <c r="A121" t="s">
        <v>3224</v>
      </c>
      <c r="B121" t="s">
        <v>52</v>
      </c>
      <c r="C121" t="s">
        <v>37</v>
      </c>
      <c r="D121" s="1">
        <v>898</v>
      </c>
      <c r="E121" t="s">
        <v>38</v>
      </c>
      <c r="F121" s="2">
        <v>45740</v>
      </c>
      <c r="G121" t="s">
        <v>39</v>
      </c>
      <c r="H121" t="s">
        <v>3225</v>
      </c>
      <c r="I121" t="s">
        <v>41</v>
      </c>
      <c r="J121" t="s">
        <v>42</v>
      </c>
      <c r="K121" t="s">
        <v>120</v>
      </c>
      <c r="M121" t="s">
        <v>1775</v>
      </c>
      <c r="N121" t="s">
        <v>1576</v>
      </c>
      <c r="O121" t="s">
        <v>1577</v>
      </c>
      <c r="P121" t="s">
        <v>48</v>
      </c>
      <c r="Q121" t="s">
        <v>191</v>
      </c>
      <c r="R121" t="s">
        <v>192</v>
      </c>
      <c r="S121" t="s">
        <v>51</v>
      </c>
      <c r="T121" t="s">
        <v>52</v>
      </c>
      <c r="U121" s="3" t="s">
        <v>2905</v>
      </c>
      <c r="V121" t="s">
        <v>53</v>
      </c>
      <c r="W121" s="2">
        <v>45740</v>
      </c>
      <c r="X121" s="2">
        <v>45811</v>
      </c>
      <c r="Y121">
        <v>2</v>
      </c>
      <c r="Z121" t="s">
        <v>54</v>
      </c>
      <c r="AA121" t="s">
        <v>126</v>
      </c>
      <c r="AD121" t="s">
        <v>56</v>
      </c>
      <c r="AE121" t="s">
        <v>82</v>
      </c>
      <c r="AF121" t="s">
        <v>56</v>
      </c>
      <c r="AG121" t="s">
        <v>82</v>
      </c>
    </row>
    <row r="122" spans="1:33" x14ac:dyDescent="0.2">
      <c r="A122" t="s">
        <v>3226</v>
      </c>
      <c r="B122" t="s">
        <v>52</v>
      </c>
      <c r="C122" t="s">
        <v>37</v>
      </c>
      <c r="D122" s="1">
        <v>840</v>
      </c>
      <c r="E122" t="s">
        <v>38</v>
      </c>
      <c r="F122" s="2">
        <v>45740</v>
      </c>
      <c r="G122" t="s">
        <v>39</v>
      </c>
      <c r="H122" t="s">
        <v>3227</v>
      </c>
      <c r="I122" t="s">
        <v>41</v>
      </c>
      <c r="J122" t="s">
        <v>42</v>
      </c>
      <c r="K122" t="s">
        <v>43</v>
      </c>
      <c r="M122" t="s">
        <v>672</v>
      </c>
      <c r="N122" t="s">
        <v>616</v>
      </c>
      <c r="O122" t="s">
        <v>617</v>
      </c>
      <c r="P122" t="s">
        <v>48</v>
      </c>
      <c r="Q122" t="s">
        <v>80</v>
      </c>
      <c r="R122" t="s">
        <v>81</v>
      </c>
      <c r="S122" t="s">
        <v>51</v>
      </c>
      <c r="T122" t="s">
        <v>52</v>
      </c>
      <c r="U122" s="3" t="s">
        <v>2905</v>
      </c>
      <c r="V122" t="s">
        <v>53</v>
      </c>
      <c r="W122" s="2">
        <v>45740</v>
      </c>
      <c r="X122" s="2">
        <v>45761</v>
      </c>
      <c r="Y122">
        <v>0</v>
      </c>
      <c r="Z122" t="s">
        <v>54</v>
      </c>
      <c r="AA122" t="s">
        <v>2914</v>
      </c>
      <c r="AD122" t="s">
        <v>56</v>
      </c>
      <c r="AE122" t="s">
        <v>82</v>
      </c>
      <c r="AF122" t="s">
        <v>56</v>
      </c>
      <c r="AG122" t="s">
        <v>82</v>
      </c>
    </row>
    <row r="123" spans="1:33" x14ac:dyDescent="0.2">
      <c r="A123" t="s">
        <v>3228</v>
      </c>
      <c r="B123" t="s">
        <v>52</v>
      </c>
      <c r="C123" t="s">
        <v>37</v>
      </c>
      <c r="D123" s="1">
        <v>925</v>
      </c>
      <c r="E123" t="s">
        <v>38</v>
      </c>
      <c r="F123" s="2">
        <v>45741</v>
      </c>
      <c r="G123" t="s">
        <v>39</v>
      </c>
      <c r="H123" t="s">
        <v>3229</v>
      </c>
      <c r="I123" t="s">
        <v>41</v>
      </c>
      <c r="J123" t="s">
        <v>42</v>
      </c>
      <c r="K123" t="s">
        <v>66</v>
      </c>
      <c r="M123" t="s">
        <v>45</v>
      </c>
      <c r="N123" t="s">
        <v>1386</v>
      </c>
      <c r="O123" t="s">
        <v>1387</v>
      </c>
      <c r="P123" t="s">
        <v>48</v>
      </c>
      <c r="Q123" t="s">
        <v>321</v>
      </c>
      <c r="R123" t="s">
        <v>322</v>
      </c>
      <c r="S123" t="s">
        <v>51</v>
      </c>
      <c r="T123" t="s">
        <v>52</v>
      </c>
      <c r="U123" s="3" t="s">
        <v>2905</v>
      </c>
      <c r="V123" t="s">
        <v>53</v>
      </c>
      <c r="W123" s="2">
        <v>45741</v>
      </c>
      <c r="X123" s="2">
        <v>45751</v>
      </c>
      <c r="Y123">
        <v>0</v>
      </c>
      <c r="Z123" t="s">
        <v>54</v>
      </c>
      <c r="AA123" t="s">
        <v>2906</v>
      </c>
      <c r="AD123" t="s">
        <v>56</v>
      </c>
      <c r="AE123" t="s">
        <v>57</v>
      </c>
      <c r="AF123" t="s">
        <v>56</v>
      </c>
      <c r="AG123" t="s">
        <v>57</v>
      </c>
    </row>
    <row r="124" spans="1:33" x14ac:dyDescent="0.2">
      <c r="A124" t="s">
        <v>3230</v>
      </c>
      <c r="B124" t="s">
        <v>52</v>
      </c>
      <c r="C124" t="s">
        <v>37</v>
      </c>
      <c r="D124" s="1">
        <v>806</v>
      </c>
      <c r="E124" t="s">
        <v>38</v>
      </c>
      <c r="F124" s="2">
        <v>45740</v>
      </c>
      <c r="G124" t="s">
        <v>39</v>
      </c>
      <c r="H124" t="s">
        <v>3231</v>
      </c>
      <c r="I124" t="s">
        <v>41</v>
      </c>
      <c r="J124" t="s">
        <v>42</v>
      </c>
      <c r="K124" t="s">
        <v>66</v>
      </c>
      <c r="M124" t="s">
        <v>45</v>
      </c>
      <c r="N124" t="s">
        <v>506</v>
      </c>
      <c r="O124" t="s">
        <v>507</v>
      </c>
      <c r="P124" t="s">
        <v>48</v>
      </c>
      <c r="Q124" t="s">
        <v>508</v>
      </c>
      <c r="R124" t="s">
        <v>509</v>
      </c>
      <c r="S124" t="s">
        <v>51</v>
      </c>
      <c r="T124" t="s">
        <v>52</v>
      </c>
      <c r="U124" s="3" t="s">
        <v>2905</v>
      </c>
      <c r="V124" t="s">
        <v>53</v>
      </c>
      <c r="W124" s="2">
        <v>45740</v>
      </c>
      <c r="X124" s="2">
        <v>45763</v>
      </c>
      <c r="Y124">
        <v>0</v>
      </c>
      <c r="Z124" t="s">
        <v>54</v>
      </c>
      <c r="AA124" t="s">
        <v>2906</v>
      </c>
      <c r="AD124" t="s">
        <v>56</v>
      </c>
      <c r="AE124" t="s">
        <v>82</v>
      </c>
      <c r="AF124" t="s">
        <v>56</v>
      </c>
      <c r="AG124" t="s">
        <v>82</v>
      </c>
    </row>
    <row r="125" spans="1:33" x14ac:dyDescent="0.2">
      <c r="A125" t="s">
        <v>3232</v>
      </c>
      <c r="B125" t="s">
        <v>52</v>
      </c>
      <c r="C125" t="s">
        <v>37</v>
      </c>
      <c r="D125" s="1">
        <v>953</v>
      </c>
      <c r="E125" t="s">
        <v>38</v>
      </c>
      <c r="F125" s="2">
        <v>45740</v>
      </c>
      <c r="G125" t="s">
        <v>39</v>
      </c>
      <c r="H125" t="s">
        <v>3233</v>
      </c>
      <c r="I125" t="s">
        <v>41</v>
      </c>
      <c r="J125" t="s">
        <v>42</v>
      </c>
      <c r="K125" t="s">
        <v>43</v>
      </c>
      <c r="M125" t="s">
        <v>1405</v>
      </c>
      <c r="N125" t="s">
        <v>3234</v>
      </c>
      <c r="O125" t="s">
        <v>3235</v>
      </c>
      <c r="P125" t="s">
        <v>48</v>
      </c>
      <c r="Q125" t="s">
        <v>508</v>
      </c>
      <c r="R125" t="s">
        <v>509</v>
      </c>
      <c r="S125" t="s">
        <v>51</v>
      </c>
      <c r="T125" t="s">
        <v>52</v>
      </c>
      <c r="U125" s="3" t="s">
        <v>2905</v>
      </c>
      <c r="V125" t="s">
        <v>53</v>
      </c>
      <c r="W125" s="2">
        <v>45740</v>
      </c>
      <c r="X125" s="2">
        <v>45747</v>
      </c>
      <c r="Y125">
        <v>0</v>
      </c>
      <c r="Z125" t="s">
        <v>54</v>
      </c>
      <c r="AA125" t="s">
        <v>2914</v>
      </c>
      <c r="AD125" t="s">
        <v>56</v>
      </c>
      <c r="AE125" t="s">
        <v>82</v>
      </c>
      <c r="AF125" t="s">
        <v>56</v>
      </c>
      <c r="AG125" t="s">
        <v>82</v>
      </c>
    </row>
    <row r="126" spans="1:33" x14ac:dyDescent="0.2">
      <c r="A126" t="s">
        <v>3236</v>
      </c>
      <c r="B126" t="s">
        <v>52</v>
      </c>
      <c r="C126" t="s">
        <v>37</v>
      </c>
      <c r="D126" s="1">
        <v>853</v>
      </c>
      <c r="E126" t="s">
        <v>38</v>
      </c>
      <c r="F126" s="2">
        <v>45740</v>
      </c>
      <c r="G126" t="s">
        <v>39</v>
      </c>
      <c r="H126" t="s">
        <v>3237</v>
      </c>
      <c r="I126" t="s">
        <v>41</v>
      </c>
      <c r="J126" t="s">
        <v>42</v>
      </c>
      <c r="K126" t="s">
        <v>43</v>
      </c>
      <c r="M126" t="s">
        <v>1405</v>
      </c>
      <c r="N126" t="s">
        <v>1390</v>
      </c>
      <c r="O126" t="s">
        <v>1391</v>
      </c>
      <c r="P126" t="s">
        <v>48</v>
      </c>
      <c r="Q126" t="s">
        <v>147</v>
      </c>
      <c r="R126" t="s">
        <v>148</v>
      </c>
      <c r="S126" t="s">
        <v>51</v>
      </c>
      <c r="T126" t="s">
        <v>52</v>
      </c>
      <c r="U126" s="3" t="s">
        <v>2905</v>
      </c>
      <c r="V126" t="s">
        <v>53</v>
      </c>
      <c r="W126" s="2">
        <v>45740</v>
      </c>
      <c r="X126" s="2">
        <v>45756</v>
      </c>
      <c r="Y126">
        <v>0</v>
      </c>
      <c r="Z126" t="s">
        <v>54</v>
      </c>
      <c r="AA126" t="s">
        <v>2914</v>
      </c>
      <c r="AD126" t="s">
        <v>56</v>
      </c>
      <c r="AE126" t="s">
        <v>57</v>
      </c>
      <c r="AF126" t="s">
        <v>56</v>
      </c>
      <c r="AG126" t="s">
        <v>57</v>
      </c>
    </row>
    <row r="127" spans="1:33" x14ac:dyDescent="0.2">
      <c r="A127" t="s">
        <v>3238</v>
      </c>
      <c r="B127" t="s">
        <v>52</v>
      </c>
      <c r="C127" t="s">
        <v>37</v>
      </c>
      <c r="D127" s="1">
        <v>1167</v>
      </c>
      <c r="E127" t="s">
        <v>38</v>
      </c>
      <c r="F127" s="2">
        <v>45740</v>
      </c>
      <c r="G127" t="s">
        <v>39</v>
      </c>
      <c r="H127" t="s">
        <v>3239</v>
      </c>
      <c r="I127" t="s">
        <v>41</v>
      </c>
      <c r="J127" t="s">
        <v>42</v>
      </c>
      <c r="K127" t="s">
        <v>120</v>
      </c>
      <c r="M127" t="s">
        <v>101</v>
      </c>
      <c r="N127" t="s">
        <v>752</v>
      </c>
      <c r="O127" t="s">
        <v>753</v>
      </c>
      <c r="P127" t="s">
        <v>48</v>
      </c>
      <c r="Q127" t="s">
        <v>191</v>
      </c>
      <c r="R127" t="s">
        <v>192</v>
      </c>
      <c r="S127" t="s">
        <v>51</v>
      </c>
      <c r="T127" t="s">
        <v>52</v>
      </c>
      <c r="U127" s="3" t="s">
        <v>2905</v>
      </c>
      <c r="V127" t="s">
        <v>53</v>
      </c>
      <c r="W127" s="2">
        <v>45740</v>
      </c>
      <c r="X127" s="2">
        <v>45810</v>
      </c>
      <c r="Y127">
        <v>2</v>
      </c>
      <c r="Z127" t="s">
        <v>54</v>
      </c>
      <c r="AA127" t="s">
        <v>126</v>
      </c>
      <c r="AD127" t="s">
        <v>56</v>
      </c>
      <c r="AE127" t="s">
        <v>82</v>
      </c>
      <c r="AF127" t="s">
        <v>56</v>
      </c>
      <c r="AG127" t="s">
        <v>82</v>
      </c>
    </row>
    <row r="128" spans="1:33" x14ac:dyDescent="0.2">
      <c r="A128" t="s">
        <v>3240</v>
      </c>
      <c r="B128" t="s">
        <v>52</v>
      </c>
      <c r="C128" t="s">
        <v>37</v>
      </c>
      <c r="D128" s="1">
        <v>991</v>
      </c>
      <c r="E128" t="s">
        <v>38</v>
      </c>
      <c r="F128" s="2">
        <v>45740</v>
      </c>
      <c r="G128" t="s">
        <v>39</v>
      </c>
      <c r="H128" t="s">
        <v>3241</v>
      </c>
      <c r="I128" t="s">
        <v>41</v>
      </c>
      <c r="J128" t="s">
        <v>42</v>
      </c>
      <c r="K128" t="s">
        <v>43</v>
      </c>
      <c r="L128" t="s">
        <v>109</v>
      </c>
      <c r="M128" t="s">
        <v>45</v>
      </c>
      <c r="N128" t="s">
        <v>3242</v>
      </c>
      <c r="O128" t="s">
        <v>3243</v>
      </c>
      <c r="P128" t="s">
        <v>48</v>
      </c>
      <c r="Q128" t="s">
        <v>428</v>
      </c>
      <c r="R128" t="s">
        <v>429</v>
      </c>
      <c r="S128" t="s">
        <v>155</v>
      </c>
      <c r="T128" t="s">
        <v>52</v>
      </c>
      <c r="U128" s="3" t="s">
        <v>2905</v>
      </c>
      <c r="V128" t="s">
        <v>53</v>
      </c>
      <c r="W128" s="2">
        <v>45740</v>
      </c>
      <c r="X128" s="2">
        <v>45877</v>
      </c>
      <c r="Y128">
        <v>4</v>
      </c>
      <c r="Z128" t="s">
        <v>54</v>
      </c>
      <c r="AA128" t="s">
        <v>2914</v>
      </c>
      <c r="AB128" t="s">
        <v>90</v>
      </c>
      <c r="AC128" t="s">
        <v>116</v>
      </c>
      <c r="AD128" t="s">
        <v>56</v>
      </c>
      <c r="AE128" t="s">
        <v>57</v>
      </c>
      <c r="AF128" t="s">
        <v>56</v>
      </c>
      <c r="AG128" t="s">
        <v>57</v>
      </c>
    </row>
    <row r="129" spans="1:33" x14ac:dyDescent="0.2">
      <c r="A129" t="s">
        <v>3244</v>
      </c>
      <c r="B129" t="s">
        <v>52</v>
      </c>
      <c r="C129" t="s">
        <v>37</v>
      </c>
      <c r="D129" s="1">
        <v>820</v>
      </c>
      <c r="E129" t="s">
        <v>38</v>
      </c>
      <c r="F129" s="2">
        <v>45740</v>
      </c>
      <c r="G129" t="s">
        <v>39</v>
      </c>
      <c r="H129" t="s">
        <v>3245</v>
      </c>
      <c r="I129" t="s">
        <v>41</v>
      </c>
      <c r="J129" t="s">
        <v>42</v>
      </c>
      <c r="K129" t="s">
        <v>66</v>
      </c>
      <c r="M129" t="s">
        <v>45</v>
      </c>
      <c r="N129" t="s">
        <v>3005</v>
      </c>
      <c r="O129" t="s">
        <v>3006</v>
      </c>
      <c r="P129" t="s">
        <v>48</v>
      </c>
      <c r="Q129" t="s">
        <v>1642</v>
      </c>
      <c r="R129" t="s">
        <v>1643</v>
      </c>
      <c r="S129" t="s">
        <v>51</v>
      </c>
      <c r="T129" t="s">
        <v>52</v>
      </c>
      <c r="U129" s="3" t="s">
        <v>2905</v>
      </c>
      <c r="V129" t="s">
        <v>53</v>
      </c>
      <c r="W129" s="2">
        <v>45740</v>
      </c>
      <c r="X129" s="2">
        <v>45940</v>
      </c>
      <c r="Y129">
        <v>6</v>
      </c>
      <c r="Z129" t="s">
        <v>54</v>
      </c>
      <c r="AA129" t="s">
        <v>2906</v>
      </c>
      <c r="AD129" t="s">
        <v>56</v>
      </c>
      <c r="AE129" t="s">
        <v>82</v>
      </c>
      <c r="AF129" t="s">
        <v>56</v>
      </c>
      <c r="AG129" t="s">
        <v>82</v>
      </c>
    </row>
    <row r="130" spans="1:33" x14ac:dyDescent="0.2">
      <c r="A130" t="s">
        <v>3246</v>
      </c>
      <c r="B130" t="s">
        <v>52</v>
      </c>
      <c r="C130" t="s">
        <v>37</v>
      </c>
      <c r="D130" s="1">
        <v>372</v>
      </c>
      <c r="E130" t="s">
        <v>38</v>
      </c>
      <c r="F130" s="2">
        <v>45741</v>
      </c>
      <c r="G130" t="s">
        <v>39</v>
      </c>
      <c r="H130" t="s">
        <v>3247</v>
      </c>
      <c r="I130" t="s">
        <v>41</v>
      </c>
      <c r="J130" t="s">
        <v>42</v>
      </c>
      <c r="K130" t="s">
        <v>43</v>
      </c>
      <c r="M130" t="s">
        <v>101</v>
      </c>
      <c r="N130" t="s">
        <v>3248</v>
      </c>
      <c r="O130" t="s">
        <v>3249</v>
      </c>
      <c r="P130" t="s">
        <v>48</v>
      </c>
      <c r="Q130" t="s">
        <v>906</v>
      </c>
      <c r="R130" t="s">
        <v>907</v>
      </c>
      <c r="S130" t="s">
        <v>72</v>
      </c>
      <c r="T130" t="s">
        <v>52</v>
      </c>
      <c r="U130" s="3" t="s">
        <v>2905</v>
      </c>
      <c r="V130" t="s">
        <v>53</v>
      </c>
      <c r="W130" s="2">
        <v>45741</v>
      </c>
      <c r="X130" s="2">
        <v>45756</v>
      </c>
      <c r="Y130">
        <v>0</v>
      </c>
      <c r="Z130" t="s">
        <v>54</v>
      </c>
      <c r="AA130" t="s">
        <v>2914</v>
      </c>
      <c r="AD130" t="s">
        <v>56</v>
      </c>
      <c r="AE130" t="s">
        <v>57</v>
      </c>
      <c r="AF130" t="s">
        <v>56</v>
      </c>
      <c r="AG130" t="s">
        <v>57</v>
      </c>
    </row>
    <row r="131" spans="1:33" x14ac:dyDescent="0.2">
      <c r="A131" t="s">
        <v>3250</v>
      </c>
      <c r="B131" t="s">
        <v>52</v>
      </c>
      <c r="C131" t="s">
        <v>37</v>
      </c>
      <c r="D131" s="1">
        <v>612</v>
      </c>
      <c r="E131" t="s">
        <v>38</v>
      </c>
      <c r="F131" s="2">
        <v>45749</v>
      </c>
      <c r="G131" t="s">
        <v>39</v>
      </c>
      <c r="H131" t="s">
        <v>3251</v>
      </c>
      <c r="I131" t="s">
        <v>41</v>
      </c>
      <c r="J131" t="s">
        <v>42</v>
      </c>
      <c r="K131" t="s">
        <v>129</v>
      </c>
      <c r="M131" t="s">
        <v>101</v>
      </c>
      <c r="N131" t="s">
        <v>658</v>
      </c>
      <c r="O131" t="s">
        <v>659</v>
      </c>
      <c r="P131" t="s">
        <v>48</v>
      </c>
      <c r="Q131" t="s">
        <v>660</v>
      </c>
      <c r="R131" t="s">
        <v>661</v>
      </c>
      <c r="S131" t="s">
        <v>72</v>
      </c>
      <c r="T131" t="s">
        <v>52</v>
      </c>
      <c r="U131" s="3" t="s">
        <v>2905</v>
      </c>
      <c r="V131" t="s">
        <v>53</v>
      </c>
      <c r="W131" s="2">
        <v>45749</v>
      </c>
      <c r="X131" s="2">
        <v>45761</v>
      </c>
      <c r="Y131">
        <v>0</v>
      </c>
      <c r="Z131" t="s">
        <v>54</v>
      </c>
      <c r="AA131" t="s">
        <v>228</v>
      </c>
      <c r="AD131" t="s">
        <v>56</v>
      </c>
      <c r="AE131" t="s">
        <v>82</v>
      </c>
      <c r="AF131" t="s">
        <v>56</v>
      </c>
      <c r="AG131" t="s">
        <v>82</v>
      </c>
    </row>
    <row r="132" spans="1:33" x14ac:dyDescent="0.2">
      <c r="A132" t="s">
        <v>3252</v>
      </c>
      <c r="B132" t="s">
        <v>52</v>
      </c>
      <c r="C132" t="s">
        <v>37</v>
      </c>
      <c r="D132" s="1">
        <v>1590</v>
      </c>
      <c r="E132" t="s">
        <v>38</v>
      </c>
      <c r="F132" s="2">
        <v>45757</v>
      </c>
      <c r="G132" t="s">
        <v>39</v>
      </c>
      <c r="H132" t="s">
        <v>3253</v>
      </c>
      <c r="I132" t="s">
        <v>41</v>
      </c>
      <c r="J132" t="s">
        <v>42</v>
      </c>
      <c r="K132" t="s">
        <v>120</v>
      </c>
      <c r="M132" t="s">
        <v>196</v>
      </c>
      <c r="N132" t="s">
        <v>1032</v>
      </c>
      <c r="O132" t="s">
        <v>1033</v>
      </c>
      <c r="P132" t="s">
        <v>48</v>
      </c>
      <c r="Q132" t="s">
        <v>415</v>
      </c>
      <c r="R132" t="s">
        <v>416</v>
      </c>
      <c r="S132" t="s">
        <v>51</v>
      </c>
      <c r="T132" t="s">
        <v>52</v>
      </c>
      <c r="U132" s="3" t="s">
        <v>2905</v>
      </c>
      <c r="V132" t="s">
        <v>53</v>
      </c>
      <c r="W132" s="2">
        <v>45757</v>
      </c>
      <c r="X132" s="2">
        <v>45875</v>
      </c>
      <c r="Y132">
        <v>3</v>
      </c>
      <c r="Z132" t="s">
        <v>54</v>
      </c>
      <c r="AA132" t="s">
        <v>126</v>
      </c>
      <c r="AD132" t="s">
        <v>56</v>
      </c>
      <c r="AE132" t="s">
        <v>877</v>
      </c>
      <c r="AF132" t="s">
        <v>56</v>
      </c>
      <c r="AG132" t="s">
        <v>877</v>
      </c>
    </row>
    <row r="133" spans="1:33" x14ac:dyDescent="0.2">
      <c r="A133" t="s">
        <v>3254</v>
      </c>
      <c r="B133" t="s">
        <v>52</v>
      </c>
      <c r="C133" t="s">
        <v>37</v>
      </c>
      <c r="D133" s="1">
        <v>978</v>
      </c>
      <c r="E133" t="s">
        <v>38</v>
      </c>
      <c r="F133" s="2">
        <v>45750</v>
      </c>
      <c r="G133" t="s">
        <v>39</v>
      </c>
      <c r="H133" t="s">
        <v>3255</v>
      </c>
      <c r="I133" t="s">
        <v>41</v>
      </c>
      <c r="J133" t="s">
        <v>42</v>
      </c>
      <c r="K133" t="s">
        <v>66</v>
      </c>
      <c r="M133" t="s">
        <v>196</v>
      </c>
      <c r="N133" t="s">
        <v>2199</v>
      </c>
      <c r="O133" t="s">
        <v>2200</v>
      </c>
      <c r="P133" t="s">
        <v>48</v>
      </c>
      <c r="Q133" t="s">
        <v>415</v>
      </c>
      <c r="R133" t="s">
        <v>416</v>
      </c>
      <c r="S133" t="s">
        <v>51</v>
      </c>
      <c r="T133" t="s">
        <v>52</v>
      </c>
      <c r="U133" s="3" t="s">
        <v>2905</v>
      </c>
      <c r="V133" t="s">
        <v>53</v>
      </c>
      <c r="W133" s="2">
        <v>45750</v>
      </c>
      <c r="X133" s="2">
        <v>45903</v>
      </c>
      <c r="Y133">
        <v>5</v>
      </c>
      <c r="Z133" t="s">
        <v>54</v>
      </c>
      <c r="AA133" t="s">
        <v>2906</v>
      </c>
      <c r="AD133" t="s">
        <v>56</v>
      </c>
      <c r="AE133" t="s">
        <v>877</v>
      </c>
      <c r="AF133" t="s">
        <v>56</v>
      </c>
      <c r="AG133" t="s">
        <v>877</v>
      </c>
    </row>
    <row r="134" spans="1:33" x14ac:dyDescent="0.2">
      <c r="A134" t="s">
        <v>3256</v>
      </c>
      <c r="B134" t="s">
        <v>52</v>
      </c>
      <c r="C134" t="s">
        <v>37</v>
      </c>
      <c r="D134" s="1">
        <v>805</v>
      </c>
      <c r="E134" t="s">
        <v>38</v>
      </c>
      <c r="F134" s="2">
        <v>45748</v>
      </c>
      <c r="G134" t="s">
        <v>39</v>
      </c>
      <c r="H134" t="s">
        <v>3257</v>
      </c>
      <c r="I134" t="s">
        <v>41</v>
      </c>
      <c r="J134" t="s">
        <v>42</v>
      </c>
      <c r="K134" t="s">
        <v>66</v>
      </c>
      <c r="M134" t="s">
        <v>2673</v>
      </c>
      <c r="N134" t="s">
        <v>1684</v>
      </c>
      <c r="O134" t="s">
        <v>1685</v>
      </c>
      <c r="P134" t="s">
        <v>48</v>
      </c>
      <c r="Q134" t="s">
        <v>313</v>
      </c>
      <c r="R134" t="s">
        <v>314</v>
      </c>
      <c r="S134" t="s">
        <v>51</v>
      </c>
      <c r="T134" t="s">
        <v>52</v>
      </c>
      <c r="U134" s="3" t="s">
        <v>2905</v>
      </c>
      <c r="V134" t="s">
        <v>53</v>
      </c>
      <c r="W134" s="2">
        <v>45748</v>
      </c>
      <c r="X134" s="2">
        <v>45824</v>
      </c>
      <c r="Y134">
        <v>2</v>
      </c>
      <c r="Z134" t="s">
        <v>54</v>
      </c>
      <c r="AA134" t="s">
        <v>2906</v>
      </c>
      <c r="AD134" t="s">
        <v>56</v>
      </c>
      <c r="AE134" t="s">
        <v>82</v>
      </c>
      <c r="AF134" t="s">
        <v>56</v>
      </c>
      <c r="AG134" t="s">
        <v>82</v>
      </c>
    </row>
    <row r="135" spans="1:33" x14ac:dyDescent="0.2">
      <c r="A135" t="s">
        <v>3258</v>
      </c>
      <c r="B135" t="s">
        <v>52</v>
      </c>
      <c r="C135" t="s">
        <v>37</v>
      </c>
      <c r="D135" s="1">
        <v>845</v>
      </c>
      <c r="E135" t="s">
        <v>38</v>
      </c>
      <c r="F135" s="2">
        <v>45754</v>
      </c>
      <c r="G135" t="s">
        <v>39</v>
      </c>
      <c r="H135" t="s">
        <v>3259</v>
      </c>
      <c r="I135" t="s">
        <v>41</v>
      </c>
      <c r="J135" t="s">
        <v>42</v>
      </c>
      <c r="K135" t="s">
        <v>129</v>
      </c>
      <c r="M135" t="s">
        <v>101</v>
      </c>
      <c r="N135" t="s">
        <v>1830</v>
      </c>
      <c r="O135" t="s">
        <v>1831</v>
      </c>
      <c r="P135" t="s">
        <v>48</v>
      </c>
      <c r="Q135" t="s">
        <v>1832</v>
      </c>
      <c r="R135" t="s">
        <v>1833</v>
      </c>
      <c r="S135" t="s">
        <v>72</v>
      </c>
      <c r="T135" t="s">
        <v>52</v>
      </c>
      <c r="U135" s="3" t="s">
        <v>2905</v>
      </c>
      <c r="V135" t="s">
        <v>53</v>
      </c>
      <c r="W135" s="2">
        <v>45754</v>
      </c>
      <c r="X135" s="2">
        <v>45785</v>
      </c>
      <c r="Y135">
        <v>1</v>
      </c>
      <c r="Z135" t="s">
        <v>54</v>
      </c>
      <c r="AA135" t="s">
        <v>228</v>
      </c>
      <c r="AD135" t="s">
        <v>56</v>
      </c>
      <c r="AE135" t="s">
        <v>82</v>
      </c>
      <c r="AF135" t="s">
        <v>56</v>
      </c>
      <c r="AG135" t="s">
        <v>82</v>
      </c>
    </row>
    <row r="136" spans="1:33" x14ac:dyDescent="0.2">
      <c r="A136" t="s">
        <v>3260</v>
      </c>
      <c r="B136" t="s">
        <v>52</v>
      </c>
      <c r="C136" t="s">
        <v>37</v>
      </c>
      <c r="D136" s="1">
        <v>506</v>
      </c>
      <c r="E136" t="s">
        <v>38</v>
      </c>
      <c r="F136" s="2">
        <v>45748</v>
      </c>
      <c r="G136" t="s">
        <v>39</v>
      </c>
      <c r="H136" t="s">
        <v>3261</v>
      </c>
      <c r="I136" t="s">
        <v>41</v>
      </c>
      <c r="J136" t="s">
        <v>42</v>
      </c>
      <c r="K136" t="s">
        <v>120</v>
      </c>
      <c r="M136" t="s">
        <v>196</v>
      </c>
      <c r="N136" t="s">
        <v>3262</v>
      </c>
      <c r="O136" t="s">
        <v>3263</v>
      </c>
      <c r="P136" t="s">
        <v>48</v>
      </c>
      <c r="Q136" t="s">
        <v>248</v>
      </c>
      <c r="R136" t="s">
        <v>249</v>
      </c>
      <c r="S136" t="s">
        <v>155</v>
      </c>
      <c r="T136" t="s">
        <v>52</v>
      </c>
      <c r="U136" s="3" t="s">
        <v>2905</v>
      </c>
      <c r="V136" t="s">
        <v>53</v>
      </c>
      <c r="W136" s="2">
        <v>45748</v>
      </c>
      <c r="X136" s="2">
        <v>45804</v>
      </c>
      <c r="Y136">
        <v>1</v>
      </c>
      <c r="Z136" t="s">
        <v>54</v>
      </c>
      <c r="AA136" t="s">
        <v>126</v>
      </c>
      <c r="AD136" t="s">
        <v>56</v>
      </c>
      <c r="AE136" t="s">
        <v>877</v>
      </c>
      <c r="AF136" t="s">
        <v>56</v>
      </c>
      <c r="AG136" t="s">
        <v>877</v>
      </c>
    </row>
    <row r="137" spans="1:33" x14ac:dyDescent="0.2">
      <c r="A137" t="s">
        <v>3264</v>
      </c>
      <c r="B137" t="s">
        <v>52</v>
      </c>
      <c r="C137" t="s">
        <v>37</v>
      </c>
      <c r="D137" s="1">
        <v>666</v>
      </c>
      <c r="E137" t="s">
        <v>38</v>
      </c>
      <c r="F137" s="2">
        <v>45748</v>
      </c>
      <c r="G137" t="s">
        <v>39</v>
      </c>
      <c r="H137" t="s">
        <v>3265</v>
      </c>
      <c r="I137" t="s">
        <v>41</v>
      </c>
      <c r="J137" t="s">
        <v>42</v>
      </c>
      <c r="K137" t="s">
        <v>120</v>
      </c>
      <c r="M137" t="s">
        <v>101</v>
      </c>
      <c r="N137" t="s">
        <v>498</v>
      </c>
      <c r="O137" t="s">
        <v>499</v>
      </c>
      <c r="P137" t="s">
        <v>48</v>
      </c>
      <c r="Q137" t="s">
        <v>180</v>
      </c>
      <c r="R137" t="s">
        <v>181</v>
      </c>
      <c r="S137" t="s">
        <v>51</v>
      </c>
      <c r="T137" t="s">
        <v>52</v>
      </c>
      <c r="U137" s="3" t="s">
        <v>2905</v>
      </c>
      <c r="V137" t="s">
        <v>53</v>
      </c>
      <c r="W137" s="2">
        <v>45748</v>
      </c>
      <c r="X137" s="2">
        <v>45775</v>
      </c>
      <c r="Y137">
        <v>0</v>
      </c>
      <c r="Z137" t="s">
        <v>54</v>
      </c>
      <c r="AA137" t="s">
        <v>126</v>
      </c>
      <c r="AD137" t="s">
        <v>56</v>
      </c>
      <c r="AE137" t="s">
        <v>57</v>
      </c>
      <c r="AF137" t="s">
        <v>56</v>
      </c>
      <c r="AG137" t="s">
        <v>57</v>
      </c>
    </row>
    <row r="138" spans="1:33" x14ac:dyDescent="0.2">
      <c r="A138" t="s">
        <v>3266</v>
      </c>
      <c r="B138" t="s">
        <v>52</v>
      </c>
      <c r="C138" t="s">
        <v>37</v>
      </c>
      <c r="D138" s="1">
        <v>962</v>
      </c>
      <c r="E138" t="s">
        <v>38</v>
      </c>
      <c r="F138" s="2">
        <v>45750</v>
      </c>
      <c r="G138" t="s">
        <v>39</v>
      </c>
      <c r="H138" t="s">
        <v>3267</v>
      </c>
      <c r="I138" t="s">
        <v>41</v>
      </c>
      <c r="J138" t="s">
        <v>42</v>
      </c>
      <c r="K138" t="s">
        <v>120</v>
      </c>
      <c r="M138" t="s">
        <v>196</v>
      </c>
      <c r="N138" t="s">
        <v>1361</v>
      </c>
      <c r="O138" t="s">
        <v>1362</v>
      </c>
      <c r="P138" t="s">
        <v>48</v>
      </c>
      <c r="Q138" t="s">
        <v>147</v>
      </c>
      <c r="R138" t="s">
        <v>148</v>
      </c>
      <c r="S138" t="s">
        <v>51</v>
      </c>
      <c r="T138" t="s">
        <v>52</v>
      </c>
      <c r="U138" s="3" t="s">
        <v>2905</v>
      </c>
      <c r="V138" t="s">
        <v>53</v>
      </c>
      <c r="W138" s="2">
        <v>45750</v>
      </c>
      <c r="X138" s="2">
        <v>45841</v>
      </c>
      <c r="Y138">
        <v>3</v>
      </c>
      <c r="Z138" t="s">
        <v>54</v>
      </c>
      <c r="AA138" t="s">
        <v>126</v>
      </c>
      <c r="AD138" t="s">
        <v>56</v>
      </c>
      <c r="AE138" t="s">
        <v>877</v>
      </c>
      <c r="AF138" t="s">
        <v>56</v>
      </c>
      <c r="AG138" t="s">
        <v>877</v>
      </c>
    </row>
    <row r="139" spans="1:33" x14ac:dyDescent="0.2">
      <c r="A139" t="s">
        <v>3268</v>
      </c>
      <c r="B139" t="s">
        <v>52</v>
      </c>
      <c r="C139" t="s">
        <v>37</v>
      </c>
      <c r="D139" s="1">
        <v>855</v>
      </c>
      <c r="E139" t="s">
        <v>38</v>
      </c>
      <c r="F139" s="2">
        <v>45762</v>
      </c>
      <c r="G139" t="s">
        <v>39</v>
      </c>
      <c r="H139" t="s">
        <v>3269</v>
      </c>
      <c r="I139" t="s">
        <v>41</v>
      </c>
      <c r="J139" t="s">
        <v>42</v>
      </c>
      <c r="K139" t="s">
        <v>120</v>
      </c>
      <c r="M139" t="s">
        <v>173</v>
      </c>
      <c r="N139" t="s">
        <v>752</v>
      </c>
      <c r="O139" t="s">
        <v>753</v>
      </c>
      <c r="P139" t="s">
        <v>48</v>
      </c>
      <c r="Q139" t="s">
        <v>191</v>
      </c>
      <c r="R139" t="s">
        <v>192</v>
      </c>
      <c r="S139" t="s">
        <v>51</v>
      </c>
      <c r="T139" t="s">
        <v>52</v>
      </c>
      <c r="U139" s="3" t="s">
        <v>2905</v>
      </c>
      <c r="V139" t="s">
        <v>53</v>
      </c>
      <c r="W139" s="2">
        <v>45762</v>
      </c>
      <c r="X139" s="2">
        <v>45910</v>
      </c>
      <c r="Y139">
        <v>4</v>
      </c>
      <c r="Z139" t="s">
        <v>54</v>
      </c>
      <c r="AA139" t="s">
        <v>126</v>
      </c>
      <c r="AD139" t="s">
        <v>56</v>
      </c>
      <c r="AE139" t="s">
        <v>877</v>
      </c>
      <c r="AF139" t="s">
        <v>56</v>
      </c>
      <c r="AG139" t="s">
        <v>877</v>
      </c>
    </row>
    <row r="140" spans="1:33" x14ac:dyDescent="0.2">
      <c r="A140" t="s">
        <v>3270</v>
      </c>
      <c r="B140" t="s">
        <v>52</v>
      </c>
      <c r="C140" t="s">
        <v>37</v>
      </c>
      <c r="D140" s="1">
        <v>1000</v>
      </c>
      <c r="E140" t="s">
        <v>38</v>
      </c>
      <c r="F140" s="2">
        <v>45754</v>
      </c>
      <c r="G140" t="s">
        <v>39</v>
      </c>
      <c r="H140" t="s">
        <v>3271</v>
      </c>
      <c r="I140" t="s">
        <v>41</v>
      </c>
      <c r="J140" t="s">
        <v>42</v>
      </c>
      <c r="K140" t="s">
        <v>120</v>
      </c>
      <c r="M140" t="s">
        <v>789</v>
      </c>
      <c r="N140" t="s">
        <v>3272</v>
      </c>
      <c r="O140" t="s">
        <v>3273</v>
      </c>
      <c r="P140" t="s">
        <v>48</v>
      </c>
      <c r="Q140" t="s">
        <v>624</v>
      </c>
      <c r="R140" t="s">
        <v>625</v>
      </c>
      <c r="S140" t="s">
        <v>155</v>
      </c>
      <c r="T140" t="s">
        <v>52</v>
      </c>
      <c r="U140" s="3" t="s">
        <v>2905</v>
      </c>
      <c r="V140" t="s">
        <v>53</v>
      </c>
      <c r="W140" s="2">
        <v>45754</v>
      </c>
      <c r="X140" s="2">
        <v>45769</v>
      </c>
      <c r="Y140">
        <v>0</v>
      </c>
      <c r="Z140" t="s">
        <v>54</v>
      </c>
      <c r="AA140" t="s">
        <v>126</v>
      </c>
      <c r="AD140" t="s">
        <v>56</v>
      </c>
      <c r="AE140" t="s">
        <v>792</v>
      </c>
      <c r="AF140" t="s">
        <v>56</v>
      </c>
      <c r="AG140" t="s">
        <v>792</v>
      </c>
    </row>
    <row r="141" spans="1:33" x14ac:dyDescent="0.2">
      <c r="A141" t="s">
        <v>3274</v>
      </c>
      <c r="B141" t="s">
        <v>52</v>
      </c>
      <c r="C141" t="s">
        <v>37</v>
      </c>
      <c r="D141" s="1">
        <v>871</v>
      </c>
      <c r="E141" t="s">
        <v>38</v>
      </c>
      <c r="F141" s="2">
        <v>45754</v>
      </c>
      <c r="G141" t="s">
        <v>39</v>
      </c>
      <c r="H141" t="s">
        <v>3275</v>
      </c>
      <c r="I141" t="s">
        <v>41</v>
      </c>
      <c r="J141" t="s">
        <v>42</v>
      </c>
      <c r="K141" t="s">
        <v>129</v>
      </c>
      <c r="M141" t="s">
        <v>1405</v>
      </c>
      <c r="N141" t="s">
        <v>2034</v>
      </c>
      <c r="O141" t="s">
        <v>2035</v>
      </c>
      <c r="P141" t="s">
        <v>48</v>
      </c>
      <c r="Q141" t="s">
        <v>248</v>
      </c>
      <c r="R141" t="s">
        <v>249</v>
      </c>
      <c r="S141" t="s">
        <v>155</v>
      </c>
      <c r="T141" t="s">
        <v>52</v>
      </c>
      <c r="U141" s="3" t="s">
        <v>2905</v>
      </c>
      <c r="V141" t="s">
        <v>53</v>
      </c>
      <c r="W141" s="2">
        <v>45754</v>
      </c>
      <c r="X141" s="2">
        <v>45797</v>
      </c>
      <c r="Y141">
        <v>1</v>
      </c>
      <c r="Z141" t="s">
        <v>54</v>
      </c>
      <c r="AA141" t="s">
        <v>163</v>
      </c>
      <c r="AD141" t="s">
        <v>56</v>
      </c>
      <c r="AE141" t="s">
        <v>57</v>
      </c>
      <c r="AF141" t="s">
        <v>56</v>
      </c>
      <c r="AG141" t="s">
        <v>57</v>
      </c>
    </row>
    <row r="142" spans="1:33" x14ac:dyDescent="0.2">
      <c r="A142" t="s">
        <v>3276</v>
      </c>
      <c r="B142" t="s">
        <v>52</v>
      </c>
      <c r="C142" t="s">
        <v>37</v>
      </c>
      <c r="D142" s="1">
        <v>754</v>
      </c>
      <c r="E142" t="s">
        <v>38</v>
      </c>
      <c r="F142" s="2">
        <v>45754</v>
      </c>
      <c r="G142" t="s">
        <v>39</v>
      </c>
      <c r="H142" t="s">
        <v>3277</v>
      </c>
      <c r="I142" t="s">
        <v>41</v>
      </c>
      <c r="J142" t="s">
        <v>42</v>
      </c>
      <c r="K142" t="s">
        <v>43</v>
      </c>
      <c r="M142" t="s">
        <v>1405</v>
      </c>
      <c r="N142" t="s">
        <v>3278</v>
      </c>
      <c r="O142" t="s">
        <v>3279</v>
      </c>
      <c r="P142" t="s">
        <v>48</v>
      </c>
      <c r="Q142" t="s">
        <v>3280</v>
      </c>
      <c r="R142" t="s">
        <v>3281</v>
      </c>
      <c r="S142" t="s">
        <v>51</v>
      </c>
      <c r="T142" t="s">
        <v>52</v>
      </c>
      <c r="U142" s="3" t="s">
        <v>2905</v>
      </c>
      <c r="V142" t="s">
        <v>53</v>
      </c>
      <c r="W142" s="2">
        <v>45754</v>
      </c>
      <c r="X142" s="2">
        <v>45798</v>
      </c>
      <c r="Y142">
        <v>1</v>
      </c>
      <c r="Z142" t="s">
        <v>54</v>
      </c>
      <c r="AA142" t="s">
        <v>2914</v>
      </c>
      <c r="AD142" t="s">
        <v>56</v>
      </c>
      <c r="AE142" t="s">
        <v>82</v>
      </c>
      <c r="AF142" t="s">
        <v>56</v>
      </c>
      <c r="AG142" t="s">
        <v>82</v>
      </c>
    </row>
    <row r="143" spans="1:33" x14ac:dyDescent="0.2">
      <c r="A143" t="s">
        <v>3282</v>
      </c>
      <c r="B143" t="s">
        <v>52</v>
      </c>
      <c r="C143" t="s">
        <v>37</v>
      </c>
      <c r="D143" s="1">
        <v>555</v>
      </c>
      <c r="E143" t="s">
        <v>38</v>
      </c>
      <c r="F143" s="2">
        <v>45754</v>
      </c>
      <c r="G143" t="s">
        <v>39</v>
      </c>
      <c r="H143" t="s">
        <v>3283</v>
      </c>
      <c r="I143" t="s">
        <v>41</v>
      </c>
      <c r="J143" t="s">
        <v>42</v>
      </c>
      <c r="K143" t="s">
        <v>66</v>
      </c>
      <c r="M143" t="s">
        <v>419</v>
      </c>
      <c r="N143" t="s">
        <v>3284</v>
      </c>
      <c r="O143" t="s">
        <v>3285</v>
      </c>
      <c r="P143" t="s">
        <v>48</v>
      </c>
      <c r="Q143" t="s">
        <v>3286</v>
      </c>
      <c r="R143" t="s">
        <v>3287</v>
      </c>
      <c r="S143" t="s">
        <v>72</v>
      </c>
      <c r="T143" t="s">
        <v>52</v>
      </c>
      <c r="U143" s="3" t="s">
        <v>2905</v>
      </c>
      <c r="V143" t="s">
        <v>53</v>
      </c>
      <c r="W143" s="2">
        <v>45754</v>
      </c>
      <c r="X143" s="2">
        <v>45798</v>
      </c>
      <c r="Y143">
        <v>1</v>
      </c>
      <c r="Z143" t="s">
        <v>54</v>
      </c>
      <c r="AA143" t="s">
        <v>2906</v>
      </c>
      <c r="AD143" t="s">
        <v>56</v>
      </c>
      <c r="AE143" t="s">
        <v>82</v>
      </c>
      <c r="AF143" t="s">
        <v>56</v>
      </c>
      <c r="AG143" t="s">
        <v>82</v>
      </c>
    </row>
    <row r="144" spans="1:33" x14ac:dyDescent="0.2">
      <c r="A144" t="s">
        <v>3288</v>
      </c>
      <c r="B144" t="s">
        <v>52</v>
      </c>
      <c r="C144" t="s">
        <v>37</v>
      </c>
      <c r="D144" s="1">
        <v>951</v>
      </c>
      <c r="E144" t="s">
        <v>38</v>
      </c>
      <c r="F144" s="2">
        <v>45754</v>
      </c>
      <c r="G144" t="s">
        <v>39</v>
      </c>
      <c r="H144" t="s">
        <v>3289</v>
      </c>
      <c r="I144" t="s">
        <v>41</v>
      </c>
      <c r="J144" t="s">
        <v>42</v>
      </c>
      <c r="K144" t="s">
        <v>120</v>
      </c>
      <c r="M144" t="s">
        <v>803</v>
      </c>
      <c r="N144" t="s">
        <v>943</v>
      </c>
      <c r="O144" t="s">
        <v>944</v>
      </c>
      <c r="P144" t="s">
        <v>48</v>
      </c>
      <c r="Q144" t="s">
        <v>508</v>
      </c>
      <c r="R144" t="s">
        <v>509</v>
      </c>
      <c r="S144" t="s">
        <v>51</v>
      </c>
      <c r="T144" t="s">
        <v>52</v>
      </c>
      <c r="U144" s="3" t="s">
        <v>2905</v>
      </c>
      <c r="V144" t="s">
        <v>53</v>
      </c>
      <c r="W144" s="2">
        <v>45754</v>
      </c>
      <c r="X144" s="2">
        <v>45826</v>
      </c>
      <c r="Y144">
        <v>2</v>
      </c>
      <c r="Z144" t="s">
        <v>54</v>
      </c>
      <c r="AA144" t="s">
        <v>126</v>
      </c>
      <c r="AD144" t="s">
        <v>56</v>
      </c>
      <c r="AE144" t="s">
        <v>877</v>
      </c>
      <c r="AF144" t="s">
        <v>56</v>
      </c>
      <c r="AG144" t="s">
        <v>877</v>
      </c>
    </row>
    <row r="145" spans="1:33" x14ac:dyDescent="0.2">
      <c r="A145" t="s">
        <v>3290</v>
      </c>
      <c r="B145" t="s">
        <v>52</v>
      </c>
      <c r="C145" t="s">
        <v>37</v>
      </c>
      <c r="D145" s="1">
        <v>729</v>
      </c>
      <c r="E145" t="s">
        <v>38</v>
      </c>
      <c r="F145" s="2">
        <v>45754</v>
      </c>
      <c r="G145" t="s">
        <v>39</v>
      </c>
      <c r="H145" t="s">
        <v>3291</v>
      </c>
      <c r="I145" t="s">
        <v>41</v>
      </c>
      <c r="J145" t="s">
        <v>42</v>
      </c>
      <c r="K145" t="s">
        <v>43</v>
      </c>
      <c r="M145" t="s">
        <v>1405</v>
      </c>
      <c r="N145" t="s">
        <v>3292</v>
      </c>
      <c r="O145" t="s">
        <v>3293</v>
      </c>
      <c r="P145" t="s">
        <v>48</v>
      </c>
      <c r="Q145" t="s">
        <v>1958</v>
      </c>
      <c r="R145" t="s">
        <v>1959</v>
      </c>
      <c r="S145" t="s">
        <v>51</v>
      </c>
      <c r="T145" t="s">
        <v>52</v>
      </c>
      <c r="U145" s="3" t="s">
        <v>2905</v>
      </c>
      <c r="V145" t="s">
        <v>53</v>
      </c>
      <c r="W145" s="2">
        <v>45754</v>
      </c>
      <c r="X145" s="2">
        <v>45758</v>
      </c>
      <c r="Y145">
        <v>0</v>
      </c>
      <c r="Z145" t="s">
        <v>54</v>
      </c>
      <c r="AA145" t="s">
        <v>2914</v>
      </c>
      <c r="AD145" t="s">
        <v>56</v>
      </c>
      <c r="AE145" t="s">
        <v>82</v>
      </c>
      <c r="AF145" t="s">
        <v>56</v>
      </c>
      <c r="AG145" t="s">
        <v>82</v>
      </c>
    </row>
    <row r="146" spans="1:33" x14ac:dyDescent="0.2">
      <c r="A146" t="s">
        <v>3294</v>
      </c>
      <c r="B146" t="s">
        <v>52</v>
      </c>
      <c r="C146" t="s">
        <v>37</v>
      </c>
      <c r="D146" s="1">
        <v>800</v>
      </c>
      <c r="E146" t="s">
        <v>38</v>
      </c>
      <c r="F146" s="2">
        <v>45754</v>
      </c>
      <c r="G146" t="s">
        <v>39</v>
      </c>
      <c r="H146" t="s">
        <v>3295</v>
      </c>
      <c r="I146" t="s">
        <v>41</v>
      </c>
      <c r="J146" t="s">
        <v>42</v>
      </c>
      <c r="K146" t="s">
        <v>120</v>
      </c>
      <c r="M146" t="s">
        <v>949</v>
      </c>
      <c r="N146" t="s">
        <v>2207</v>
      </c>
      <c r="O146" t="s">
        <v>2208</v>
      </c>
      <c r="P146" t="s">
        <v>48</v>
      </c>
      <c r="Q146" t="s">
        <v>428</v>
      </c>
      <c r="R146" t="s">
        <v>429</v>
      </c>
      <c r="S146" t="s">
        <v>155</v>
      </c>
      <c r="T146" t="s">
        <v>52</v>
      </c>
      <c r="U146" s="3" t="s">
        <v>2905</v>
      </c>
      <c r="V146" t="s">
        <v>53</v>
      </c>
      <c r="W146" s="2">
        <v>45754</v>
      </c>
      <c r="X146" s="2">
        <v>45799</v>
      </c>
      <c r="Y146">
        <v>1</v>
      </c>
      <c r="Z146" t="s">
        <v>54</v>
      </c>
      <c r="AA146" t="s">
        <v>126</v>
      </c>
      <c r="AD146" t="s">
        <v>56</v>
      </c>
      <c r="AE146" t="s">
        <v>877</v>
      </c>
      <c r="AF146" t="s">
        <v>56</v>
      </c>
      <c r="AG146" t="s">
        <v>877</v>
      </c>
    </row>
    <row r="147" spans="1:33" x14ac:dyDescent="0.2">
      <c r="A147" t="s">
        <v>3296</v>
      </c>
      <c r="B147" t="s">
        <v>52</v>
      </c>
      <c r="C147" t="s">
        <v>37</v>
      </c>
      <c r="D147" s="1">
        <v>506</v>
      </c>
      <c r="E147" t="s">
        <v>38</v>
      </c>
      <c r="F147" s="2">
        <v>45755</v>
      </c>
      <c r="G147" t="s">
        <v>39</v>
      </c>
      <c r="H147" t="s">
        <v>3297</v>
      </c>
      <c r="I147" t="s">
        <v>41</v>
      </c>
      <c r="J147" t="s">
        <v>42</v>
      </c>
      <c r="K147" t="s">
        <v>120</v>
      </c>
      <c r="M147" t="s">
        <v>552</v>
      </c>
      <c r="N147" t="s">
        <v>2823</v>
      </c>
      <c r="O147" t="s">
        <v>2824</v>
      </c>
      <c r="P147" t="s">
        <v>48</v>
      </c>
      <c r="Q147" t="s">
        <v>1067</v>
      </c>
      <c r="R147" t="s">
        <v>1068</v>
      </c>
      <c r="S147" t="s">
        <v>72</v>
      </c>
      <c r="T147" t="s">
        <v>52</v>
      </c>
      <c r="U147" s="3" t="s">
        <v>2905</v>
      </c>
      <c r="V147" t="s">
        <v>53</v>
      </c>
      <c r="W147" s="2">
        <v>45755</v>
      </c>
      <c r="X147" s="2">
        <v>45791</v>
      </c>
      <c r="Y147">
        <v>1</v>
      </c>
      <c r="Z147" t="s">
        <v>54</v>
      </c>
      <c r="AA147" t="s">
        <v>126</v>
      </c>
      <c r="AD147" t="s">
        <v>56</v>
      </c>
      <c r="AE147" t="s">
        <v>57</v>
      </c>
      <c r="AF147" t="s">
        <v>56</v>
      </c>
      <c r="AG147" t="s">
        <v>57</v>
      </c>
    </row>
    <row r="148" spans="1:33" x14ac:dyDescent="0.2">
      <c r="A148" t="s">
        <v>3298</v>
      </c>
      <c r="B148" t="s">
        <v>52</v>
      </c>
      <c r="C148" t="s">
        <v>37</v>
      </c>
      <c r="D148" s="1">
        <v>750</v>
      </c>
      <c r="E148" t="s">
        <v>38</v>
      </c>
      <c r="F148" s="2">
        <v>45754</v>
      </c>
      <c r="G148" t="s">
        <v>39</v>
      </c>
      <c r="H148" t="s">
        <v>3299</v>
      </c>
      <c r="I148" t="s">
        <v>41</v>
      </c>
      <c r="J148" t="s">
        <v>42</v>
      </c>
      <c r="K148" t="s">
        <v>66</v>
      </c>
      <c r="M148" t="s">
        <v>121</v>
      </c>
      <c r="N148" t="s">
        <v>528</v>
      </c>
      <c r="O148" t="s">
        <v>529</v>
      </c>
      <c r="P148" t="s">
        <v>48</v>
      </c>
      <c r="Q148" t="s">
        <v>530</v>
      </c>
      <c r="R148" t="s">
        <v>531</v>
      </c>
      <c r="S148" t="s">
        <v>72</v>
      </c>
      <c r="T148" t="s">
        <v>52</v>
      </c>
      <c r="U148" s="3" t="s">
        <v>2905</v>
      </c>
      <c r="V148" t="s">
        <v>53</v>
      </c>
      <c r="W148" s="2">
        <v>45754</v>
      </c>
      <c r="X148" s="2">
        <v>45824</v>
      </c>
      <c r="Y148">
        <v>2</v>
      </c>
      <c r="Z148" t="s">
        <v>54</v>
      </c>
      <c r="AA148" t="s">
        <v>2906</v>
      </c>
      <c r="AD148" t="s">
        <v>56</v>
      </c>
      <c r="AE148" t="s">
        <v>877</v>
      </c>
      <c r="AF148" t="s">
        <v>56</v>
      </c>
      <c r="AG148" t="s">
        <v>877</v>
      </c>
    </row>
    <row r="149" spans="1:33" x14ac:dyDescent="0.2">
      <c r="A149" t="s">
        <v>3300</v>
      </c>
      <c r="B149" t="s">
        <v>52</v>
      </c>
      <c r="C149" t="s">
        <v>37</v>
      </c>
      <c r="D149" s="1">
        <v>818</v>
      </c>
      <c r="E149" t="s">
        <v>38</v>
      </c>
      <c r="F149" s="2">
        <v>45754</v>
      </c>
      <c r="G149" t="s">
        <v>39</v>
      </c>
      <c r="H149" t="s">
        <v>3301</v>
      </c>
      <c r="I149" t="s">
        <v>41</v>
      </c>
      <c r="J149" t="s">
        <v>42</v>
      </c>
      <c r="K149" t="s">
        <v>43</v>
      </c>
      <c r="M149" t="s">
        <v>1405</v>
      </c>
      <c r="N149" t="s">
        <v>239</v>
      </c>
      <c r="O149" t="s">
        <v>240</v>
      </c>
      <c r="P149" t="s">
        <v>48</v>
      </c>
      <c r="Q149" t="s">
        <v>49</v>
      </c>
      <c r="R149" t="s">
        <v>50</v>
      </c>
      <c r="S149" t="s">
        <v>51</v>
      </c>
      <c r="T149" t="s">
        <v>52</v>
      </c>
      <c r="U149" s="3" t="s">
        <v>2905</v>
      </c>
      <c r="V149" t="s">
        <v>53</v>
      </c>
      <c r="W149" s="2">
        <v>45754</v>
      </c>
      <c r="X149" s="2">
        <v>45877</v>
      </c>
      <c r="Y149">
        <v>4</v>
      </c>
      <c r="Z149" t="s">
        <v>54</v>
      </c>
      <c r="AA149" t="s">
        <v>2914</v>
      </c>
      <c r="AD149" t="s">
        <v>56</v>
      </c>
      <c r="AE149" t="s">
        <v>82</v>
      </c>
      <c r="AF149" t="s">
        <v>56</v>
      </c>
      <c r="AG149" t="s">
        <v>82</v>
      </c>
    </row>
    <row r="150" spans="1:33" x14ac:dyDescent="0.2">
      <c r="A150" t="s">
        <v>3302</v>
      </c>
      <c r="B150" t="s">
        <v>52</v>
      </c>
      <c r="C150" t="s">
        <v>37</v>
      </c>
      <c r="D150" s="1">
        <v>977</v>
      </c>
      <c r="E150" t="s">
        <v>38</v>
      </c>
      <c r="F150" s="2">
        <v>45761</v>
      </c>
      <c r="G150" t="s">
        <v>39</v>
      </c>
      <c r="H150" t="s">
        <v>3303</v>
      </c>
      <c r="I150" t="s">
        <v>41</v>
      </c>
      <c r="J150" t="s">
        <v>42</v>
      </c>
      <c r="K150" t="s">
        <v>43</v>
      </c>
      <c r="M150" t="s">
        <v>1023</v>
      </c>
      <c r="N150" t="s">
        <v>3005</v>
      </c>
      <c r="O150" t="s">
        <v>3006</v>
      </c>
      <c r="P150" t="s">
        <v>48</v>
      </c>
      <c r="Q150" t="s">
        <v>1642</v>
      </c>
      <c r="R150" t="s">
        <v>1643</v>
      </c>
      <c r="S150" t="s">
        <v>51</v>
      </c>
      <c r="T150" t="s">
        <v>52</v>
      </c>
      <c r="U150" s="3" t="s">
        <v>2905</v>
      </c>
      <c r="V150" t="s">
        <v>53</v>
      </c>
      <c r="W150" s="2">
        <v>45761</v>
      </c>
      <c r="X150" s="2">
        <v>45826</v>
      </c>
      <c r="Y150">
        <v>2</v>
      </c>
      <c r="Z150" t="s">
        <v>54</v>
      </c>
      <c r="AA150" t="s">
        <v>2914</v>
      </c>
      <c r="AD150" t="s">
        <v>56</v>
      </c>
      <c r="AE150" t="s">
        <v>57</v>
      </c>
      <c r="AF150" t="s">
        <v>56</v>
      </c>
      <c r="AG150" t="s">
        <v>57</v>
      </c>
    </row>
    <row r="151" spans="1:33" x14ac:dyDescent="0.2">
      <c r="A151" t="s">
        <v>3304</v>
      </c>
      <c r="B151" t="s">
        <v>52</v>
      </c>
      <c r="C151" t="s">
        <v>37</v>
      </c>
      <c r="D151" s="1">
        <v>1090</v>
      </c>
      <c r="E151" t="s">
        <v>38</v>
      </c>
      <c r="F151" s="2">
        <v>45761</v>
      </c>
      <c r="G151" t="s">
        <v>39</v>
      </c>
      <c r="H151" t="s">
        <v>3305</v>
      </c>
      <c r="I151" t="s">
        <v>41</v>
      </c>
      <c r="J151" t="s">
        <v>42</v>
      </c>
      <c r="K151" t="s">
        <v>66</v>
      </c>
      <c r="M151" t="s">
        <v>444</v>
      </c>
      <c r="N151" t="s">
        <v>616</v>
      </c>
      <c r="O151" t="s">
        <v>617</v>
      </c>
      <c r="P151" t="s">
        <v>48</v>
      </c>
      <c r="Q151" t="s">
        <v>80</v>
      </c>
      <c r="R151" t="s">
        <v>81</v>
      </c>
      <c r="S151" t="s">
        <v>51</v>
      </c>
      <c r="T151" t="s">
        <v>52</v>
      </c>
      <c r="U151" s="3" t="s">
        <v>2905</v>
      </c>
      <c r="V151" t="s">
        <v>53</v>
      </c>
      <c r="W151" s="2">
        <v>45761</v>
      </c>
      <c r="X151" s="2">
        <v>45819</v>
      </c>
      <c r="Y151">
        <v>1</v>
      </c>
      <c r="Z151" t="s">
        <v>54</v>
      </c>
      <c r="AA151" t="s">
        <v>2906</v>
      </c>
      <c r="AD151" t="s">
        <v>56</v>
      </c>
      <c r="AE151" t="s">
        <v>82</v>
      </c>
      <c r="AF151" t="s">
        <v>56</v>
      </c>
      <c r="AG151" t="s">
        <v>82</v>
      </c>
    </row>
    <row r="152" spans="1:33" x14ac:dyDescent="0.2">
      <c r="A152" t="s">
        <v>3306</v>
      </c>
      <c r="B152" t="s">
        <v>52</v>
      </c>
      <c r="C152" t="s">
        <v>37</v>
      </c>
      <c r="D152" s="1">
        <v>942</v>
      </c>
      <c r="E152" t="s">
        <v>38</v>
      </c>
      <c r="F152" s="2">
        <v>45761</v>
      </c>
      <c r="G152" t="s">
        <v>39</v>
      </c>
      <c r="H152" t="s">
        <v>3307</v>
      </c>
      <c r="I152" t="s">
        <v>41</v>
      </c>
      <c r="J152" t="s">
        <v>42</v>
      </c>
      <c r="K152" t="s">
        <v>66</v>
      </c>
      <c r="M152" t="s">
        <v>318</v>
      </c>
      <c r="N152" t="s">
        <v>694</v>
      </c>
      <c r="O152" t="s">
        <v>695</v>
      </c>
      <c r="P152" t="s">
        <v>48</v>
      </c>
      <c r="Q152" t="s">
        <v>696</v>
      </c>
      <c r="R152" t="s">
        <v>697</v>
      </c>
      <c r="S152" t="s">
        <v>72</v>
      </c>
      <c r="T152" t="s">
        <v>52</v>
      </c>
      <c r="U152" s="3" t="s">
        <v>2905</v>
      </c>
      <c r="V152" t="s">
        <v>53</v>
      </c>
      <c r="W152" s="2">
        <v>45761</v>
      </c>
      <c r="X152" s="2">
        <v>45791</v>
      </c>
      <c r="Y152">
        <v>1</v>
      </c>
      <c r="Z152" t="s">
        <v>54</v>
      </c>
      <c r="AA152" t="s">
        <v>2906</v>
      </c>
      <c r="AD152" t="s">
        <v>56</v>
      </c>
      <c r="AE152" t="s">
        <v>82</v>
      </c>
      <c r="AF152" t="s">
        <v>56</v>
      </c>
      <c r="AG152" t="s">
        <v>82</v>
      </c>
    </row>
    <row r="153" spans="1:33" x14ac:dyDescent="0.2">
      <c r="A153" t="s">
        <v>3308</v>
      </c>
      <c r="B153" t="s">
        <v>52</v>
      </c>
      <c r="C153" t="s">
        <v>37</v>
      </c>
      <c r="D153" s="1">
        <v>820</v>
      </c>
      <c r="E153" t="s">
        <v>38</v>
      </c>
      <c r="F153" s="2">
        <v>45761</v>
      </c>
      <c r="G153" t="s">
        <v>39</v>
      </c>
      <c r="H153" t="s">
        <v>3309</v>
      </c>
      <c r="I153" t="s">
        <v>41</v>
      </c>
      <c r="J153" t="s">
        <v>42</v>
      </c>
      <c r="K153" t="s">
        <v>66</v>
      </c>
      <c r="L153" t="s">
        <v>43</v>
      </c>
      <c r="M153" t="s">
        <v>1023</v>
      </c>
      <c r="N153" t="s">
        <v>2558</v>
      </c>
      <c r="O153" t="s">
        <v>2559</v>
      </c>
      <c r="P153" t="s">
        <v>48</v>
      </c>
      <c r="Q153" t="s">
        <v>147</v>
      </c>
      <c r="R153" t="s">
        <v>148</v>
      </c>
      <c r="S153" t="s">
        <v>51</v>
      </c>
      <c r="T153" t="s">
        <v>52</v>
      </c>
      <c r="U153" s="3" t="s">
        <v>2905</v>
      </c>
      <c r="V153" t="s">
        <v>53</v>
      </c>
      <c r="W153" s="2">
        <v>45761</v>
      </c>
      <c r="X153" s="2">
        <v>45770</v>
      </c>
      <c r="Y153">
        <v>0</v>
      </c>
      <c r="Z153" t="s">
        <v>54</v>
      </c>
      <c r="AA153" t="s">
        <v>2906</v>
      </c>
      <c r="AB153" t="s">
        <v>90</v>
      </c>
      <c r="AC153" t="s">
        <v>2914</v>
      </c>
      <c r="AD153" t="s">
        <v>56</v>
      </c>
      <c r="AE153" t="s">
        <v>82</v>
      </c>
      <c r="AF153" t="s">
        <v>56</v>
      </c>
      <c r="AG153" t="s">
        <v>82</v>
      </c>
    </row>
    <row r="154" spans="1:33" x14ac:dyDescent="0.2">
      <c r="A154" t="s">
        <v>3310</v>
      </c>
      <c r="B154" t="s">
        <v>52</v>
      </c>
      <c r="C154" t="s">
        <v>37</v>
      </c>
      <c r="D154" s="1">
        <v>660</v>
      </c>
      <c r="E154" t="s">
        <v>38</v>
      </c>
      <c r="F154" s="2">
        <v>45763</v>
      </c>
      <c r="G154" t="s">
        <v>39</v>
      </c>
      <c r="H154" t="s">
        <v>3311</v>
      </c>
      <c r="I154" t="s">
        <v>41</v>
      </c>
      <c r="J154" t="s">
        <v>42</v>
      </c>
      <c r="K154" t="s">
        <v>120</v>
      </c>
      <c r="M154" t="s">
        <v>45</v>
      </c>
      <c r="N154" t="s">
        <v>2207</v>
      </c>
      <c r="O154" t="s">
        <v>2208</v>
      </c>
      <c r="P154" t="s">
        <v>48</v>
      </c>
      <c r="Q154" t="s">
        <v>428</v>
      </c>
      <c r="R154" t="s">
        <v>429</v>
      </c>
      <c r="S154" t="s">
        <v>155</v>
      </c>
      <c r="T154" t="s">
        <v>52</v>
      </c>
      <c r="U154" s="3" t="s">
        <v>2905</v>
      </c>
      <c r="V154" t="s">
        <v>53</v>
      </c>
      <c r="W154" s="2">
        <v>45763</v>
      </c>
      <c r="X154" s="2">
        <v>45783</v>
      </c>
      <c r="Y154">
        <v>0</v>
      </c>
      <c r="Z154" t="s">
        <v>54</v>
      </c>
      <c r="AA154" t="s">
        <v>126</v>
      </c>
      <c r="AD154" t="s">
        <v>56</v>
      </c>
      <c r="AE154" t="s">
        <v>57</v>
      </c>
      <c r="AF154" t="s">
        <v>56</v>
      </c>
      <c r="AG154" t="s">
        <v>57</v>
      </c>
    </row>
    <row r="155" spans="1:33" x14ac:dyDescent="0.2">
      <c r="A155" t="s">
        <v>3312</v>
      </c>
      <c r="B155" t="s">
        <v>52</v>
      </c>
      <c r="C155" t="s">
        <v>37</v>
      </c>
      <c r="D155" s="1">
        <v>916</v>
      </c>
      <c r="E155" t="s">
        <v>38</v>
      </c>
      <c r="F155" s="2">
        <v>45761</v>
      </c>
      <c r="G155" t="s">
        <v>39</v>
      </c>
      <c r="H155" t="s">
        <v>3313</v>
      </c>
      <c r="I155" t="s">
        <v>41</v>
      </c>
      <c r="J155" t="s">
        <v>42</v>
      </c>
      <c r="K155" t="s">
        <v>120</v>
      </c>
      <c r="M155" t="s">
        <v>45</v>
      </c>
      <c r="N155" t="s">
        <v>2981</v>
      </c>
      <c r="O155" t="s">
        <v>2982</v>
      </c>
      <c r="P155" t="s">
        <v>48</v>
      </c>
      <c r="Q155" t="s">
        <v>88</v>
      </c>
      <c r="R155" t="s">
        <v>89</v>
      </c>
      <c r="S155" t="s">
        <v>72</v>
      </c>
      <c r="T155" t="s">
        <v>52</v>
      </c>
      <c r="U155" s="3" t="s">
        <v>2905</v>
      </c>
      <c r="V155" t="s">
        <v>53</v>
      </c>
      <c r="W155" s="2">
        <v>45761</v>
      </c>
      <c r="X155" s="2">
        <v>45797</v>
      </c>
      <c r="Y155">
        <v>1</v>
      </c>
      <c r="Z155" t="s">
        <v>54</v>
      </c>
      <c r="AA155" t="s">
        <v>126</v>
      </c>
      <c r="AD155" t="s">
        <v>56</v>
      </c>
      <c r="AE155" t="s">
        <v>57</v>
      </c>
      <c r="AF155" t="s">
        <v>56</v>
      </c>
      <c r="AG155" t="s">
        <v>57</v>
      </c>
    </row>
    <row r="156" spans="1:33" x14ac:dyDescent="0.2">
      <c r="A156" t="s">
        <v>3314</v>
      </c>
      <c r="B156" t="s">
        <v>52</v>
      </c>
      <c r="C156" t="s">
        <v>37</v>
      </c>
      <c r="D156" s="1">
        <v>1029</v>
      </c>
      <c r="E156" t="s">
        <v>38</v>
      </c>
      <c r="F156" s="2">
        <v>45761</v>
      </c>
      <c r="G156" t="s">
        <v>39</v>
      </c>
      <c r="H156" t="s">
        <v>3315</v>
      </c>
      <c r="I156" t="s">
        <v>41</v>
      </c>
      <c r="J156" t="s">
        <v>42</v>
      </c>
      <c r="K156" t="s">
        <v>66</v>
      </c>
      <c r="L156" t="s">
        <v>43</v>
      </c>
      <c r="M156" t="s">
        <v>1405</v>
      </c>
      <c r="N156" t="s">
        <v>2207</v>
      </c>
      <c r="O156" t="s">
        <v>2208</v>
      </c>
      <c r="P156" t="s">
        <v>48</v>
      </c>
      <c r="Q156" t="s">
        <v>428</v>
      </c>
      <c r="R156" t="s">
        <v>429</v>
      </c>
      <c r="S156" t="s">
        <v>155</v>
      </c>
      <c r="T156" t="s">
        <v>52</v>
      </c>
      <c r="U156" s="3" t="s">
        <v>2905</v>
      </c>
      <c r="V156" t="s">
        <v>53</v>
      </c>
      <c r="W156" s="2">
        <v>45761</v>
      </c>
      <c r="X156" s="2">
        <v>45764</v>
      </c>
      <c r="Y156">
        <v>0</v>
      </c>
      <c r="Z156" t="s">
        <v>54</v>
      </c>
      <c r="AA156" t="s">
        <v>2906</v>
      </c>
      <c r="AB156" t="s">
        <v>90</v>
      </c>
      <c r="AC156" t="s">
        <v>2914</v>
      </c>
      <c r="AD156" t="s">
        <v>56</v>
      </c>
      <c r="AE156" t="s">
        <v>57</v>
      </c>
      <c r="AF156" t="s">
        <v>56</v>
      </c>
      <c r="AG156" t="s">
        <v>57</v>
      </c>
    </row>
    <row r="157" spans="1:33" x14ac:dyDescent="0.2">
      <c r="A157" t="s">
        <v>3316</v>
      </c>
      <c r="B157" t="s">
        <v>52</v>
      </c>
      <c r="C157" t="s">
        <v>37</v>
      </c>
      <c r="D157" s="1">
        <v>906</v>
      </c>
      <c r="E157" t="s">
        <v>38</v>
      </c>
      <c r="F157" s="2">
        <v>45761</v>
      </c>
      <c r="G157" t="s">
        <v>39</v>
      </c>
      <c r="H157" t="s">
        <v>3317</v>
      </c>
      <c r="I157" t="s">
        <v>41</v>
      </c>
      <c r="J157" t="s">
        <v>42</v>
      </c>
      <c r="K157" t="s">
        <v>66</v>
      </c>
      <c r="L157" t="s">
        <v>43</v>
      </c>
      <c r="M157" t="s">
        <v>1405</v>
      </c>
      <c r="N157" t="s">
        <v>3318</v>
      </c>
      <c r="O157" t="s">
        <v>3319</v>
      </c>
      <c r="P157" t="s">
        <v>48</v>
      </c>
      <c r="Q157" t="s">
        <v>2310</v>
      </c>
      <c r="R157" t="s">
        <v>2311</v>
      </c>
      <c r="S157" t="s">
        <v>155</v>
      </c>
      <c r="T157" t="s">
        <v>52</v>
      </c>
      <c r="U157" s="3" t="s">
        <v>2905</v>
      </c>
      <c r="V157" t="s">
        <v>53</v>
      </c>
      <c r="W157" s="2">
        <v>45761</v>
      </c>
      <c r="X157" s="2">
        <v>45779</v>
      </c>
      <c r="Y157">
        <v>0</v>
      </c>
      <c r="Z157" t="s">
        <v>54</v>
      </c>
      <c r="AA157" t="s">
        <v>2906</v>
      </c>
      <c r="AB157" t="s">
        <v>90</v>
      </c>
      <c r="AC157" t="s">
        <v>2914</v>
      </c>
      <c r="AD157" t="s">
        <v>56</v>
      </c>
      <c r="AE157" t="s">
        <v>57</v>
      </c>
      <c r="AF157" t="s">
        <v>56</v>
      </c>
      <c r="AG157" t="s">
        <v>57</v>
      </c>
    </row>
    <row r="158" spans="1:33" x14ac:dyDescent="0.2">
      <c r="A158" t="s">
        <v>3320</v>
      </c>
      <c r="B158" t="s">
        <v>52</v>
      </c>
      <c r="C158" t="s">
        <v>37</v>
      </c>
      <c r="D158" s="1">
        <v>945</v>
      </c>
      <c r="E158" t="s">
        <v>38</v>
      </c>
      <c r="F158" s="2">
        <v>45762</v>
      </c>
      <c r="G158" t="s">
        <v>39</v>
      </c>
      <c r="H158" t="s">
        <v>3321</v>
      </c>
      <c r="I158" t="s">
        <v>41</v>
      </c>
      <c r="J158" t="s">
        <v>42</v>
      </c>
      <c r="K158" t="s">
        <v>120</v>
      </c>
      <c r="M158" t="s">
        <v>271</v>
      </c>
      <c r="N158" t="s">
        <v>3155</v>
      </c>
      <c r="O158" t="s">
        <v>3156</v>
      </c>
      <c r="P158" t="s">
        <v>48</v>
      </c>
      <c r="Q158" t="s">
        <v>169</v>
      </c>
      <c r="R158" t="s">
        <v>170</v>
      </c>
      <c r="S158" t="s">
        <v>72</v>
      </c>
      <c r="T158" t="s">
        <v>52</v>
      </c>
      <c r="U158" s="3" t="s">
        <v>2905</v>
      </c>
      <c r="V158" t="s">
        <v>53</v>
      </c>
      <c r="W158" s="2">
        <v>45762</v>
      </c>
      <c r="X158" s="2">
        <v>45826</v>
      </c>
      <c r="Y158">
        <v>2</v>
      </c>
      <c r="Z158" t="s">
        <v>54</v>
      </c>
      <c r="AA158" t="s">
        <v>126</v>
      </c>
      <c r="AD158" t="s">
        <v>56</v>
      </c>
      <c r="AE158" t="s">
        <v>57</v>
      </c>
      <c r="AF158" t="s">
        <v>56</v>
      </c>
      <c r="AG158" t="s">
        <v>57</v>
      </c>
    </row>
    <row r="159" spans="1:33" x14ac:dyDescent="0.2">
      <c r="A159" t="s">
        <v>3322</v>
      </c>
      <c r="B159" t="s">
        <v>52</v>
      </c>
      <c r="C159" t="s">
        <v>37</v>
      </c>
      <c r="D159" s="1">
        <v>921</v>
      </c>
      <c r="E159" t="s">
        <v>38</v>
      </c>
      <c r="F159" s="2">
        <v>45762</v>
      </c>
      <c r="G159" t="s">
        <v>39</v>
      </c>
      <c r="H159" t="s">
        <v>3323</v>
      </c>
      <c r="I159" t="s">
        <v>41</v>
      </c>
      <c r="J159" t="s">
        <v>42</v>
      </c>
      <c r="K159" t="s">
        <v>120</v>
      </c>
      <c r="M159" t="s">
        <v>1405</v>
      </c>
      <c r="N159" t="s">
        <v>2207</v>
      </c>
      <c r="O159" t="s">
        <v>2208</v>
      </c>
      <c r="P159" t="s">
        <v>48</v>
      </c>
      <c r="Q159" t="s">
        <v>428</v>
      </c>
      <c r="R159" t="s">
        <v>429</v>
      </c>
      <c r="S159" t="s">
        <v>155</v>
      </c>
      <c r="T159" t="s">
        <v>52</v>
      </c>
      <c r="U159" s="3" t="s">
        <v>2905</v>
      </c>
      <c r="V159" t="s">
        <v>53</v>
      </c>
      <c r="W159" s="2">
        <v>45762</v>
      </c>
      <c r="X159" s="2">
        <v>45777</v>
      </c>
      <c r="Y159">
        <v>0</v>
      </c>
      <c r="Z159" t="s">
        <v>54</v>
      </c>
      <c r="AA159" t="s">
        <v>126</v>
      </c>
      <c r="AD159" t="s">
        <v>56</v>
      </c>
      <c r="AE159" t="s">
        <v>82</v>
      </c>
      <c r="AF159" t="s">
        <v>56</v>
      </c>
      <c r="AG159" t="s">
        <v>82</v>
      </c>
    </row>
    <row r="160" spans="1:33" x14ac:dyDescent="0.2">
      <c r="A160" t="s">
        <v>3324</v>
      </c>
      <c r="B160" t="s">
        <v>52</v>
      </c>
      <c r="C160" t="s">
        <v>37</v>
      </c>
      <c r="D160" s="1">
        <v>1000</v>
      </c>
      <c r="E160" t="s">
        <v>38</v>
      </c>
      <c r="F160" s="2">
        <v>45761</v>
      </c>
      <c r="G160" t="s">
        <v>39</v>
      </c>
      <c r="H160" t="s">
        <v>3325</v>
      </c>
      <c r="I160" t="s">
        <v>41</v>
      </c>
      <c r="J160" t="s">
        <v>42</v>
      </c>
      <c r="K160" t="s">
        <v>120</v>
      </c>
      <c r="M160" t="s">
        <v>96</v>
      </c>
      <c r="N160" t="s">
        <v>3326</v>
      </c>
      <c r="O160" t="s">
        <v>3327</v>
      </c>
      <c r="P160" t="s">
        <v>48</v>
      </c>
      <c r="Q160" t="s">
        <v>428</v>
      </c>
      <c r="R160" t="s">
        <v>429</v>
      </c>
      <c r="S160" t="s">
        <v>155</v>
      </c>
      <c r="T160" t="s">
        <v>52</v>
      </c>
      <c r="U160" s="3" t="s">
        <v>2905</v>
      </c>
      <c r="V160" t="s">
        <v>53</v>
      </c>
      <c r="W160" s="2">
        <v>45761</v>
      </c>
      <c r="X160" s="2">
        <v>45901</v>
      </c>
      <c r="Y160">
        <v>4</v>
      </c>
      <c r="Z160" t="s">
        <v>54</v>
      </c>
      <c r="AA160" t="s">
        <v>126</v>
      </c>
      <c r="AD160" t="s">
        <v>56</v>
      </c>
      <c r="AE160" t="s">
        <v>877</v>
      </c>
      <c r="AF160" t="s">
        <v>56</v>
      </c>
      <c r="AG160" t="s">
        <v>877</v>
      </c>
    </row>
    <row r="161" spans="1:33" x14ac:dyDescent="0.2">
      <c r="A161" t="s">
        <v>3328</v>
      </c>
      <c r="B161" t="s">
        <v>52</v>
      </c>
      <c r="C161" t="s">
        <v>37</v>
      </c>
      <c r="D161" s="1">
        <v>1000</v>
      </c>
      <c r="E161" t="s">
        <v>38</v>
      </c>
      <c r="F161" s="2">
        <v>45769</v>
      </c>
      <c r="G161" t="s">
        <v>39</v>
      </c>
      <c r="H161" t="s">
        <v>3329</v>
      </c>
      <c r="I161" t="s">
        <v>41</v>
      </c>
      <c r="J161" t="s">
        <v>42</v>
      </c>
      <c r="K161" t="s">
        <v>120</v>
      </c>
      <c r="M161" t="s">
        <v>789</v>
      </c>
      <c r="N161" t="s">
        <v>3330</v>
      </c>
      <c r="O161" t="s">
        <v>3331</v>
      </c>
      <c r="P161" t="s">
        <v>48</v>
      </c>
      <c r="Q161" t="s">
        <v>216</v>
      </c>
      <c r="R161" t="s">
        <v>217</v>
      </c>
      <c r="S161" t="s">
        <v>72</v>
      </c>
      <c r="T161" t="s">
        <v>52</v>
      </c>
      <c r="U161" s="3" t="s">
        <v>2905</v>
      </c>
      <c r="V161" t="s">
        <v>53</v>
      </c>
      <c r="W161" s="2">
        <v>45769</v>
      </c>
      <c r="X161" s="2">
        <v>45799</v>
      </c>
      <c r="Y161">
        <v>1</v>
      </c>
      <c r="Z161" t="s">
        <v>54</v>
      </c>
      <c r="AA161" t="s">
        <v>126</v>
      </c>
      <c r="AD161" t="s">
        <v>56</v>
      </c>
      <c r="AE161" t="s">
        <v>792</v>
      </c>
      <c r="AF161" t="s">
        <v>56</v>
      </c>
      <c r="AG161" t="s">
        <v>792</v>
      </c>
    </row>
    <row r="162" spans="1:33" x14ac:dyDescent="0.2">
      <c r="A162" t="s">
        <v>3332</v>
      </c>
      <c r="B162" t="s">
        <v>52</v>
      </c>
      <c r="C162" t="s">
        <v>37</v>
      </c>
      <c r="D162" s="1">
        <v>780</v>
      </c>
      <c r="E162" t="s">
        <v>38</v>
      </c>
      <c r="F162" s="2">
        <v>45769</v>
      </c>
      <c r="G162" t="s">
        <v>39</v>
      </c>
      <c r="H162" t="s">
        <v>3333</v>
      </c>
      <c r="I162" t="s">
        <v>41</v>
      </c>
      <c r="J162" t="s">
        <v>42</v>
      </c>
      <c r="K162" t="s">
        <v>66</v>
      </c>
      <c r="M162" t="s">
        <v>196</v>
      </c>
      <c r="N162" t="s">
        <v>2403</v>
      </c>
      <c r="O162" t="s">
        <v>2404</v>
      </c>
      <c r="P162" t="s">
        <v>48</v>
      </c>
      <c r="Q162" t="s">
        <v>104</v>
      </c>
      <c r="R162" t="s">
        <v>105</v>
      </c>
      <c r="S162" t="s">
        <v>51</v>
      </c>
      <c r="T162" t="s">
        <v>52</v>
      </c>
      <c r="U162" s="3" t="s">
        <v>2905</v>
      </c>
      <c r="V162" t="s">
        <v>53</v>
      </c>
      <c r="W162" s="2">
        <v>45769</v>
      </c>
      <c r="X162" s="2">
        <v>45827</v>
      </c>
      <c r="Y162">
        <v>1</v>
      </c>
      <c r="Z162" t="s">
        <v>54</v>
      </c>
      <c r="AA162" t="s">
        <v>2906</v>
      </c>
      <c r="AD162" t="s">
        <v>56</v>
      </c>
      <c r="AE162" t="s">
        <v>877</v>
      </c>
      <c r="AF162" t="s">
        <v>56</v>
      </c>
      <c r="AG162" t="s">
        <v>877</v>
      </c>
    </row>
    <row r="163" spans="1:33" x14ac:dyDescent="0.2">
      <c r="A163" t="s">
        <v>3334</v>
      </c>
      <c r="B163" t="s">
        <v>52</v>
      </c>
      <c r="C163" t="s">
        <v>37</v>
      </c>
      <c r="D163" s="1">
        <v>1000</v>
      </c>
      <c r="E163" t="s">
        <v>38</v>
      </c>
      <c r="F163" s="2">
        <v>45769</v>
      </c>
      <c r="G163" t="s">
        <v>39</v>
      </c>
      <c r="H163" t="s">
        <v>3335</v>
      </c>
      <c r="I163" t="s">
        <v>41</v>
      </c>
      <c r="J163" t="s">
        <v>42</v>
      </c>
      <c r="K163" t="s">
        <v>66</v>
      </c>
      <c r="M163" t="s">
        <v>949</v>
      </c>
      <c r="N163" t="s">
        <v>369</v>
      </c>
      <c r="O163" t="s">
        <v>370</v>
      </c>
      <c r="P163" t="s">
        <v>48</v>
      </c>
      <c r="Q163" t="s">
        <v>233</v>
      </c>
      <c r="R163" t="s">
        <v>234</v>
      </c>
      <c r="S163" t="s">
        <v>51</v>
      </c>
      <c r="T163" t="s">
        <v>52</v>
      </c>
      <c r="U163" s="3" t="s">
        <v>2905</v>
      </c>
      <c r="V163" t="s">
        <v>53</v>
      </c>
      <c r="W163" s="2">
        <v>45769</v>
      </c>
      <c r="X163" s="2">
        <v>45862</v>
      </c>
      <c r="Y163">
        <v>3</v>
      </c>
      <c r="Z163" t="s">
        <v>54</v>
      </c>
      <c r="AA163" t="s">
        <v>2906</v>
      </c>
      <c r="AD163" t="s">
        <v>56</v>
      </c>
      <c r="AE163" t="s">
        <v>877</v>
      </c>
      <c r="AF163" t="s">
        <v>56</v>
      </c>
      <c r="AG163" t="s">
        <v>877</v>
      </c>
    </row>
    <row r="164" spans="1:33" x14ac:dyDescent="0.2">
      <c r="A164" t="s">
        <v>3336</v>
      </c>
      <c r="B164" t="s">
        <v>52</v>
      </c>
      <c r="C164" t="s">
        <v>37</v>
      </c>
      <c r="D164" s="1">
        <v>753</v>
      </c>
      <c r="E164" t="s">
        <v>38</v>
      </c>
      <c r="F164" s="2">
        <v>45769</v>
      </c>
      <c r="G164" t="s">
        <v>39</v>
      </c>
      <c r="H164" t="s">
        <v>3337</v>
      </c>
      <c r="I164" t="s">
        <v>41</v>
      </c>
      <c r="J164" t="s">
        <v>42</v>
      </c>
      <c r="K164" t="s">
        <v>66</v>
      </c>
      <c r="M164" t="s">
        <v>45</v>
      </c>
      <c r="N164" t="s">
        <v>3338</v>
      </c>
      <c r="O164" t="s">
        <v>3339</v>
      </c>
      <c r="P164" t="s">
        <v>48</v>
      </c>
      <c r="Q164" t="s">
        <v>490</v>
      </c>
      <c r="R164" t="s">
        <v>491</v>
      </c>
      <c r="S164" t="s">
        <v>72</v>
      </c>
      <c r="T164" t="s">
        <v>52</v>
      </c>
      <c r="U164" s="3" t="s">
        <v>2905</v>
      </c>
      <c r="V164" t="s">
        <v>53</v>
      </c>
      <c r="W164" s="2">
        <v>45769</v>
      </c>
      <c r="X164" s="2">
        <v>45798</v>
      </c>
      <c r="Y164">
        <v>0</v>
      </c>
      <c r="Z164" t="s">
        <v>54</v>
      </c>
      <c r="AA164" t="s">
        <v>2906</v>
      </c>
      <c r="AD164" t="s">
        <v>56</v>
      </c>
      <c r="AE164" t="s">
        <v>57</v>
      </c>
      <c r="AF164" t="s">
        <v>56</v>
      </c>
      <c r="AG164" t="s">
        <v>57</v>
      </c>
    </row>
    <row r="165" spans="1:33" x14ac:dyDescent="0.2">
      <c r="A165" t="s">
        <v>3340</v>
      </c>
      <c r="B165" t="s">
        <v>52</v>
      </c>
      <c r="C165" t="s">
        <v>37</v>
      </c>
      <c r="D165" s="1">
        <v>1000</v>
      </c>
      <c r="E165" t="s">
        <v>38</v>
      </c>
      <c r="F165" s="2">
        <v>45769</v>
      </c>
      <c r="G165" t="s">
        <v>39</v>
      </c>
      <c r="H165" t="s">
        <v>3341</v>
      </c>
      <c r="I165" t="s">
        <v>41</v>
      </c>
      <c r="J165" t="s">
        <v>42</v>
      </c>
      <c r="K165" t="s">
        <v>66</v>
      </c>
      <c r="M165" t="s">
        <v>789</v>
      </c>
      <c r="N165" t="s">
        <v>1461</v>
      </c>
      <c r="O165" t="s">
        <v>1462</v>
      </c>
      <c r="P165" t="s">
        <v>48</v>
      </c>
      <c r="Q165" t="s">
        <v>1463</v>
      </c>
      <c r="R165" t="s">
        <v>1464</v>
      </c>
      <c r="S165" t="s">
        <v>155</v>
      </c>
      <c r="T165" t="s">
        <v>52</v>
      </c>
      <c r="U165" s="3" t="s">
        <v>2905</v>
      </c>
      <c r="V165" t="s">
        <v>53</v>
      </c>
      <c r="W165" s="2">
        <v>45769</v>
      </c>
      <c r="X165" s="2">
        <v>45812</v>
      </c>
      <c r="Y165">
        <v>1</v>
      </c>
      <c r="Z165" t="s">
        <v>54</v>
      </c>
      <c r="AA165" t="s">
        <v>2906</v>
      </c>
      <c r="AD165" t="s">
        <v>56</v>
      </c>
      <c r="AE165" t="s">
        <v>792</v>
      </c>
      <c r="AF165" t="s">
        <v>56</v>
      </c>
      <c r="AG165" t="s">
        <v>792</v>
      </c>
    </row>
    <row r="166" spans="1:33" x14ac:dyDescent="0.2">
      <c r="A166" t="s">
        <v>3342</v>
      </c>
      <c r="B166" t="s">
        <v>52</v>
      </c>
      <c r="C166" t="s">
        <v>37</v>
      </c>
      <c r="D166" s="1">
        <v>912</v>
      </c>
      <c r="E166" t="s">
        <v>38</v>
      </c>
      <c r="F166" s="2">
        <v>45769</v>
      </c>
      <c r="G166" t="s">
        <v>39</v>
      </c>
      <c r="H166" t="s">
        <v>3343</v>
      </c>
      <c r="I166" t="s">
        <v>41</v>
      </c>
      <c r="J166" t="s">
        <v>42</v>
      </c>
      <c r="K166" t="s">
        <v>129</v>
      </c>
      <c r="M166" t="s">
        <v>45</v>
      </c>
      <c r="N166" t="s">
        <v>1696</v>
      </c>
      <c r="O166" t="s">
        <v>1697</v>
      </c>
      <c r="P166" t="s">
        <v>48</v>
      </c>
      <c r="Q166" t="s">
        <v>267</v>
      </c>
      <c r="R166" t="s">
        <v>268</v>
      </c>
      <c r="S166" t="s">
        <v>51</v>
      </c>
      <c r="T166" t="s">
        <v>52</v>
      </c>
      <c r="U166" s="3" t="s">
        <v>2905</v>
      </c>
      <c r="V166" t="s">
        <v>53</v>
      </c>
      <c r="W166" s="2">
        <v>45769</v>
      </c>
      <c r="X166" s="2">
        <v>45798</v>
      </c>
      <c r="Y166">
        <v>0</v>
      </c>
      <c r="Z166" t="s">
        <v>54</v>
      </c>
      <c r="AA166" t="s">
        <v>163</v>
      </c>
      <c r="AD166" t="s">
        <v>56</v>
      </c>
      <c r="AE166" t="s">
        <v>57</v>
      </c>
      <c r="AF166" t="s">
        <v>56</v>
      </c>
      <c r="AG166" t="s">
        <v>57</v>
      </c>
    </row>
    <row r="167" spans="1:33" x14ac:dyDescent="0.2">
      <c r="A167" t="s">
        <v>3344</v>
      </c>
      <c r="B167" t="s">
        <v>52</v>
      </c>
      <c r="C167" t="s">
        <v>37</v>
      </c>
      <c r="D167" s="1">
        <v>917</v>
      </c>
      <c r="E167" t="s">
        <v>38</v>
      </c>
      <c r="F167" s="2">
        <v>45769</v>
      </c>
      <c r="G167" t="s">
        <v>39</v>
      </c>
      <c r="H167" t="s">
        <v>3345</v>
      </c>
      <c r="I167" t="s">
        <v>41</v>
      </c>
      <c r="J167" t="s">
        <v>42</v>
      </c>
      <c r="K167" t="s">
        <v>43</v>
      </c>
      <c r="M167" t="s">
        <v>1023</v>
      </c>
      <c r="N167" t="s">
        <v>1927</v>
      </c>
      <c r="O167" t="s">
        <v>1928</v>
      </c>
      <c r="P167" t="s">
        <v>48</v>
      </c>
      <c r="Q167" t="s">
        <v>490</v>
      </c>
      <c r="R167" t="s">
        <v>491</v>
      </c>
      <c r="S167" t="s">
        <v>72</v>
      </c>
      <c r="T167" t="s">
        <v>52</v>
      </c>
      <c r="U167" s="3" t="s">
        <v>2905</v>
      </c>
      <c r="V167" t="s">
        <v>53</v>
      </c>
      <c r="W167" s="2">
        <v>45769</v>
      </c>
      <c r="X167" s="2">
        <v>45798</v>
      </c>
      <c r="Y167">
        <v>0</v>
      </c>
      <c r="Z167" t="s">
        <v>54</v>
      </c>
      <c r="AA167" t="s">
        <v>2914</v>
      </c>
      <c r="AD167" t="s">
        <v>56</v>
      </c>
      <c r="AE167" t="s">
        <v>57</v>
      </c>
      <c r="AF167" t="s">
        <v>56</v>
      </c>
      <c r="AG167" t="s">
        <v>57</v>
      </c>
    </row>
    <row r="168" spans="1:33" x14ac:dyDescent="0.2">
      <c r="A168" t="s">
        <v>3346</v>
      </c>
      <c r="B168" t="s">
        <v>52</v>
      </c>
      <c r="C168" t="s">
        <v>37</v>
      </c>
      <c r="D168" s="1">
        <v>880</v>
      </c>
      <c r="E168" t="s">
        <v>38</v>
      </c>
      <c r="F168" s="2">
        <v>45770</v>
      </c>
      <c r="G168" t="s">
        <v>39</v>
      </c>
      <c r="H168" t="s">
        <v>3347</v>
      </c>
      <c r="I168" t="s">
        <v>41</v>
      </c>
      <c r="J168" t="s">
        <v>42</v>
      </c>
      <c r="K168" t="s">
        <v>66</v>
      </c>
      <c r="M168" t="s">
        <v>949</v>
      </c>
      <c r="N168" t="s">
        <v>3348</v>
      </c>
      <c r="O168" t="s">
        <v>3349</v>
      </c>
      <c r="P168" t="s">
        <v>48</v>
      </c>
      <c r="Q168" t="s">
        <v>428</v>
      </c>
      <c r="R168" t="s">
        <v>429</v>
      </c>
      <c r="S168" t="s">
        <v>155</v>
      </c>
      <c r="T168" t="s">
        <v>52</v>
      </c>
      <c r="U168" s="3" t="s">
        <v>2905</v>
      </c>
      <c r="V168" t="s">
        <v>53</v>
      </c>
      <c r="W168" s="2">
        <v>45770</v>
      </c>
      <c r="X168" s="2">
        <v>45813</v>
      </c>
      <c r="Y168">
        <v>1</v>
      </c>
      <c r="Z168" t="s">
        <v>54</v>
      </c>
      <c r="AA168" t="s">
        <v>2906</v>
      </c>
      <c r="AD168" t="s">
        <v>56</v>
      </c>
      <c r="AE168" t="s">
        <v>877</v>
      </c>
      <c r="AF168" t="s">
        <v>56</v>
      </c>
      <c r="AG168" t="s">
        <v>877</v>
      </c>
    </row>
    <row r="169" spans="1:33" x14ac:dyDescent="0.2">
      <c r="A169" t="s">
        <v>3350</v>
      </c>
      <c r="B169" t="s">
        <v>52</v>
      </c>
      <c r="C169" t="s">
        <v>37</v>
      </c>
      <c r="D169" s="1">
        <v>554</v>
      </c>
      <c r="E169" t="s">
        <v>38</v>
      </c>
      <c r="F169" s="2">
        <v>45775</v>
      </c>
      <c r="G169" t="s">
        <v>39</v>
      </c>
      <c r="H169" t="s">
        <v>3351</v>
      </c>
      <c r="I169" t="s">
        <v>41</v>
      </c>
      <c r="J169" t="s">
        <v>42</v>
      </c>
      <c r="K169" t="s">
        <v>66</v>
      </c>
      <c r="M169" t="s">
        <v>956</v>
      </c>
      <c r="N169" t="s">
        <v>420</v>
      </c>
      <c r="O169" t="s">
        <v>421</v>
      </c>
      <c r="P169" t="s">
        <v>48</v>
      </c>
      <c r="Q169" t="s">
        <v>147</v>
      </c>
      <c r="R169" t="s">
        <v>148</v>
      </c>
      <c r="S169" t="s">
        <v>51</v>
      </c>
      <c r="T169" t="s">
        <v>52</v>
      </c>
      <c r="U169" s="3" t="s">
        <v>2905</v>
      </c>
      <c r="V169" t="s">
        <v>53</v>
      </c>
      <c r="W169" s="2">
        <v>45775</v>
      </c>
      <c r="X169" s="2">
        <v>45797</v>
      </c>
      <c r="Y169">
        <v>0</v>
      </c>
      <c r="Z169" t="s">
        <v>54</v>
      </c>
      <c r="AA169" t="s">
        <v>2906</v>
      </c>
      <c r="AD169" t="s">
        <v>56</v>
      </c>
      <c r="AE169" t="s">
        <v>57</v>
      </c>
      <c r="AF169" t="s">
        <v>56</v>
      </c>
      <c r="AG169" t="s">
        <v>57</v>
      </c>
    </row>
    <row r="170" spans="1:33" x14ac:dyDescent="0.2">
      <c r="A170" t="s">
        <v>3352</v>
      </c>
      <c r="B170" t="s">
        <v>52</v>
      </c>
      <c r="C170" t="s">
        <v>37</v>
      </c>
      <c r="D170" s="1">
        <v>929</v>
      </c>
      <c r="E170" t="s">
        <v>38</v>
      </c>
      <c r="F170" s="2">
        <v>45775</v>
      </c>
      <c r="G170" t="s">
        <v>39</v>
      </c>
      <c r="H170" t="s">
        <v>3353</v>
      </c>
      <c r="I170" t="s">
        <v>41</v>
      </c>
      <c r="J170" t="s">
        <v>42</v>
      </c>
      <c r="K170" t="s">
        <v>66</v>
      </c>
      <c r="M170" t="s">
        <v>346</v>
      </c>
      <c r="N170" t="s">
        <v>1382</v>
      </c>
      <c r="O170" t="s">
        <v>1383</v>
      </c>
      <c r="P170" t="s">
        <v>48</v>
      </c>
      <c r="Q170" t="s">
        <v>104</v>
      </c>
      <c r="R170" t="s">
        <v>105</v>
      </c>
      <c r="S170" t="s">
        <v>51</v>
      </c>
      <c r="T170" t="s">
        <v>52</v>
      </c>
      <c r="U170" s="3" t="s">
        <v>2905</v>
      </c>
      <c r="V170" t="s">
        <v>53</v>
      </c>
      <c r="W170" s="2">
        <v>45775</v>
      </c>
      <c r="X170" s="2">
        <v>45832</v>
      </c>
      <c r="Y170">
        <v>1</v>
      </c>
      <c r="Z170" t="s">
        <v>54</v>
      </c>
      <c r="AA170" t="s">
        <v>2906</v>
      </c>
      <c r="AD170" t="s">
        <v>56</v>
      </c>
      <c r="AE170" t="s">
        <v>82</v>
      </c>
      <c r="AF170" t="s">
        <v>56</v>
      </c>
      <c r="AG170" t="s">
        <v>82</v>
      </c>
    </row>
    <row r="171" spans="1:33" x14ac:dyDescent="0.2">
      <c r="A171" t="s">
        <v>3354</v>
      </c>
      <c r="B171" t="s">
        <v>52</v>
      </c>
      <c r="C171" t="s">
        <v>37</v>
      </c>
      <c r="D171" s="1">
        <v>972</v>
      </c>
      <c r="E171" t="s">
        <v>38</v>
      </c>
      <c r="F171" s="2">
        <v>45776</v>
      </c>
      <c r="G171" t="s">
        <v>39</v>
      </c>
      <c r="H171" t="s">
        <v>3355</v>
      </c>
      <c r="I171" t="s">
        <v>41</v>
      </c>
      <c r="J171" t="s">
        <v>42</v>
      </c>
      <c r="K171" t="s">
        <v>66</v>
      </c>
      <c r="M171" t="s">
        <v>1775</v>
      </c>
      <c r="N171" t="s">
        <v>2981</v>
      </c>
      <c r="O171" t="s">
        <v>2982</v>
      </c>
      <c r="P171" t="s">
        <v>48</v>
      </c>
      <c r="Q171" t="s">
        <v>88</v>
      </c>
      <c r="R171" t="s">
        <v>89</v>
      </c>
      <c r="S171" t="s">
        <v>72</v>
      </c>
      <c r="T171" t="s">
        <v>52</v>
      </c>
      <c r="U171" s="3" t="s">
        <v>2905</v>
      </c>
      <c r="V171" t="s">
        <v>53</v>
      </c>
      <c r="W171" s="2">
        <v>45776</v>
      </c>
      <c r="X171" s="2">
        <v>45834</v>
      </c>
      <c r="Y171">
        <v>1</v>
      </c>
      <c r="Z171" t="s">
        <v>54</v>
      </c>
      <c r="AA171" t="s">
        <v>2906</v>
      </c>
      <c r="AD171" t="s">
        <v>56</v>
      </c>
      <c r="AE171" t="s">
        <v>82</v>
      </c>
      <c r="AF171" t="s">
        <v>56</v>
      </c>
      <c r="AG171" t="s">
        <v>82</v>
      </c>
    </row>
    <row r="172" spans="1:33" x14ac:dyDescent="0.2">
      <c r="A172" t="s">
        <v>3356</v>
      </c>
      <c r="B172" t="s">
        <v>52</v>
      </c>
      <c r="C172" t="s">
        <v>37</v>
      </c>
      <c r="D172" s="1">
        <v>359</v>
      </c>
      <c r="E172" t="s">
        <v>38</v>
      </c>
      <c r="F172" s="2">
        <v>45776</v>
      </c>
      <c r="G172" t="s">
        <v>39</v>
      </c>
      <c r="H172" t="s">
        <v>3357</v>
      </c>
      <c r="I172" t="s">
        <v>41</v>
      </c>
      <c r="J172" t="s">
        <v>42</v>
      </c>
      <c r="K172" t="s">
        <v>66</v>
      </c>
      <c r="M172" t="s">
        <v>45</v>
      </c>
      <c r="N172" t="s">
        <v>898</v>
      </c>
      <c r="O172" t="s">
        <v>899</v>
      </c>
      <c r="P172" t="s">
        <v>48</v>
      </c>
      <c r="Q172" t="s">
        <v>428</v>
      </c>
      <c r="R172" t="s">
        <v>429</v>
      </c>
      <c r="S172" t="s">
        <v>155</v>
      </c>
      <c r="T172" t="s">
        <v>52</v>
      </c>
      <c r="U172" s="3" t="s">
        <v>2905</v>
      </c>
      <c r="V172" t="s">
        <v>53</v>
      </c>
      <c r="W172" s="2">
        <v>45776</v>
      </c>
      <c r="X172" s="2">
        <v>45811</v>
      </c>
      <c r="Y172">
        <v>1</v>
      </c>
      <c r="Z172" t="s">
        <v>54</v>
      </c>
      <c r="AA172" t="s">
        <v>2906</v>
      </c>
      <c r="AD172" t="s">
        <v>56</v>
      </c>
      <c r="AE172" t="s">
        <v>82</v>
      </c>
      <c r="AF172" t="s">
        <v>56</v>
      </c>
      <c r="AG172" t="s">
        <v>82</v>
      </c>
    </row>
    <row r="173" spans="1:33" x14ac:dyDescent="0.2">
      <c r="A173" t="s">
        <v>3358</v>
      </c>
      <c r="B173" t="s">
        <v>52</v>
      </c>
      <c r="C173" t="s">
        <v>37</v>
      </c>
      <c r="D173" s="1">
        <v>1609</v>
      </c>
      <c r="E173" t="s">
        <v>38</v>
      </c>
      <c r="F173" s="2">
        <v>45776</v>
      </c>
      <c r="G173" t="s">
        <v>39</v>
      </c>
      <c r="H173" t="s">
        <v>3359</v>
      </c>
      <c r="I173" t="s">
        <v>41</v>
      </c>
      <c r="J173" t="s">
        <v>42</v>
      </c>
      <c r="K173" t="s">
        <v>109</v>
      </c>
      <c r="L173" t="s">
        <v>285</v>
      </c>
      <c r="M173" t="s">
        <v>346</v>
      </c>
      <c r="N173" t="s">
        <v>3209</v>
      </c>
      <c r="O173" t="s">
        <v>3210</v>
      </c>
      <c r="P173" t="s">
        <v>48</v>
      </c>
      <c r="Q173" t="s">
        <v>624</v>
      </c>
      <c r="R173" t="s">
        <v>625</v>
      </c>
      <c r="S173" t="s">
        <v>155</v>
      </c>
      <c r="T173" t="s">
        <v>52</v>
      </c>
      <c r="U173" s="3" t="s">
        <v>2905</v>
      </c>
      <c r="V173" t="s">
        <v>53</v>
      </c>
      <c r="W173" s="2">
        <v>45776</v>
      </c>
      <c r="X173" s="2">
        <v>45929</v>
      </c>
      <c r="Y173">
        <v>5</v>
      </c>
      <c r="Z173" t="s">
        <v>54</v>
      </c>
      <c r="AA173" t="s">
        <v>116</v>
      </c>
      <c r="AB173" t="s">
        <v>90</v>
      </c>
      <c r="AC173" t="s">
        <v>289</v>
      </c>
      <c r="AD173" t="s">
        <v>56</v>
      </c>
      <c r="AE173" t="s">
        <v>57</v>
      </c>
      <c r="AF173" t="s">
        <v>56</v>
      </c>
      <c r="AG173" t="s">
        <v>57</v>
      </c>
    </row>
    <row r="174" spans="1:33" x14ac:dyDescent="0.2">
      <c r="A174" t="s">
        <v>3360</v>
      </c>
      <c r="B174" t="s">
        <v>52</v>
      </c>
      <c r="C174" t="s">
        <v>37</v>
      </c>
      <c r="D174" s="1">
        <v>887</v>
      </c>
      <c r="E174" t="s">
        <v>38</v>
      </c>
      <c r="F174" s="2">
        <v>45776</v>
      </c>
      <c r="G174" t="s">
        <v>39</v>
      </c>
      <c r="H174" t="s">
        <v>3361</v>
      </c>
      <c r="I174" t="s">
        <v>41</v>
      </c>
      <c r="J174" t="s">
        <v>42</v>
      </c>
      <c r="K174" t="s">
        <v>66</v>
      </c>
      <c r="M174" t="s">
        <v>1023</v>
      </c>
      <c r="N174" t="s">
        <v>1903</v>
      </c>
      <c r="O174" t="s">
        <v>1904</v>
      </c>
      <c r="P174" t="s">
        <v>48</v>
      </c>
      <c r="Q174" t="s">
        <v>296</v>
      </c>
      <c r="R174" t="s">
        <v>297</v>
      </c>
      <c r="S174" t="s">
        <v>72</v>
      </c>
      <c r="T174" t="s">
        <v>52</v>
      </c>
      <c r="U174" s="3" t="s">
        <v>2905</v>
      </c>
      <c r="V174" t="s">
        <v>53</v>
      </c>
      <c r="W174" s="2">
        <v>45776</v>
      </c>
      <c r="X174" s="2">
        <v>45839</v>
      </c>
      <c r="Y174">
        <v>2</v>
      </c>
      <c r="Z174" t="s">
        <v>54</v>
      </c>
      <c r="AA174" t="s">
        <v>2906</v>
      </c>
      <c r="AD174" t="s">
        <v>56</v>
      </c>
      <c r="AE174" t="s">
        <v>82</v>
      </c>
      <c r="AF174" t="s">
        <v>56</v>
      </c>
      <c r="AG174" t="s">
        <v>82</v>
      </c>
    </row>
    <row r="175" spans="1:33" x14ac:dyDescent="0.2">
      <c r="A175" t="s">
        <v>3362</v>
      </c>
      <c r="B175" t="s">
        <v>52</v>
      </c>
      <c r="C175" t="s">
        <v>37</v>
      </c>
      <c r="D175" s="1">
        <v>713</v>
      </c>
      <c r="E175" t="s">
        <v>38</v>
      </c>
      <c r="F175" s="2">
        <v>45775</v>
      </c>
      <c r="G175" t="s">
        <v>39</v>
      </c>
      <c r="H175" t="s">
        <v>3363</v>
      </c>
      <c r="I175" t="s">
        <v>41</v>
      </c>
      <c r="J175" t="s">
        <v>42</v>
      </c>
      <c r="K175" t="s">
        <v>129</v>
      </c>
      <c r="M175" t="s">
        <v>3364</v>
      </c>
      <c r="N175" t="s">
        <v>3365</v>
      </c>
      <c r="O175" t="s">
        <v>3366</v>
      </c>
      <c r="P175" t="s">
        <v>48</v>
      </c>
      <c r="Q175" t="s">
        <v>1968</v>
      </c>
      <c r="R175" t="s">
        <v>1969</v>
      </c>
      <c r="S175" t="s">
        <v>72</v>
      </c>
      <c r="T175" t="s">
        <v>52</v>
      </c>
      <c r="U175" s="3" t="s">
        <v>2905</v>
      </c>
      <c r="V175" t="s">
        <v>53</v>
      </c>
      <c r="W175" s="2">
        <v>45775</v>
      </c>
      <c r="X175" s="2">
        <v>45824</v>
      </c>
      <c r="Y175">
        <v>1</v>
      </c>
      <c r="Z175" t="s">
        <v>54</v>
      </c>
      <c r="AA175" t="s">
        <v>132</v>
      </c>
      <c r="AD175" t="s">
        <v>56</v>
      </c>
      <c r="AE175" t="s">
        <v>211</v>
      </c>
      <c r="AF175" t="s">
        <v>56</v>
      </c>
      <c r="AG175" t="s">
        <v>211</v>
      </c>
    </row>
    <row r="176" spans="1:33" x14ac:dyDescent="0.2">
      <c r="A176" t="s">
        <v>3367</v>
      </c>
      <c r="B176" t="s">
        <v>52</v>
      </c>
      <c r="C176" t="s">
        <v>37</v>
      </c>
      <c r="D176" s="1">
        <v>630</v>
      </c>
      <c r="E176" t="s">
        <v>38</v>
      </c>
      <c r="F176" s="2">
        <v>45776</v>
      </c>
      <c r="G176" t="s">
        <v>39</v>
      </c>
      <c r="H176" t="s">
        <v>3368</v>
      </c>
      <c r="I176" t="s">
        <v>41</v>
      </c>
      <c r="J176" t="s">
        <v>42</v>
      </c>
      <c r="K176" t="s">
        <v>66</v>
      </c>
      <c r="M176" t="s">
        <v>196</v>
      </c>
      <c r="N176" t="s">
        <v>898</v>
      </c>
      <c r="O176" t="s">
        <v>899</v>
      </c>
      <c r="P176" t="s">
        <v>48</v>
      </c>
      <c r="Q176" t="s">
        <v>428</v>
      </c>
      <c r="R176" t="s">
        <v>429</v>
      </c>
      <c r="S176" t="s">
        <v>155</v>
      </c>
      <c r="T176" t="s">
        <v>52</v>
      </c>
      <c r="U176" s="3" t="s">
        <v>2905</v>
      </c>
      <c r="V176" t="s">
        <v>53</v>
      </c>
      <c r="W176" s="2">
        <v>45776</v>
      </c>
      <c r="X176" s="2">
        <v>45846</v>
      </c>
      <c r="Y176">
        <v>2</v>
      </c>
      <c r="Z176" t="s">
        <v>54</v>
      </c>
      <c r="AA176" t="s">
        <v>2906</v>
      </c>
      <c r="AD176" t="s">
        <v>56</v>
      </c>
      <c r="AE176" t="s">
        <v>877</v>
      </c>
      <c r="AF176" t="s">
        <v>56</v>
      </c>
      <c r="AG176" t="s">
        <v>877</v>
      </c>
    </row>
    <row r="177" spans="1:33" x14ac:dyDescent="0.2">
      <c r="A177" t="s">
        <v>3369</v>
      </c>
      <c r="B177" t="s">
        <v>52</v>
      </c>
      <c r="C177" t="s">
        <v>37</v>
      </c>
      <c r="D177" s="1">
        <v>954</v>
      </c>
      <c r="E177" t="s">
        <v>38</v>
      </c>
      <c r="F177" s="2">
        <v>45776</v>
      </c>
      <c r="G177" t="s">
        <v>39</v>
      </c>
      <c r="H177" t="s">
        <v>3370</v>
      </c>
      <c r="I177" t="s">
        <v>41</v>
      </c>
      <c r="J177" t="s">
        <v>42</v>
      </c>
      <c r="K177" t="s">
        <v>66</v>
      </c>
      <c r="L177" t="s">
        <v>109</v>
      </c>
      <c r="M177" t="s">
        <v>101</v>
      </c>
      <c r="N177" t="s">
        <v>616</v>
      </c>
      <c r="O177" t="s">
        <v>617</v>
      </c>
      <c r="P177" t="s">
        <v>48</v>
      </c>
      <c r="Q177" t="s">
        <v>80</v>
      </c>
      <c r="R177" t="s">
        <v>81</v>
      </c>
      <c r="S177" t="s">
        <v>51</v>
      </c>
      <c r="T177" t="s">
        <v>52</v>
      </c>
      <c r="U177" s="3" t="s">
        <v>2905</v>
      </c>
      <c r="V177" t="s">
        <v>53</v>
      </c>
      <c r="W177" s="2">
        <v>45776</v>
      </c>
      <c r="X177" s="2">
        <v>45840</v>
      </c>
      <c r="Y177">
        <v>2</v>
      </c>
      <c r="Z177" t="s">
        <v>54</v>
      </c>
      <c r="AA177" t="s">
        <v>2906</v>
      </c>
      <c r="AB177" t="s">
        <v>90</v>
      </c>
      <c r="AC177" t="s">
        <v>116</v>
      </c>
      <c r="AD177" t="s">
        <v>56</v>
      </c>
      <c r="AE177" t="s">
        <v>82</v>
      </c>
      <c r="AF177" t="s">
        <v>56</v>
      </c>
      <c r="AG177" t="s">
        <v>82</v>
      </c>
    </row>
    <row r="178" spans="1:33" x14ac:dyDescent="0.2">
      <c r="A178" t="s">
        <v>3371</v>
      </c>
      <c r="B178" t="s">
        <v>52</v>
      </c>
      <c r="C178" t="s">
        <v>37</v>
      </c>
      <c r="D178" s="1">
        <v>854</v>
      </c>
      <c r="E178" t="s">
        <v>38</v>
      </c>
      <c r="F178" s="2">
        <v>45776</v>
      </c>
      <c r="G178" t="s">
        <v>39</v>
      </c>
      <c r="H178" t="s">
        <v>3372</v>
      </c>
      <c r="I178" t="s">
        <v>41</v>
      </c>
      <c r="J178" t="s">
        <v>42</v>
      </c>
      <c r="K178" t="s">
        <v>43</v>
      </c>
      <c r="M178" t="s">
        <v>45</v>
      </c>
      <c r="N178" t="s">
        <v>197</v>
      </c>
      <c r="O178" t="s">
        <v>198</v>
      </c>
      <c r="P178" t="s">
        <v>48</v>
      </c>
      <c r="Q178" t="s">
        <v>199</v>
      </c>
      <c r="R178" t="s">
        <v>200</v>
      </c>
      <c r="S178" t="s">
        <v>51</v>
      </c>
      <c r="T178" t="s">
        <v>52</v>
      </c>
      <c r="U178" s="3" t="s">
        <v>2905</v>
      </c>
      <c r="V178" t="s">
        <v>53</v>
      </c>
      <c r="W178" s="2">
        <v>45776</v>
      </c>
      <c r="X178" s="2">
        <v>45786</v>
      </c>
      <c r="Y178">
        <v>0</v>
      </c>
      <c r="Z178" t="s">
        <v>54</v>
      </c>
      <c r="AA178" t="s">
        <v>2914</v>
      </c>
      <c r="AD178" t="s">
        <v>56</v>
      </c>
      <c r="AE178" t="s">
        <v>57</v>
      </c>
      <c r="AF178" t="s">
        <v>56</v>
      </c>
      <c r="AG178" t="s">
        <v>57</v>
      </c>
    </row>
    <row r="179" spans="1:33" x14ac:dyDescent="0.2">
      <c r="A179" t="s">
        <v>3373</v>
      </c>
      <c r="B179" t="s">
        <v>52</v>
      </c>
      <c r="C179" t="s">
        <v>37</v>
      </c>
      <c r="D179" s="1">
        <v>474</v>
      </c>
      <c r="E179" t="s">
        <v>38</v>
      </c>
      <c r="F179" s="2">
        <v>45777</v>
      </c>
      <c r="G179" t="s">
        <v>39</v>
      </c>
      <c r="H179" t="s">
        <v>3374</v>
      </c>
      <c r="I179" t="s">
        <v>41</v>
      </c>
      <c r="J179" t="s">
        <v>42</v>
      </c>
      <c r="K179" t="s">
        <v>129</v>
      </c>
      <c r="M179" t="s">
        <v>410</v>
      </c>
      <c r="N179" t="s">
        <v>1897</v>
      </c>
      <c r="O179" t="s">
        <v>1898</v>
      </c>
      <c r="P179" t="s">
        <v>48</v>
      </c>
      <c r="Q179" t="s">
        <v>1899</v>
      </c>
      <c r="R179" t="s">
        <v>1900</v>
      </c>
      <c r="S179" t="s">
        <v>155</v>
      </c>
      <c r="T179" t="s">
        <v>52</v>
      </c>
      <c r="U179" s="3" t="s">
        <v>2905</v>
      </c>
      <c r="V179" t="s">
        <v>53</v>
      </c>
      <c r="W179" s="2">
        <v>45777</v>
      </c>
      <c r="X179" s="2">
        <v>45814</v>
      </c>
      <c r="Y179">
        <v>1</v>
      </c>
      <c r="Z179" t="s">
        <v>54</v>
      </c>
      <c r="AA179" t="s">
        <v>163</v>
      </c>
      <c r="AD179" t="s">
        <v>56</v>
      </c>
      <c r="AE179" t="s">
        <v>135</v>
      </c>
      <c r="AF179" t="s">
        <v>56</v>
      </c>
      <c r="AG179" t="s">
        <v>135</v>
      </c>
    </row>
    <row r="180" spans="1:33" x14ac:dyDescent="0.2">
      <c r="A180" t="s">
        <v>3375</v>
      </c>
      <c r="B180" t="s">
        <v>52</v>
      </c>
      <c r="C180" t="s">
        <v>37</v>
      </c>
      <c r="D180" s="1">
        <v>998</v>
      </c>
      <c r="E180" t="s">
        <v>38</v>
      </c>
      <c r="F180" s="2">
        <v>45776</v>
      </c>
      <c r="G180" t="s">
        <v>39</v>
      </c>
      <c r="H180" t="s">
        <v>3376</v>
      </c>
      <c r="I180" t="s">
        <v>41</v>
      </c>
      <c r="J180" t="s">
        <v>42</v>
      </c>
      <c r="K180" t="s">
        <v>120</v>
      </c>
      <c r="M180" t="s">
        <v>949</v>
      </c>
      <c r="N180" t="s">
        <v>359</v>
      </c>
      <c r="O180" t="s">
        <v>360</v>
      </c>
      <c r="P180" t="s">
        <v>48</v>
      </c>
      <c r="Q180" t="s">
        <v>70</v>
      </c>
      <c r="R180" t="s">
        <v>71</v>
      </c>
      <c r="S180" t="s">
        <v>72</v>
      </c>
      <c r="T180" t="s">
        <v>52</v>
      </c>
      <c r="U180" s="3" t="s">
        <v>2905</v>
      </c>
      <c r="V180" t="s">
        <v>53</v>
      </c>
      <c r="W180" s="2">
        <v>45776</v>
      </c>
      <c r="X180" s="2">
        <v>45888</v>
      </c>
      <c r="Y180">
        <v>3</v>
      </c>
      <c r="Z180" t="s">
        <v>54</v>
      </c>
      <c r="AA180" t="s">
        <v>126</v>
      </c>
      <c r="AD180" t="s">
        <v>56</v>
      </c>
      <c r="AE180" t="s">
        <v>877</v>
      </c>
      <c r="AF180" t="s">
        <v>56</v>
      </c>
      <c r="AG180" t="s">
        <v>877</v>
      </c>
    </row>
    <row r="181" spans="1:33" x14ac:dyDescent="0.2">
      <c r="A181" t="s">
        <v>3377</v>
      </c>
      <c r="B181" t="s">
        <v>52</v>
      </c>
      <c r="C181" t="s">
        <v>37</v>
      </c>
      <c r="D181" s="1">
        <v>1000</v>
      </c>
      <c r="E181" t="s">
        <v>38</v>
      </c>
      <c r="F181" s="2">
        <v>45777</v>
      </c>
      <c r="G181" t="s">
        <v>39</v>
      </c>
      <c r="H181" t="s">
        <v>3378</v>
      </c>
      <c r="I181" t="s">
        <v>41</v>
      </c>
      <c r="J181" t="s">
        <v>42</v>
      </c>
      <c r="K181" t="s">
        <v>120</v>
      </c>
      <c r="M181" t="s">
        <v>789</v>
      </c>
      <c r="N181" t="s">
        <v>1607</v>
      </c>
      <c r="O181" t="s">
        <v>1608</v>
      </c>
      <c r="P181" t="s">
        <v>48</v>
      </c>
      <c r="Q181" t="s">
        <v>415</v>
      </c>
      <c r="R181" t="s">
        <v>416</v>
      </c>
      <c r="S181" t="s">
        <v>51</v>
      </c>
      <c r="T181" t="s">
        <v>52</v>
      </c>
      <c r="U181" s="3" t="s">
        <v>2905</v>
      </c>
      <c r="V181" t="s">
        <v>53</v>
      </c>
      <c r="W181" s="2">
        <v>45777</v>
      </c>
      <c r="X181" s="2">
        <v>45804</v>
      </c>
      <c r="Y181">
        <v>0</v>
      </c>
      <c r="Z181" t="s">
        <v>54</v>
      </c>
      <c r="AA181" t="s">
        <v>126</v>
      </c>
      <c r="AD181" t="s">
        <v>56</v>
      </c>
      <c r="AE181" t="s">
        <v>792</v>
      </c>
      <c r="AF181" t="s">
        <v>56</v>
      </c>
      <c r="AG181" t="s">
        <v>792</v>
      </c>
    </row>
    <row r="182" spans="1:33" x14ac:dyDescent="0.2">
      <c r="A182" t="s">
        <v>3379</v>
      </c>
      <c r="B182" t="s">
        <v>52</v>
      </c>
      <c r="C182" t="s">
        <v>37</v>
      </c>
      <c r="D182" s="1">
        <v>967</v>
      </c>
      <c r="E182" t="s">
        <v>38</v>
      </c>
      <c r="F182" s="2">
        <v>45793</v>
      </c>
      <c r="G182" t="s">
        <v>39</v>
      </c>
      <c r="H182" t="s">
        <v>3380</v>
      </c>
      <c r="I182" t="s">
        <v>41</v>
      </c>
      <c r="J182" t="s">
        <v>42</v>
      </c>
      <c r="K182" t="s">
        <v>120</v>
      </c>
      <c r="M182" t="s">
        <v>419</v>
      </c>
      <c r="N182" t="s">
        <v>3381</v>
      </c>
      <c r="O182" t="s">
        <v>3382</v>
      </c>
      <c r="P182" t="s">
        <v>48</v>
      </c>
      <c r="Q182" t="s">
        <v>267</v>
      </c>
      <c r="R182" t="s">
        <v>268</v>
      </c>
      <c r="S182" t="s">
        <v>51</v>
      </c>
      <c r="T182" t="s">
        <v>52</v>
      </c>
      <c r="U182" s="3" t="s">
        <v>2905</v>
      </c>
      <c r="V182" t="s">
        <v>53</v>
      </c>
      <c r="W182" s="2">
        <v>45793</v>
      </c>
      <c r="X182" s="2">
        <v>45828</v>
      </c>
      <c r="Y182">
        <v>1</v>
      </c>
      <c r="Z182" t="s">
        <v>54</v>
      </c>
      <c r="AA182" t="s">
        <v>126</v>
      </c>
      <c r="AD182" t="s">
        <v>56</v>
      </c>
      <c r="AE182" t="s">
        <v>57</v>
      </c>
      <c r="AF182" t="s">
        <v>56</v>
      </c>
      <c r="AG182" t="s">
        <v>57</v>
      </c>
    </row>
    <row r="183" spans="1:33" x14ac:dyDescent="0.2">
      <c r="A183" t="s">
        <v>3383</v>
      </c>
      <c r="B183" t="s">
        <v>52</v>
      </c>
      <c r="C183" t="s">
        <v>37</v>
      </c>
      <c r="D183" s="1">
        <v>1168</v>
      </c>
      <c r="E183" t="s">
        <v>38</v>
      </c>
      <c r="F183" s="2">
        <v>45785</v>
      </c>
      <c r="G183" t="s">
        <v>39</v>
      </c>
      <c r="H183" t="s">
        <v>3384</v>
      </c>
      <c r="I183" t="s">
        <v>41</v>
      </c>
      <c r="J183" t="s">
        <v>42</v>
      </c>
      <c r="K183" t="s">
        <v>129</v>
      </c>
      <c r="M183" t="s">
        <v>3062</v>
      </c>
      <c r="N183" t="s">
        <v>386</v>
      </c>
      <c r="O183" t="s">
        <v>387</v>
      </c>
      <c r="P183" t="s">
        <v>48</v>
      </c>
      <c r="Q183" t="s">
        <v>62</v>
      </c>
      <c r="R183" t="s">
        <v>63</v>
      </c>
      <c r="S183" t="s">
        <v>51</v>
      </c>
      <c r="T183" t="s">
        <v>52</v>
      </c>
      <c r="U183" s="3" t="s">
        <v>2905</v>
      </c>
      <c r="V183" t="s">
        <v>53</v>
      </c>
      <c r="W183" s="2">
        <v>45785</v>
      </c>
      <c r="X183" s="2">
        <v>45797</v>
      </c>
      <c r="Y183">
        <v>0</v>
      </c>
      <c r="Z183" t="s">
        <v>54</v>
      </c>
      <c r="AA183" t="s">
        <v>228</v>
      </c>
      <c r="AD183" t="s">
        <v>56</v>
      </c>
      <c r="AE183" t="s">
        <v>164</v>
      </c>
      <c r="AF183" t="s">
        <v>56</v>
      </c>
      <c r="AG183" t="s">
        <v>164</v>
      </c>
    </row>
    <row r="184" spans="1:33" x14ac:dyDescent="0.2">
      <c r="A184" t="s">
        <v>3385</v>
      </c>
      <c r="B184" t="s">
        <v>52</v>
      </c>
      <c r="C184" t="s">
        <v>37</v>
      </c>
      <c r="D184" s="1">
        <v>459</v>
      </c>
      <c r="E184" t="s">
        <v>38</v>
      </c>
      <c r="F184" s="2">
        <v>45779</v>
      </c>
      <c r="G184" t="s">
        <v>39</v>
      </c>
      <c r="H184" t="s">
        <v>3386</v>
      </c>
      <c r="I184" t="s">
        <v>41</v>
      </c>
      <c r="J184" t="s">
        <v>42</v>
      </c>
      <c r="K184" t="s">
        <v>66</v>
      </c>
      <c r="M184" t="s">
        <v>45</v>
      </c>
      <c r="N184" t="s">
        <v>294</v>
      </c>
      <c r="O184" t="s">
        <v>295</v>
      </c>
      <c r="P184" t="s">
        <v>48</v>
      </c>
      <c r="Q184" t="s">
        <v>296</v>
      </c>
      <c r="R184" t="s">
        <v>297</v>
      </c>
      <c r="S184" t="s">
        <v>72</v>
      </c>
      <c r="T184" t="s">
        <v>52</v>
      </c>
      <c r="U184" s="3" t="s">
        <v>2905</v>
      </c>
      <c r="V184" t="s">
        <v>53</v>
      </c>
      <c r="W184" s="2">
        <v>45779</v>
      </c>
      <c r="X184" s="2">
        <v>45785</v>
      </c>
      <c r="Y184">
        <v>0</v>
      </c>
      <c r="Z184" t="s">
        <v>54</v>
      </c>
      <c r="AA184" t="s">
        <v>2906</v>
      </c>
      <c r="AD184" t="s">
        <v>56</v>
      </c>
      <c r="AE184" t="s">
        <v>57</v>
      </c>
      <c r="AF184" t="s">
        <v>56</v>
      </c>
      <c r="AG184" t="s">
        <v>57</v>
      </c>
    </row>
    <row r="185" spans="1:33" x14ac:dyDescent="0.2">
      <c r="A185" t="s">
        <v>3387</v>
      </c>
      <c r="B185" t="s">
        <v>52</v>
      </c>
      <c r="C185" t="s">
        <v>37</v>
      </c>
      <c r="D185" s="1">
        <v>800</v>
      </c>
      <c r="E185" t="s">
        <v>38</v>
      </c>
      <c r="F185" s="2">
        <v>45783</v>
      </c>
      <c r="G185" t="s">
        <v>39</v>
      </c>
      <c r="H185" t="s">
        <v>3388</v>
      </c>
      <c r="I185" t="s">
        <v>41</v>
      </c>
      <c r="J185" t="s">
        <v>42</v>
      </c>
      <c r="K185" t="s">
        <v>66</v>
      </c>
      <c r="M185" t="s">
        <v>2623</v>
      </c>
      <c r="N185" t="s">
        <v>386</v>
      </c>
      <c r="O185" t="s">
        <v>387</v>
      </c>
      <c r="P185" t="s">
        <v>48</v>
      </c>
      <c r="Q185" t="s">
        <v>62</v>
      </c>
      <c r="R185" t="s">
        <v>63</v>
      </c>
      <c r="S185" t="s">
        <v>51</v>
      </c>
      <c r="T185" t="s">
        <v>52</v>
      </c>
      <c r="U185" s="3" t="s">
        <v>2905</v>
      </c>
      <c r="V185" t="s">
        <v>53</v>
      </c>
      <c r="W185" s="2">
        <v>45783</v>
      </c>
      <c r="X185" s="2">
        <v>45854</v>
      </c>
      <c r="Y185">
        <v>2</v>
      </c>
      <c r="Z185" t="s">
        <v>54</v>
      </c>
      <c r="AA185" t="s">
        <v>2906</v>
      </c>
      <c r="AD185" t="s">
        <v>56</v>
      </c>
      <c r="AE185" t="s">
        <v>877</v>
      </c>
      <c r="AF185" t="s">
        <v>56</v>
      </c>
      <c r="AG185" t="s">
        <v>877</v>
      </c>
    </row>
    <row r="186" spans="1:33" x14ac:dyDescent="0.2">
      <c r="A186" t="s">
        <v>3389</v>
      </c>
      <c r="B186" t="s">
        <v>52</v>
      </c>
      <c r="C186" t="s">
        <v>37</v>
      </c>
      <c r="D186" s="1">
        <v>824</v>
      </c>
      <c r="E186" t="s">
        <v>38</v>
      </c>
      <c r="F186" s="2">
        <v>45783</v>
      </c>
      <c r="G186" t="s">
        <v>39</v>
      </c>
      <c r="H186" t="s">
        <v>3390</v>
      </c>
      <c r="I186" t="s">
        <v>41</v>
      </c>
      <c r="J186" t="s">
        <v>42</v>
      </c>
      <c r="K186" t="s">
        <v>109</v>
      </c>
      <c r="M186" t="s">
        <v>2497</v>
      </c>
      <c r="N186" t="s">
        <v>3391</v>
      </c>
      <c r="O186" t="s">
        <v>3392</v>
      </c>
      <c r="P186" t="s">
        <v>48</v>
      </c>
      <c r="Q186" t="s">
        <v>508</v>
      </c>
      <c r="R186" t="s">
        <v>509</v>
      </c>
      <c r="S186" t="s">
        <v>51</v>
      </c>
      <c r="T186" t="s">
        <v>52</v>
      </c>
      <c r="U186" s="3" t="s">
        <v>2905</v>
      </c>
      <c r="V186" t="s">
        <v>53</v>
      </c>
      <c r="W186" s="2">
        <v>45783</v>
      </c>
      <c r="X186" s="2">
        <v>45824</v>
      </c>
      <c r="Y186">
        <v>1</v>
      </c>
      <c r="Z186" t="s">
        <v>54</v>
      </c>
      <c r="AA186" t="s">
        <v>210</v>
      </c>
      <c r="AD186" t="s">
        <v>56</v>
      </c>
      <c r="AE186" t="s">
        <v>57</v>
      </c>
      <c r="AF186" t="s">
        <v>56</v>
      </c>
      <c r="AG186" t="s">
        <v>57</v>
      </c>
    </row>
    <row r="187" spans="1:33" x14ac:dyDescent="0.2">
      <c r="A187" t="s">
        <v>3393</v>
      </c>
      <c r="B187" t="s">
        <v>52</v>
      </c>
      <c r="C187" t="s">
        <v>37</v>
      </c>
      <c r="D187" s="1">
        <v>855</v>
      </c>
      <c r="E187" t="s">
        <v>38</v>
      </c>
      <c r="F187" s="2">
        <v>45783</v>
      </c>
      <c r="G187" t="s">
        <v>39</v>
      </c>
      <c r="H187" t="s">
        <v>3394</v>
      </c>
      <c r="I187" t="s">
        <v>41</v>
      </c>
      <c r="J187" t="s">
        <v>42</v>
      </c>
      <c r="K187" t="s">
        <v>129</v>
      </c>
      <c r="M187" t="s">
        <v>45</v>
      </c>
      <c r="N187" t="s">
        <v>239</v>
      </c>
      <c r="O187" t="s">
        <v>240</v>
      </c>
      <c r="P187" t="s">
        <v>48</v>
      </c>
      <c r="Q187" t="s">
        <v>49</v>
      </c>
      <c r="R187" t="s">
        <v>50</v>
      </c>
      <c r="S187" t="s">
        <v>51</v>
      </c>
      <c r="T187" t="s">
        <v>52</v>
      </c>
      <c r="U187" s="3" t="s">
        <v>2905</v>
      </c>
      <c r="V187" t="s">
        <v>53</v>
      </c>
      <c r="W187" s="2">
        <v>45783</v>
      </c>
      <c r="X187" s="2">
        <v>45853</v>
      </c>
      <c r="Y187">
        <v>2</v>
      </c>
      <c r="Z187" t="s">
        <v>54</v>
      </c>
      <c r="AA187" t="s">
        <v>3395</v>
      </c>
      <c r="AD187" t="s">
        <v>56</v>
      </c>
      <c r="AE187" t="s">
        <v>82</v>
      </c>
      <c r="AF187" t="s">
        <v>56</v>
      </c>
      <c r="AG187" t="s">
        <v>82</v>
      </c>
    </row>
    <row r="188" spans="1:33" x14ac:dyDescent="0.2">
      <c r="A188" t="s">
        <v>3396</v>
      </c>
      <c r="B188" t="s">
        <v>52</v>
      </c>
      <c r="C188" t="s">
        <v>37</v>
      </c>
      <c r="D188" s="1">
        <v>1040</v>
      </c>
      <c r="E188" t="s">
        <v>38</v>
      </c>
      <c r="F188" s="2">
        <v>45783</v>
      </c>
      <c r="G188" t="s">
        <v>39</v>
      </c>
      <c r="H188" t="s">
        <v>3397</v>
      </c>
      <c r="I188" t="s">
        <v>41</v>
      </c>
      <c r="J188" t="s">
        <v>42</v>
      </c>
      <c r="K188" t="s">
        <v>285</v>
      </c>
      <c r="M188" t="s">
        <v>2623</v>
      </c>
      <c r="N188" t="s">
        <v>1249</v>
      </c>
      <c r="O188" t="s">
        <v>1250</v>
      </c>
      <c r="P188" t="s">
        <v>48</v>
      </c>
      <c r="Q188" t="s">
        <v>191</v>
      </c>
      <c r="R188" t="s">
        <v>192</v>
      </c>
      <c r="S188" t="s">
        <v>51</v>
      </c>
      <c r="T188" t="s">
        <v>52</v>
      </c>
      <c r="U188" s="3" t="s">
        <v>2905</v>
      </c>
      <c r="V188" t="s">
        <v>53</v>
      </c>
      <c r="W188" s="2">
        <v>45783</v>
      </c>
      <c r="X188" s="2">
        <v>45911</v>
      </c>
      <c r="Y188">
        <v>4</v>
      </c>
      <c r="Z188" t="s">
        <v>54</v>
      </c>
      <c r="AA188" t="s">
        <v>289</v>
      </c>
      <c r="AD188" t="s">
        <v>56</v>
      </c>
      <c r="AE188" t="s">
        <v>877</v>
      </c>
      <c r="AF188" t="s">
        <v>56</v>
      </c>
      <c r="AG188" t="s">
        <v>877</v>
      </c>
    </row>
    <row r="189" spans="1:33" x14ac:dyDescent="0.2">
      <c r="A189" t="s">
        <v>3398</v>
      </c>
      <c r="B189" t="s">
        <v>288</v>
      </c>
      <c r="C189" t="s">
        <v>37</v>
      </c>
      <c r="D189" s="1">
        <v>827</v>
      </c>
      <c r="E189" t="s">
        <v>38</v>
      </c>
      <c r="F189" s="2">
        <v>45783</v>
      </c>
      <c r="G189" t="s">
        <v>39</v>
      </c>
      <c r="H189" t="s">
        <v>3399</v>
      </c>
      <c r="I189" t="s">
        <v>41</v>
      </c>
      <c r="J189" t="s">
        <v>42</v>
      </c>
      <c r="K189" t="s">
        <v>66</v>
      </c>
      <c r="M189" t="s">
        <v>373</v>
      </c>
      <c r="N189" t="s">
        <v>1972</v>
      </c>
      <c r="O189" t="s">
        <v>1973</v>
      </c>
      <c r="P189" t="s">
        <v>48</v>
      </c>
      <c r="Q189" t="s">
        <v>147</v>
      </c>
      <c r="R189" t="s">
        <v>148</v>
      </c>
      <c r="S189" t="s">
        <v>51</v>
      </c>
      <c r="T189" t="s">
        <v>52</v>
      </c>
      <c r="U189" s="3" t="s">
        <v>2905</v>
      </c>
      <c r="V189" t="s">
        <v>53</v>
      </c>
      <c r="W189" s="2">
        <v>45783</v>
      </c>
      <c r="X189" s="2">
        <v>45817</v>
      </c>
      <c r="Y189">
        <v>1</v>
      </c>
      <c r="Z189" t="s">
        <v>54</v>
      </c>
      <c r="AA189" t="s">
        <v>2906</v>
      </c>
      <c r="AD189" t="s">
        <v>56</v>
      </c>
      <c r="AE189" t="s">
        <v>877</v>
      </c>
      <c r="AF189" t="s">
        <v>56</v>
      </c>
      <c r="AG189" t="s">
        <v>877</v>
      </c>
    </row>
    <row r="190" spans="1:33" x14ac:dyDescent="0.2">
      <c r="A190" t="s">
        <v>3400</v>
      </c>
      <c r="B190" t="s">
        <v>52</v>
      </c>
      <c r="C190" t="s">
        <v>37</v>
      </c>
      <c r="D190" s="1">
        <v>307</v>
      </c>
      <c r="E190" t="s">
        <v>38</v>
      </c>
      <c r="F190" s="2">
        <v>45786</v>
      </c>
      <c r="G190" t="s">
        <v>39</v>
      </c>
      <c r="H190" t="s">
        <v>3401</v>
      </c>
      <c r="I190" t="s">
        <v>41</v>
      </c>
      <c r="J190" t="s">
        <v>42</v>
      </c>
      <c r="K190" t="s">
        <v>285</v>
      </c>
      <c r="M190" t="s">
        <v>45</v>
      </c>
      <c r="N190" t="s">
        <v>3402</v>
      </c>
      <c r="O190" t="s">
        <v>3403</v>
      </c>
      <c r="P190" t="s">
        <v>48</v>
      </c>
      <c r="Q190" t="s">
        <v>508</v>
      </c>
      <c r="R190" t="s">
        <v>509</v>
      </c>
      <c r="S190" t="s">
        <v>51</v>
      </c>
      <c r="T190" t="s">
        <v>52</v>
      </c>
      <c r="U190" s="3" t="s">
        <v>2905</v>
      </c>
      <c r="V190" t="s">
        <v>53</v>
      </c>
      <c r="W190" s="2">
        <v>45786</v>
      </c>
      <c r="X190" s="2">
        <v>45804</v>
      </c>
      <c r="Y190">
        <v>0</v>
      </c>
      <c r="Z190" t="s">
        <v>54</v>
      </c>
      <c r="AA190" t="s">
        <v>289</v>
      </c>
      <c r="AD190" t="s">
        <v>56</v>
      </c>
      <c r="AE190" t="s">
        <v>57</v>
      </c>
      <c r="AF190" t="s">
        <v>56</v>
      </c>
      <c r="AG190" t="s">
        <v>57</v>
      </c>
    </row>
    <row r="191" spans="1:33" x14ac:dyDescent="0.2">
      <c r="A191" t="s">
        <v>3404</v>
      </c>
      <c r="B191" t="s">
        <v>52</v>
      </c>
      <c r="C191" t="s">
        <v>37</v>
      </c>
      <c r="D191" s="1">
        <v>797</v>
      </c>
      <c r="E191" t="s">
        <v>38</v>
      </c>
      <c r="F191" s="2">
        <v>45785</v>
      </c>
      <c r="G191" t="s">
        <v>39</v>
      </c>
      <c r="H191" t="s">
        <v>3405</v>
      </c>
      <c r="I191" t="s">
        <v>41</v>
      </c>
      <c r="J191" t="s">
        <v>42</v>
      </c>
      <c r="K191" t="s">
        <v>43</v>
      </c>
      <c r="M191" t="s">
        <v>101</v>
      </c>
      <c r="N191" t="s">
        <v>1445</v>
      </c>
      <c r="O191" t="s">
        <v>1446</v>
      </c>
      <c r="P191" t="s">
        <v>48</v>
      </c>
      <c r="Q191" t="s">
        <v>1447</v>
      </c>
      <c r="R191" t="s">
        <v>1448</v>
      </c>
      <c r="S191" t="s">
        <v>72</v>
      </c>
      <c r="T191" t="s">
        <v>52</v>
      </c>
      <c r="U191" s="3" t="s">
        <v>2905</v>
      </c>
      <c r="V191" t="s">
        <v>53</v>
      </c>
      <c r="W191" s="2">
        <v>45785</v>
      </c>
      <c r="X191" s="2">
        <v>45880</v>
      </c>
      <c r="Y191">
        <v>3</v>
      </c>
      <c r="Z191" t="s">
        <v>54</v>
      </c>
      <c r="AA191" t="s">
        <v>2914</v>
      </c>
      <c r="AD191" t="s">
        <v>56</v>
      </c>
      <c r="AE191" t="s">
        <v>82</v>
      </c>
      <c r="AF191" t="s">
        <v>56</v>
      </c>
      <c r="AG191" t="s">
        <v>82</v>
      </c>
    </row>
    <row r="192" spans="1:33" x14ac:dyDescent="0.2">
      <c r="A192" t="s">
        <v>3406</v>
      </c>
      <c r="B192" t="s">
        <v>52</v>
      </c>
      <c r="C192" t="s">
        <v>37</v>
      </c>
      <c r="D192" s="1">
        <v>996</v>
      </c>
      <c r="E192" t="s">
        <v>38</v>
      </c>
      <c r="F192" s="2">
        <v>45786</v>
      </c>
      <c r="G192" t="s">
        <v>39</v>
      </c>
      <c r="H192" t="s">
        <v>3407</v>
      </c>
      <c r="I192" t="s">
        <v>41</v>
      </c>
      <c r="J192" t="s">
        <v>42</v>
      </c>
      <c r="K192" t="s">
        <v>66</v>
      </c>
      <c r="M192" t="s">
        <v>1166</v>
      </c>
      <c r="N192" t="s">
        <v>307</v>
      </c>
      <c r="O192" t="s">
        <v>3408</v>
      </c>
      <c r="P192" t="s">
        <v>48</v>
      </c>
      <c r="Q192" t="s">
        <v>147</v>
      </c>
      <c r="R192" t="s">
        <v>148</v>
      </c>
      <c r="S192" t="s">
        <v>51</v>
      </c>
      <c r="T192" t="s">
        <v>52</v>
      </c>
      <c r="U192" s="3" t="s">
        <v>2905</v>
      </c>
      <c r="V192" t="s">
        <v>53</v>
      </c>
      <c r="W192" s="2">
        <v>45786</v>
      </c>
      <c r="X192" s="2">
        <v>45902</v>
      </c>
      <c r="Y192">
        <v>3</v>
      </c>
      <c r="Z192" t="s">
        <v>54</v>
      </c>
      <c r="AA192" t="s">
        <v>2906</v>
      </c>
      <c r="AD192" t="s">
        <v>56</v>
      </c>
      <c r="AE192" t="s">
        <v>877</v>
      </c>
      <c r="AF192" t="s">
        <v>56</v>
      </c>
      <c r="AG192" t="s">
        <v>877</v>
      </c>
    </row>
    <row r="193" spans="1:33" x14ac:dyDescent="0.2">
      <c r="A193" t="s">
        <v>3409</v>
      </c>
      <c r="B193" t="s">
        <v>288</v>
      </c>
      <c r="C193" t="s">
        <v>37</v>
      </c>
      <c r="D193" s="1">
        <v>971</v>
      </c>
      <c r="E193" t="s">
        <v>38</v>
      </c>
      <c r="F193" s="2">
        <v>45786</v>
      </c>
      <c r="G193" t="s">
        <v>39</v>
      </c>
      <c r="H193" t="s">
        <v>3410</v>
      </c>
      <c r="I193" t="s">
        <v>41</v>
      </c>
      <c r="J193" t="s">
        <v>42</v>
      </c>
      <c r="K193" t="s">
        <v>66</v>
      </c>
      <c r="M193" t="s">
        <v>373</v>
      </c>
      <c r="N193" t="s">
        <v>577</v>
      </c>
      <c r="O193" t="s">
        <v>578</v>
      </c>
      <c r="P193" t="s">
        <v>48</v>
      </c>
      <c r="Q193" t="s">
        <v>415</v>
      </c>
      <c r="R193" t="s">
        <v>416</v>
      </c>
      <c r="S193" t="s">
        <v>51</v>
      </c>
      <c r="T193" t="s">
        <v>52</v>
      </c>
      <c r="U193" s="3" t="s">
        <v>2905</v>
      </c>
      <c r="V193" t="s">
        <v>53</v>
      </c>
      <c r="W193" s="2">
        <v>45786</v>
      </c>
      <c r="X193" s="2">
        <v>45832</v>
      </c>
      <c r="Y193">
        <v>1</v>
      </c>
      <c r="Z193" t="s">
        <v>54</v>
      </c>
      <c r="AA193" t="s">
        <v>2906</v>
      </c>
      <c r="AD193" t="s">
        <v>56</v>
      </c>
      <c r="AE193" t="s">
        <v>877</v>
      </c>
      <c r="AF193" t="s">
        <v>56</v>
      </c>
      <c r="AG193" t="s">
        <v>877</v>
      </c>
    </row>
    <row r="194" spans="1:33" x14ac:dyDescent="0.2">
      <c r="A194" t="s">
        <v>3411</v>
      </c>
      <c r="B194" t="s">
        <v>52</v>
      </c>
      <c r="C194" t="s">
        <v>37</v>
      </c>
      <c r="D194" s="1">
        <v>999</v>
      </c>
      <c r="E194" t="s">
        <v>38</v>
      </c>
      <c r="F194" s="2">
        <v>45786</v>
      </c>
      <c r="G194" t="s">
        <v>39</v>
      </c>
      <c r="H194" t="s">
        <v>3412</v>
      </c>
      <c r="I194" t="s">
        <v>41</v>
      </c>
      <c r="J194" t="s">
        <v>42</v>
      </c>
      <c r="K194" t="s">
        <v>120</v>
      </c>
      <c r="L194" t="s">
        <v>66</v>
      </c>
      <c r="M194" t="s">
        <v>196</v>
      </c>
      <c r="N194" t="s">
        <v>3413</v>
      </c>
      <c r="O194" t="s">
        <v>3414</v>
      </c>
      <c r="P194" t="s">
        <v>48</v>
      </c>
      <c r="Q194" t="s">
        <v>914</v>
      </c>
      <c r="R194" t="s">
        <v>915</v>
      </c>
      <c r="S194" t="s">
        <v>51</v>
      </c>
      <c r="T194" t="s">
        <v>52</v>
      </c>
      <c r="U194" s="3" t="s">
        <v>2905</v>
      </c>
      <c r="V194" t="s">
        <v>53</v>
      </c>
      <c r="W194" s="2">
        <v>45786</v>
      </c>
      <c r="X194" s="2">
        <v>45888</v>
      </c>
      <c r="Y194">
        <v>3</v>
      </c>
      <c r="Z194" t="s">
        <v>54</v>
      </c>
      <c r="AA194" t="s">
        <v>126</v>
      </c>
      <c r="AB194" t="s">
        <v>90</v>
      </c>
      <c r="AC194" t="s">
        <v>2906</v>
      </c>
      <c r="AD194" t="s">
        <v>56</v>
      </c>
      <c r="AE194" t="s">
        <v>877</v>
      </c>
      <c r="AF194" t="s">
        <v>56</v>
      </c>
      <c r="AG194" t="s">
        <v>877</v>
      </c>
    </row>
    <row r="195" spans="1:33" x14ac:dyDescent="0.2">
      <c r="A195" t="s">
        <v>3415</v>
      </c>
      <c r="B195" t="s">
        <v>52</v>
      </c>
      <c r="C195" t="s">
        <v>37</v>
      </c>
      <c r="D195" s="1">
        <v>977</v>
      </c>
      <c r="E195" t="s">
        <v>38</v>
      </c>
      <c r="F195" s="2">
        <v>45789</v>
      </c>
      <c r="G195" t="s">
        <v>39</v>
      </c>
      <c r="H195" t="s">
        <v>3416</v>
      </c>
      <c r="I195" t="s">
        <v>41</v>
      </c>
      <c r="J195" t="s">
        <v>42</v>
      </c>
      <c r="K195" t="s">
        <v>43</v>
      </c>
      <c r="M195" t="s">
        <v>1405</v>
      </c>
      <c r="N195" t="s">
        <v>3417</v>
      </c>
      <c r="O195" t="s">
        <v>3418</v>
      </c>
      <c r="P195" t="s">
        <v>48</v>
      </c>
      <c r="Q195" t="s">
        <v>191</v>
      </c>
      <c r="R195" t="s">
        <v>192</v>
      </c>
      <c r="S195" t="s">
        <v>51</v>
      </c>
      <c r="T195" t="s">
        <v>52</v>
      </c>
      <c r="U195" s="3" t="s">
        <v>2905</v>
      </c>
      <c r="V195" t="s">
        <v>53</v>
      </c>
      <c r="W195" s="2">
        <v>45789</v>
      </c>
      <c r="X195" s="2">
        <v>45797</v>
      </c>
      <c r="Y195">
        <v>0</v>
      </c>
      <c r="Z195" t="s">
        <v>54</v>
      </c>
      <c r="AA195" t="s">
        <v>2914</v>
      </c>
      <c r="AD195" t="s">
        <v>56</v>
      </c>
      <c r="AE195" t="s">
        <v>57</v>
      </c>
      <c r="AF195" t="s">
        <v>56</v>
      </c>
      <c r="AG195" t="s">
        <v>57</v>
      </c>
    </row>
    <row r="196" spans="1:33" x14ac:dyDescent="0.2">
      <c r="A196" t="s">
        <v>3419</v>
      </c>
      <c r="B196" t="s">
        <v>52</v>
      </c>
      <c r="C196" t="s">
        <v>37</v>
      </c>
      <c r="D196" s="1">
        <v>949</v>
      </c>
      <c r="E196" t="s">
        <v>38</v>
      </c>
      <c r="F196" s="2">
        <v>45789</v>
      </c>
      <c r="G196" t="s">
        <v>39</v>
      </c>
      <c r="H196" t="s">
        <v>3420</v>
      </c>
      <c r="I196" t="s">
        <v>41</v>
      </c>
      <c r="J196" t="s">
        <v>42</v>
      </c>
      <c r="K196" t="s">
        <v>66</v>
      </c>
      <c r="M196" t="s">
        <v>101</v>
      </c>
      <c r="N196" t="s">
        <v>220</v>
      </c>
      <c r="O196" t="s">
        <v>221</v>
      </c>
      <c r="P196" t="s">
        <v>48</v>
      </c>
      <c r="Q196" t="s">
        <v>124</v>
      </c>
      <c r="R196" t="s">
        <v>125</v>
      </c>
      <c r="S196" t="s">
        <v>51</v>
      </c>
      <c r="T196" t="s">
        <v>52</v>
      </c>
      <c r="U196" s="3" t="s">
        <v>2905</v>
      </c>
      <c r="V196" t="s">
        <v>53</v>
      </c>
      <c r="W196" s="2">
        <v>45789</v>
      </c>
      <c r="X196" s="2">
        <v>45918</v>
      </c>
      <c r="Y196">
        <v>4</v>
      </c>
      <c r="Z196" t="s">
        <v>54</v>
      </c>
      <c r="AA196" t="s">
        <v>2906</v>
      </c>
      <c r="AD196" t="s">
        <v>56</v>
      </c>
      <c r="AE196" t="s">
        <v>82</v>
      </c>
      <c r="AF196" t="s">
        <v>56</v>
      </c>
      <c r="AG196" t="s">
        <v>82</v>
      </c>
    </row>
    <row r="197" spans="1:33" x14ac:dyDescent="0.2">
      <c r="A197" t="s">
        <v>3421</v>
      </c>
      <c r="B197" t="s">
        <v>52</v>
      </c>
      <c r="C197" t="s">
        <v>37</v>
      </c>
      <c r="D197" s="1">
        <v>770</v>
      </c>
      <c r="E197" t="s">
        <v>38</v>
      </c>
      <c r="F197" s="2">
        <v>45789</v>
      </c>
      <c r="G197" t="s">
        <v>39</v>
      </c>
      <c r="H197" t="s">
        <v>3422</v>
      </c>
      <c r="I197" t="s">
        <v>41</v>
      </c>
      <c r="J197" t="s">
        <v>42</v>
      </c>
      <c r="K197" t="s">
        <v>66</v>
      </c>
      <c r="M197" t="s">
        <v>1023</v>
      </c>
      <c r="N197" t="s">
        <v>3423</v>
      </c>
      <c r="O197" t="s">
        <v>3424</v>
      </c>
      <c r="P197" t="s">
        <v>48</v>
      </c>
      <c r="Q197" t="s">
        <v>783</v>
      </c>
      <c r="R197" t="s">
        <v>784</v>
      </c>
      <c r="S197" t="s">
        <v>72</v>
      </c>
      <c r="T197" t="s">
        <v>52</v>
      </c>
      <c r="U197" s="3" t="s">
        <v>2905</v>
      </c>
      <c r="V197" t="s">
        <v>53</v>
      </c>
      <c r="W197" s="2">
        <v>45789</v>
      </c>
      <c r="X197" s="2">
        <v>45846</v>
      </c>
      <c r="Y197">
        <v>1</v>
      </c>
      <c r="Z197" t="s">
        <v>54</v>
      </c>
      <c r="AA197" t="s">
        <v>2906</v>
      </c>
      <c r="AD197" t="s">
        <v>56</v>
      </c>
      <c r="AE197" t="s">
        <v>57</v>
      </c>
      <c r="AF197" t="s">
        <v>56</v>
      </c>
      <c r="AG197" t="s">
        <v>57</v>
      </c>
    </row>
    <row r="198" spans="1:33" x14ac:dyDescent="0.2">
      <c r="A198" t="s">
        <v>3425</v>
      </c>
      <c r="B198" t="s">
        <v>323</v>
      </c>
      <c r="C198" t="s">
        <v>37</v>
      </c>
      <c r="D198" s="1">
        <v>1150</v>
      </c>
      <c r="E198" t="s">
        <v>38</v>
      </c>
      <c r="F198" s="2">
        <v>45792</v>
      </c>
      <c r="G198" t="s">
        <v>39</v>
      </c>
      <c r="H198" t="s">
        <v>3426</v>
      </c>
      <c r="I198" t="s">
        <v>41</v>
      </c>
      <c r="J198" t="s">
        <v>42</v>
      </c>
      <c r="K198" t="s">
        <v>120</v>
      </c>
      <c r="M198" t="s">
        <v>789</v>
      </c>
      <c r="N198" t="s">
        <v>3013</v>
      </c>
      <c r="O198" t="s">
        <v>3014</v>
      </c>
      <c r="P198" t="s">
        <v>48</v>
      </c>
      <c r="Q198" t="s">
        <v>153</v>
      </c>
      <c r="R198" t="s">
        <v>154</v>
      </c>
      <c r="S198" t="s">
        <v>155</v>
      </c>
      <c r="T198" t="s">
        <v>52</v>
      </c>
      <c r="U198" s="3" t="s">
        <v>2905</v>
      </c>
      <c r="V198" t="s">
        <v>53</v>
      </c>
      <c r="W198" s="2">
        <v>45792</v>
      </c>
      <c r="X198" s="2">
        <v>45806</v>
      </c>
      <c r="Y198">
        <v>0</v>
      </c>
      <c r="Z198" t="s">
        <v>54</v>
      </c>
      <c r="AA198" t="s">
        <v>126</v>
      </c>
      <c r="AD198" t="s">
        <v>56</v>
      </c>
      <c r="AE198" t="s">
        <v>792</v>
      </c>
      <c r="AF198" t="s">
        <v>56</v>
      </c>
      <c r="AG198" t="s">
        <v>792</v>
      </c>
    </row>
    <row r="199" spans="1:33" x14ac:dyDescent="0.2">
      <c r="A199" t="s">
        <v>3427</v>
      </c>
      <c r="B199" t="s">
        <v>52</v>
      </c>
      <c r="C199" t="s">
        <v>37</v>
      </c>
      <c r="D199" s="1">
        <v>830</v>
      </c>
      <c r="E199" t="s">
        <v>38</v>
      </c>
      <c r="F199" s="2">
        <v>45790</v>
      </c>
      <c r="G199" t="s">
        <v>39</v>
      </c>
      <c r="H199" t="s">
        <v>3428</v>
      </c>
      <c r="I199" t="s">
        <v>41</v>
      </c>
      <c r="J199" t="s">
        <v>42</v>
      </c>
      <c r="K199" t="s">
        <v>109</v>
      </c>
      <c r="M199" t="s">
        <v>1775</v>
      </c>
      <c r="N199" t="s">
        <v>3429</v>
      </c>
      <c r="O199" t="s">
        <v>3430</v>
      </c>
      <c r="P199" t="s">
        <v>48</v>
      </c>
      <c r="Q199" t="s">
        <v>415</v>
      </c>
      <c r="R199" t="s">
        <v>416</v>
      </c>
      <c r="S199" t="s">
        <v>51</v>
      </c>
      <c r="T199" t="s">
        <v>52</v>
      </c>
      <c r="U199" s="3" t="s">
        <v>2905</v>
      </c>
      <c r="V199" t="s">
        <v>53</v>
      </c>
      <c r="W199" s="2">
        <v>45790</v>
      </c>
      <c r="X199" s="2">
        <v>45870</v>
      </c>
      <c r="Y199">
        <v>2</v>
      </c>
      <c r="Z199" t="s">
        <v>54</v>
      </c>
      <c r="AA199" t="s">
        <v>116</v>
      </c>
      <c r="AD199" t="s">
        <v>56</v>
      </c>
      <c r="AE199" t="s">
        <v>82</v>
      </c>
      <c r="AF199" t="s">
        <v>56</v>
      </c>
      <c r="AG199" t="s">
        <v>82</v>
      </c>
    </row>
    <row r="200" spans="1:33" x14ac:dyDescent="0.2">
      <c r="A200" t="s">
        <v>3431</v>
      </c>
      <c r="B200" t="s">
        <v>52</v>
      </c>
      <c r="C200" t="s">
        <v>37</v>
      </c>
      <c r="D200" s="1">
        <v>1020</v>
      </c>
      <c r="E200" t="s">
        <v>38</v>
      </c>
      <c r="F200" s="2">
        <v>45790</v>
      </c>
      <c r="G200" t="s">
        <v>39</v>
      </c>
      <c r="H200" t="s">
        <v>3432</v>
      </c>
      <c r="I200" t="s">
        <v>41</v>
      </c>
      <c r="J200" t="s">
        <v>42</v>
      </c>
      <c r="K200" t="s">
        <v>120</v>
      </c>
      <c r="M200" t="s">
        <v>346</v>
      </c>
      <c r="N200" t="s">
        <v>2493</v>
      </c>
      <c r="O200" t="s">
        <v>2494</v>
      </c>
      <c r="P200" t="s">
        <v>48</v>
      </c>
      <c r="Q200" t="s">
        <v>296</v>
      </c>
      <c r="R200" t="s">
        <v>297</v>
      </c>
      <c r="S200" t="s">
        <v>72</v>
      </c>
      <c r="T200" t="s">
        <v>52</v>
      </c>
      <c r="U200" s="3" t="s">
        <v>2905</v>
      </c>
      <c r="V200" t="s">
        <v>53</v>
      </c>
      <c r="W200" s="2">
        <v>45790</v>
      </c>
      <c r="X200" s="2">
        <v>45842</v>
      </c>
      <c r="Y200">
        <v>1</v>
      </c>
      <c r="Z200" t="s">
        <v>54</v>
      </c>
      <c r="AA200" t="s">
        <v>126</v>
      </c>
      <c r="AD200" t="s">
        <v>56</v>
      </c>
      <c r="AE200" t="s">
        <v>82</v>
      </c>
      <c r="AF200" t="s">
        <v>56</v>
      </c>
      <c r="AG200" t="s">
        <v>82</v>
      </c>
    </row>
    <row r="201" spans="1:33" x14ac:dyDescent="0.2">
      <c r="A201" t="s">
        <v>3433</v>
      </c>
      <c r="B201" t="s">
        <v>52</v>
      </c>
      <c r="C201" t="s">
        <v>37</v>
      </c>
      <c r="D201" s="1">
        <v>939</v>
      </c>
      <c r="E201" t="s">
        <v>38</v>
      </c>
      <c r="F201" s="2">
        <v>45790</v>
      </c>
      <c r="G201" t="s">
        <v>39</v>
      </c>
      <c r="H201" t="s">
        <v>3434</v>
      </c>
      <c r="I201" t="s">
        <v>41</v>
      </c>
      <c r="J201" t="s">
        <v>42</v>
      </c>
      <c r="K201" t="s">
        <v>43</v>
      </c>
      <c r="M201" t="s">
        <v>1023</v>
      </c>
      <c r="N201" t="s">
        <v>3435</v>
      </c>
      <c r="O201" t="s">
        <v>3436</v>
      </c>
      <c r="P201" t="s">
        <v>48</v>
      </c>
      <c r="Q201" t="s">
        <v>1067</v>
      </c>
      <c r="R201" t="s">
        <v>1068</v>
      </c>
      <c r="S201" t="s">
        <v>72</v>
      </c>
      <c r="T201" t="s">
        <v>52</v>
      </c>
      <c r="U201" s="3" t="s">
        <v>2905</v>
      </c>
      <c r="V201" t="s">
        <v>53</v>
      </c>
      <c r="W201" s="2">
        <v>45790</v>
      </c>
      <c r="X201" s="2">
        <v>45797</v>
      </c>
      <c r="Y201">
        <v>0</v>
      </c>
      <c r="Z201" t="s">
        <v>54</v>
      </c>
      <c r="AA201" t="s">
        <v>2914</v>
      </c>
      <c r="AD201" t="s">
        <v>56</v>
      </c>
      <c r="AE201" t="s">
        <v>82</v>
      </c>
      <c r="AF201" t="s">
        <v>56</v>
      </c>
      <c r="AG201" t="s">
        <v>82</v>
      </c>
    </row>
    <row r="202" spans="1:33" x14ac:dyDescent="0.2">
      <c r="A202" t="s">
        <v>3437</v>
      </c>
      <c r="B202" t="s">
        <v>52</v>
      </c>
      <c r="C202" t="s">
        <v>37</v>
      </c>
      <c r="D202" s="1">
        <v>741</v>
      </c>
      <c r="E202" t="s">
        <v>38</v>
      </c>
      <c r="F202" s="2">
        <v>45790</v>
      </c>
      <c r="G202" t="s">
        <v>39</v>
      </c>
      <c r="H202" t="s">
        <v>3438</v>
      </c>
      <c r="I202" t="s">
        <v>41</v>
      </c>
      <c r="J202" t="s">
        <v>42</v>
      </c>
      <c r="K202" t="s">
        <v>66</v>
      </c>
      <c r="M202" t="s">
        <v>101</v>
      </c>
      <c r="N202" t="s">
        <v>3439</v>
      </c>
      <c r="O202" t="s">
        <v>3440</v>
      </c>
      <c r="P202" t="s">
        <v>48</v>
      </c>
      <c r="Q202" t="s">
        <v>2276</v>
      </c>
      <c r="R202" t="s">
        <v>2277</v>
      </c>
      <c r="S202" t="s">
        <v>72</v>
      </c>
      <c r="T202" t="s">
        <v>52</v>
      </c>
      <c r="U202" s="3" t="s">
        <v>2905</v>
      </c>
      <c r="V202" t="s">
        <v>53</v>
      </c>
      <c r="W202" s="2">
        <v>45790</v>
      </c>
      <c r="X202" s="2">
        <v>45798</v>
      </c>
      <c r="Y202">
        <v>0</v>
      </c>
      <c r="Z202" t="s">
        <v>54</v>
      </c>
      <c r="AA202" t="s">
        <v>2906</v>
      </c>
      <c r="AD202" t="s">
        <v>56</v>
      </c>
      <c r="AE202" t="s">
        <v>82</v>
      </c>
      <c r="AF202" t="s">
        <v>56</v>
      </c>
      <c r="AG202" t="s">
        <v>82</v>
      </c>
    </row>
    <row r="203" spans="1:33" x14ac:dyDescent="0.2">
      <c r="A203" t="s">
        <v>3441</v>
      </c>
      <c r="B203" t="s">
        <v>52</v>
      </c>
      <c r="C203" t="s">
        <v>37</v>
      </c>
      <c r="D203" s="1">
        <v>1017</v>
      </c>
      <c r="E203" t="s">
        <v>38</v>
      </c>
      <c r="F203" s="2">
        <v>45790</v>
      </c>
      <c r="G203" t="s">
        <v>39</v>
      </c>
      <c r="H203" t="s">
        <v>3442</v>
      </c>
      <c r="I203" t="s">
        <v>41</v>
      </c>
      <c r="J203" t="s">
        <v>42</v>
      </c>
      <c r="K203" t="s">
        <v>66</v>
      </c>
      <c r="M203" t="s">
        <v>419</v>
      </c>
      <c r="N203" t="s">
        <v>359</v>
      </c>
      <c r="O203" t="s">
        <v>360</v>
      </c>
      <c r="P203" t="s">
        <v>48</v>
      </c>
      <c r="Q203" t="s">
        <v>70</v>
      </c>
      <c r="R203" t="s">
        <v>71</v>
      </c>
      <c r="S203" t="s">
        <v>72</v>
      </c>
      <c r="T203" t="s">
        <v>52</v>
      </c>
      <c r="U203" s="3" t="s">
        <v>2905</v>
      </c>
      <c r="V203" t="s">
        <v>53</v>
      </c>
      <c r="W203" s="2">
        <v>45790</v>
      </c>
      <c r="X203" s="2">
        <v>45824</v>
      </c>
      <c r="Y203">
        <v>1</v>
      </c>
      <c r="Z203" t="s">
        <v>54</v>
      </c>
      <c r="AA203" t="s">
        <v>2906</v>
      </c>
      <c r="AD203" t="s">
        <v>56</v>
      </c>
      <c r="AE203" t="s">
        <v>57</v>
      </c>
      <c r="AF203" t="s">
        <v>56</v>
      </c>
      <c r="AG203" t="s">
        <v>57</v>
      </c>
    </row>
    <row r="204" spans="1:33" x14ac:dyDescent="0.2">
      <c r="A204" t="s">
        <v>3443</v>
      </c>
      <c r="B204" t="s">
        <v>52</v>
      </c>
      <c r="C204" t="s">
        <v>37</v>
      </c>
      <c r="D204" s="1">
        <v>989</v>
      </c>
      <c r="E204" t="s">
        <v>38</v>
      </c>
      <c r="F204" s="2">
        <v>45790</v>
      </c>
      <c r="G204" t="s">
        <v>39</v>
      </c>
      <c r="H204" t="s">
        <v>3444</v>
      </c>
      <c r="I204" t="s">
        <v>41</v>
      </c>
      <c r="J204" t="s">
        <v>42</v>
      </c>
      <c r="K204" t="s">
        <v>66</v>
      </c>
      <c r="M204" t="s">
        <v>346</v>
      </c>
      <c r="N204" t="s">
        <v>746</v>
      </c>
      <c r="O204" t="s">
        <v>747</v>
      </c>
      <c r="P204" t="s">
        <v>48</v>
      </c>
      <c r="Q204" t="s">
        <v>748</v>
      </c>
      <c r="R204" t="s">
        <v>749</v>
      </c>
      <c r="S204" t="s">
        <v>155</v>
      </c>
      <c r="T204" t="s">
        <v>52</v>
      </c>
      <c r="U204" s="3" t="s">
        <v>2905</v>
      </c>
      <c r="V204" t="s">
        <v>53</v>
      </c>
      <c r="W204" s="2">
        <v>45790</v>
      </c>
      <c r="X204" s="2">
        <v>45903</v>
      </c>
      <c r="Y204">
        <v>3</v>
      </c>
      <c r="Z204" t="s">
        <v>54</v>
      </c>
      <c r="AA204" t="s">
        <v>2906</v>
      </c>
      <c r="AD204" t="s">
        <v>56</v>
      </c>
      <c r="AE204" t="s">
        <v>57</v>
      </c>
      <c r="AF204" t="s">
        <v>56</v>
      </c>
      <c r="AG204" t="s">
        <v>57</v>
      </c>
    </row>
    <row r="205" spans="1:33" x14ac:dyDescent="0.2">
      <c r="A205" t="s">
        <v>3445</v>
      </c>
      <c r="B205" t="s">
        <v>52</v>
      </c>
      <c r="C205" t="s">
        <v>37</v>
      </c>
      <c r="D205" s="1">
        <v>798</v>
      </c>
      <c r="E205" t="s">
        <v>38</v>
      </c>
      <c r="F205" s="2">
        <v>45790</v>
      </c>
      <c r="G205" t="s">
        <v>39</v>
      </c>
      <c r="H205" t="s">
        <v>3446</v>
      </c>
      <c r="I205" t="s">
        <v>41</v>
      </c>
      <c r="J205" t="s">
        <v>42</v>
      </c>
      <c r="K205" t="s">
        <v>43</v>
      </c>
      <c r="M205" t="s">
        <v>3447</v>
      </c>
      <c r="N205" t="s">
        <v>3448</v>
      </c>
      <c r="O205" t="s">
        <v>3449</v>
      </c>
      <c r="P205" t="s">
        <v>48</v>
      </c>
      <c r="Q205" t="s">
        <v>3450</v>
      </c>
      <c r="R205" t="s">
        <v>3451</v>
      </c>
      <c r="S205" t="s">
        <v>72</v>
      </c>
      <c r="T205" t="s">
        <v>52</v>
      </c>
      <c r="U205" s="3" t="s">
        <v>2905</v>
      </c>
      <c r="V205" t="s">
        <v>53</v>
      </c>
      <c r="W205" s="2">
        <v>45790</v>
      </c>
      <c r="X205" s="2">
        <v>45925</v>
      </c>
      <c r="Y205">
        <v>4</v>
      </c>
      <c r="Z205" t="s">
        <v>54</v>
      </c>
      <c r="AA205" t="s">
        <v>2914</v>
      </c>
      <c r="AD205" t="s">
        <v>56</v>
      </c>
      <c r="AE205" t="s">
        <v>164</v>
      </c>
      <c r="AF205" t="s">
        <v>56</v>
      </c>
      <c r="AG205" t="s">
        <v>164</v>
      </c>
    </row>
    <row r="206" spans="1:33" x14ac:dyDescent="0.2">
      <c r="A206" t="s">
        <v>3452</v>
      </c>
      <c r="B206" t="s">
        <v>52</v>
      </c>
      <c r="C206" t="s">
        <v>37</v>
      </c>
      <c r="D206" s="1">
        <v>993</v>
      </c>
      <c r="E206" t="s">
        <v>38</v>
      </c>
      <c r="F206" s="2">
        <v>45791</v>
      </c>
      <c r="G206" t="s">
        <v>39</v>
      </c>
      <c r="H206" t="s">
        <v>3453</v>
      </c>
      <c r="I206" t="s">
        <v>41</v>
      </c>
      <c r="J206" t="s">
        <v>42</v>
      </c>
      <c r="K206" t="s">
        <v>120</v>
      </c>
      <c r="L206" t="s">
        <v>66</v>
      </c>
      <c r="M206" t="s">
        <v>949</v>
      </c>
      <c r="N206" t="s">
        <v>3454</v>
      </c>
      <c r="O206" t="s">
        <v>3455</v>
      </c>
      <c r="P206" t="s">
        <v>48</v>
      </c>
      <c r="Q206" t="s">
        <v>842</v>
      </c>
      <c r="R206" t="s">
        <v>843</v>
      </c>
      <c r="S206" t="s">
        <v>51</v>
      </c>
      <c r="T206" t="s">
        <v>52</v>
      </c>
      <c r="U206" s="3" t="s">
        <v>2905</v>
      </c>
      <c r="V206" t="s">
        <v>53</v>
      </c>
      <c r="W206" s="2">
        <v>45791</v>
      </c>
      <c r="X206" s="2">
        <v>46045</v>
      </c>
      <c r="Y206">
        <v>8</v>
      </c>
      <c r="Z206" t="s">
        <v>54</v>
      </c>
      <c r="AA206" t="s">
        <v>126</v>
      </c>
      <c r="AB206" t="s">
        <v>90</v>
      </c>
      <c r="AC206" t="s">
        <v>2906</v>
      </c>
      <c r="AD206" t="s">
        <v>56</v>
      </c>
      <c r="AE206" t="s">
        <v>877</v>
      </c>
      <c r="AF206" t="s">
        <v>56</v>
      </c>
      <c r="AG206" t="s">
        <v>877</v>
      </c>
    </row>
    <row r="207" spans="1:33" x14ac:dyDescent="0.2">
      <c r="A207" t="s">
        <v>3456</v>
      </c>
      <c r="B207" t="s">
        <v>52</v>
      </c>
      <c r="C207" t="s">
        <v>37</v>
      </c>
      <c r="D207" s="1">
        <v>1051</v>
      </c>
      <c r="E207" t="s">
        <v>38</v>
      </c>
      <c r="F207" s="2">
        <v>45791</v>
      </c>
      <c r="G207" t="s">
        <v>39</v>
      </c>
      <c r="H207" t="s">
        <v>3457</v>
      </c>
      <c r="I207" t="s">
        <v>41</v>
      </c>
      <c r="J207" t="s">
        <v>42</v>
      </c>
      <c r="K207" t="s">
        <v>120</v>
      </c>
      <c r="M207" t="s">
        <v>101</v>
      </c>
      <c r="N207" t="s">
        <v>2895</v>
      </c>
      <c r="O207" t="s">
        <v>2896</v>
      </c>
      <c r="P207" t="s">
        <v>48</v>
      </c>
      <c r="Q207" t="s">
        <v>2093</v>
      </c>
      <c r="R207" t="s">
        <v>2094</v>
      </c>
      <c r="S207" t="s">
        <v>72</v>
      </c>
      <c r="T207" t="s">
        <v>52</v>
      </c>
      <c r="U207" s="3" t="s">
        <v>2905</v>
      </c>
      <c r="V207" t="s">
        <v>53</v>
      </c>
      <c r="W207" s="2">
        <v>45791</v>
      </c>
      <c r="X207" s="2">
        <v>45814</v>
      </c>
      <c r="Y207">
        <v>0</v>
      </c>
      <c r="Z207" t="s">
        <v>54</v>
      </c>
      <c r="AA207" t="s">
        <v>126</v>
      </c>
      <c r="AD207" t="s">
        <v>56</v>
      </c>
      <c r="AE207" t="s">
        <v>57</v>
      </c>
      <c r="AF207" t="s">
        <v>56</v>
      </c>
      <c r="AG207" t="s">
        <v>57</v>
      </c>
    </row>
    <row r="208" spans="1:33" x14ac:dyDescent="0.2">
      <c r="A208" t="s">
        <v>3458</v>
      </c>
      <c r="B208" t="s">
        <v>52</v>
      </c>
      <c r="C208" t="s">
        <v>37</v>
      </c>
      <c r="D208" s="1">
        <v>630</v>
      </c>
      <c r="E208" t="s">
        <v>38</v>
      </c>
      <c r="F208" s="2">
        <v>45792</v>
      </c>
      <c r="G208" t="s">
        <v>39</v>
      </c>
      <c r="H208" t="s">
        <v>3459</v>
      </c>
      <c r="I208" t="s">
        <v>41</v>
      </c>
      <c r="J208" t="s">
        <v>42</v>
      </c>
      <c r="K208" t="s">
        <v>120</v>
      </c>
      <c r="M208" t="s">
        <v>1023</v>
      </c>
      <c r="N208" t="s">
        <v>3460</v>
      </c>
      <c r="O208" t="s">
        <v>3461</v>
      </c>
      <c r="P208" t="s">
        <v>48</v>
      </c>
      <c r="Q208" t="s">
        <v>2276</v>
      </c>
      <c r="R208" t="s">
        <v>2277</v>
      </c>
      <c r="S208" t="s">
        <v>72</v>
      </c>
      <c r="T208" t="s">
        <v>52</v>
      </c>
      <c r="U208" s="3" t="s">
        <v>2905</v>
      </c>
      <c r="V208" t="s">
        <v>53</v>
      </c>
      <c r="W208" s="2">
        <v>45792</v>
      </c>
      <c r="X208" s="2">
        <v>45833</v>
      </c>
      <c r="Y208">
        <v>1</v>
      </c>
      <c r="Z208" t="s">
        <v>54</v>
      </c>
      <c r="AA208" t="s">
        <v>126</v>
      </c>
      <c r="AD208" t="s">
        <v>56</v>
      </c>
      <c r="AE208" t="s">
        <v>82</v>
      </c>
      <c r="AF208" t="s">
        <v>56</v>
      </c>
      <c r="AG208" t="s">
        <v>82</v>
      </c>
    </row>
    <row r="209" spans="1:33" x14ac:dyDescent="0.2">
      <c r="A209" t="s">
        <v>3462</v>
      </c>
      <c r="B209" t="s">
        <v>52</v>
      </c>
      <c r="C209" t="s">
        <v>37</v>
      </c>
      <c r="D209" s="1">
        <v>1006</v>
      </c>
      <c r="E209" t="s">
        <v>38</v>
      </c>
      <c r="F209" s="2">
        <v>45792</v>
      </c>
      <c r="G209" t="s">
        <v>39</v>
      </c>
      <c r="H209" t="s">
        <v>3463</v>
      </c>
      <c r="I209" t="s">
        <v>41</v>
      </c>
      <c r="J209" t="s">
        <v>42</v>
      </c>
      <c r="K209" t="s">
        <v>120</v>
      </c>
      <c r="L209" t="s">
        <v>129</v>
      </c>
      <c r="M209" t="s">
        <v>419</v>
      </c>
      <c r="N209" t="s">
        <v>355</v>
      </c>
      <c r="O209" t="s">
        <v>356</v>
      </c>
      <c r="P209" t="s">
        <v>48</v>
      </c>
      <c r="Q209" t="s">
        <v>191</v>
      </c>
      <c r="R209" t="s">
        <v>192</v>
      </c>
      <c r="S209" t="s">
        <v>51</v>
      </c>
      <c r="T209" t="s">
        <v>52</v>
      </c>
      <c r="U209" s="3" t="s">
        <v>2905</v>
      </c>
      <c r="V209" t="s">
        <v>53</v>
      </c>
      <c r="W209" s="2">
        <v>45792</v>
      </c>
      <c r="X209" s="2">
        <v>45812</v>
      </c>
      <c r="Y209">
        <v>0</v>
      </c>
      <c r="Z209" t="s">
        <v>54</v>
      </c>
      <c r="AA209" t="s">
        <v>126</v>
      </c>
      <c r="AB209" t="s">
        <v>90</v>
      </c>
      <c r="AC209" t="s">
        <v>3395</v>
      </c>
      <c r="AD209" t="s">
        <v>56</v>
      </c>
      <c r="AE209" t="s">
        <v>57</v>
      </c>
      <c r="AF209" t="s">
        <v>56</v>
      </c>
      <c r="AG209" t="s">
        <v>57</v>
      </c>
    </row>
    <row r="210" spans="1:33" x14ac:dyDescent="0.2">
      <c r="A210" t="s">
        <v>3464</v>
      </c>
      <c r="B210" t="s">
        <v>52</v>
      </c>
      <c r="C210" t="s">
        <v>37</v>
      </c>
      <c r="D210" s="1">
        <v>678</v>
      </c>
      <c r="E210" t="s">
        <v>38</v>
      </c>
      <c r="F210" s="2">
        <v>45792</v>
      </c>
      <c r="G210" t="s">
        <v>39</v>
      </c>
      <c r="H210" t="s">
        <v>3465</v>
      </c>
      <c r="I210" t="s">
        <v>41</v>
      </c>
      <c r="J210" t="s">
        <v>42</v>
      </c>
      <c r="K210" t="s">
        <v>66</v>
      </c>
      <c r="M210" t="s">
        <v>956</v>
      </c>
      <c r="N210" t="s">
        <v>3466</v>
      </c>
      <c r="O210" t="s">
        <v>3467</v>
      </c>
      <c r="P210" t="s">
        <v>48</v>
      </c>
      <c r="Q210" t="s">
        <v>161</v>
      </c>
      <c r="R210" t="s">
        <v>162</v>
      </c>
      <c r="S210" t="s">
        <v>155</v>
      </c>
      <c r="T210" t="s">
        <v>52</v>
      </c>
      <c r="U210" s="3" t="s">
        <v>2905</v>
      </c>
      <c r="V210" t="s">
        <v>53</v>
      </c>
      <c r="W210" s="2">
        <v>45792</v>
      </c>
      <c r="X210" s="2">
        <v>45806</v>
      </c>
      <c r="Y210">
        <v>0</v>
      </c>
      <c r="Z210" t="s">
        <v>54</v>
      </c>
      <c r="AA210" t="s">
        <v>2906</v>
      </c>
      <c r="AD210" t="s">
        <v>56</v>
      </c>
      <c r="AE210" t="s">
        <v>82</v>
      </c>
      <c r="AF210" t="s">
        <v>56</v>
      </c>
      <c r="AG210" t="s">
        <v>82</v>
      </c>
    </row>
    <row r="211" spans="1:33" x14ac:dyDescent="0.2">
      <c r="A211" t="s">
        <v>3468</v>
      </c>
      <c r="B211" t="s">
        <v>52</v>
      </c>
      <c r="C211" t="s">
        <v>37</v>
      </c>
      <c r="D211" s="1">
        <v>1045</v>
      </c>
      <c r="E211" t="s">
        <v>38</v>
      </c>
      <c r="F211" s="2">
        <v>45792</v>
      </c>
      <c r="G211" t="s">
        <v>39</v>
      </c>
      <c r="H211" t="s">
        <v>3469</v>
      </c>
      <c r="I211" t="s">
        <v>41</v>
      </c>
      <c r="J211" t="s">
        <v>42</v>
      </c>
      <c r="K211" t="s">
        <v>120</v>
      </c>
      <c r="M211" t="s">
        <v>96</v>
      </c>
      <c r="N211" t="s">
        <v>1140</v>
      </c>
      <c r="O211" t="s">
        <v>1141</v>
      </c>
      <c r="P211" t="s">
        <v>48</v>
      </c>
      <c r="Q211" t="s">
        <v>180</v>
      </c>
      <c r="R211" t="s">
        <v>181</v>
      </c>
      <c r="S211" t="s">
        <v>51</v>
      </c>
      <c r="T211" t="s">
        <v>52</v>
      </c>
      <c r="U211" s="3" t="s">
        <v>2905</v>
      </c>
      <c r="V211" t="s">
        <v>53</v>
      </c>
      <c r="W211" s="2">
        <v>45792</v>
      </c>
      <c r="X211" s="2">
        <v>45846</v>
      </c>
      <c r="Y211">
        <v>1</v>
      </c>
      <c r="Z211" t="s">
        <v>54</v>
      </c>
      <c r="AA211" t="s">
        <v>126</v>
      </c>
      <c r="AD211" t="s">
        <v>56</v>
      </c>
      <c r="AE211" t="s">
        <v>877</v>
      </c>
      <c r="AF211" t="s">
        <v>56</v>
      </c>
      <c r="AG211" t="s">
        <v>877</v>
      </c>
    </row>
    <row r="212" spans="1:33" x14ac:dyDescent="0.2">
      <c r="A212" t="s">
        <v>3470</v>
      </c>
      <c r="B212" t="s">
        <v>52</v>
      </c>
      <c r="C212" t="s">
        <v>37</v>
      </c>
      <c r="D212" s="1">
        <v>984</v>
      </c>
      <c r="E212" t="s">
        <v>38</v>
      </c>
      <c r="F212" s="2">
        <v>45792</v>
      </c>
      <c r="G212" t="s">
        <v>39</v>
      </c>
      <c r="H212" t="s">
        <v>3471</v>
      </c>
      <c r="I212" t="s">
        <v>41</v>
      </c>
      <c r="J212" t="s">
        <v>42</v>
      </c>
      <c r="K212" t="s">
        <v>66</v>
      </c>
      <c r="M212" t="s">
        <v>346</v>
      </c>
      <c r="N212" t="s">
        <v>3472</v>
      </c>
      <c r="O212" t="s">
        <v>3473</v>
      </c>
      <c r="P212" t="s">
        <v>48</v>
      </c>
      <c r="Q212" t="s">
        <v>834</v>
      </c>
      <c r="R212" t="s">
        <v>835</v>
      </c>
      <c r="S212" t="s">
        <v>72</v>
      </c>
      <c r="T212" t="s">
        <v>52</v>
      </c>
      <c r="U212" s="3" t="s">
        <v>2905</v>
      </c>
      <c r="V212" t="s">
        <v>53</v>
      </c>
      <c r="W212" s="2">
        <v>45792</v>
      </c>
      <c r="X212" s="2">
        <v>45827</v>
      </c>
      <c r="Y212">
        <v>1</v>
      </c>
      <c r="Z212" t="s">
        <v>54</v>
      </c>
      <c r="AA212" t="s">
        <v>2906</v>
      </c>
      <c r="AD212" t="s">
        <v>56</v>
      </c>
      <c r="AE212" t="s">
        <v>57</v>
      </c>
      <c r="AF212" t="s">
        <v>56</v>
      </c>
      <c r="AG212" t="s">
        <v>57</v>
      </c>
    </row>
    <row r="213" spans="1:33" x14ac:dyDescent="0.2">
      <c r="A213" t="s">
        <v>3474</v>
      </c>
      <c r="B213" t="s">
        <v>52</v>
      </c>
      <c r="C213" t="s">
        <v>37</v>
      </c>
      <c r="D213" s="1">
        <v>825</v>
      </c>
      <c r="E213" t="s">
        <v>38</v>
      </c>
      <c r="F213" s="2">
        <v>45792</v>
      </c>
      <c r="G213" t="s">
        <v>39</v>
      </c>
      <c r="H213" t="s">
        <v>3475</v>
      </c>
      <c r="I213" t="s">
        <v>41</v>
      </c>
      <c r="J213" t="s">
        <v>42</v>
      </c>
      <c r="K213" t="s">
        <v>66</v>
      </c>
      <c r="M213" t="s">
        <v>1166</v>
      </c>
      <c r="N213" t="s">
        <v>3476</v>
      </c>
      <c r="O213" t="s">
        <v>3477</v>
      </c>
      <c r="P213" t="s">
        <v>48</v>
      </c>
      <c r="Q213" t="s">
        <v>88</v>
      </c>
      <c r="R213" t="s">
        <v>89</v>
      </c>
      <c r="S213" t="s">
        <v>72</v>
      </c>
      <c r="T213" t="s">
        <v>52</v>
      </c>
      <c r="U213" s="3" t="s">
        <v>2905</v>
      </c>
      <c r="V213" t="s">
        <v>53</v>
      </c>
      <c r="W213" s="2">
        <v>45792</v>
      </c>
      <c r="X213" s="2">
        <v>45933</v>
      </c>
      <c r="Y213">
        <v>4</v>
      </c>
      <c r="Z213" t="s">
        <v>54</v>
      </c>
      <c r="AA213" t="s">
        <v>2906</v>
      </c>
      <c r="AD213" t="s">
        <v>56</v>
      </c>
      <c r="AE213" t="s">
        <v>877</v>
      </c>
      <c r="AF213" t="s">
        <v>56</v>
      </c>
      <c r="AG213" t="s">
        <v>877</v>
      </c>
    </row>
    <row r="214" spans="1:33" x14ac:dyDescent="0.2">
      <c r="A214" t="s">
        <v>3478</v>
      </c>
      <c r="B214" t="s">
        <v>52</v>
      </c>
      <c r="C214" t="s">
        <v>37</v>
      </c>
      <c r="D214" s="1">
        <v>650</v>
      </c>
      <c r="E214" t="s">
        <v>38</v>
      </c>
      <c r="F214" s="2">
        <v>45792</v>
      </c>
      <c r="G214" t="s">
        <v>39</v>
      </c>
      <c r="H214" t="s">
        <v>3479</v>
      </c>
      <c r="I214" t="s">
        <v>41</v>
      </c>
      <c r="J214" t="s">
        <v>42</v>
      </c>
      <c r="K214" t="s">
        <v>109</v>
      </c>
      <c r="M214" t="s">
        <v>3480</v>
      </c>
      <c r="N214" t="s">
        <v>111</v>
      </c>
      <c r="O214" t="s">
        <v>112</v>
      </c>
      <c r="P214" t="s">
        <v>48</v>
      </c>
      <c r="Q214" t="s">
        <v>113</v>
      </c>
      <c r="R214" t="s">
        <v>114</v>
      </c>
      <c r="S214" t="s">
        <v>51</v>
      </c>
      <c r="T214" t="s">
        <v>52</v>
      </c>
      <c r="U214" s="3" t="s">
        <v>2905</v>
      </c>
      <c r="V214" t="s">
        <v>53</v>
      </c>
      <c r="W214" s="2">
        <v>45792</v>
      </c>
      <c r="X214" s="2">
        <v>45814</v>
      </c>
      <c r="Y214">
        <v>0</v>
      </c>
      <c r="Z214" t="s">
        <v>54</v>
      </c>
      <c r="AA214" t="s">
        <v>116</v>
      </c>
      <c r="AD214" t="s">
        <v>56</v>
      </c>
      <c r="AE214" t="s">
        <v>135</v>
      </c>
      <c r="AF214" t="s">
        <v>56</v>
      </c>
      <c r="AG214" t="s">
        <v>135</v>
      </c>
    </row>
    <row r="215" spans="1:33" x14ac:dyDescent="0.2">
      <c r="A215" t="s">
        <v>3481</v>
      </c>
      <c r="B215" t="s">
        <v>52</v>
      </c>
      <c r="C215" t="s">
        <v>37</v>
      </c>
      <c r="D215" s="1">
        <v>1007</v>
      </c>
      <c r="E215" t="s">
        <v>38</v>
      </c>
      <c r="F215" s="2">
        <v>45792</v>
      </c>
      <c r="G215" t="s">
        <v>39</v>
      </c>
      <c r="H215" t="s">
        <v>3482</v>
      </c>
      <c r="I215" t="s">
        <v>41</v>
      </c>
      <c r="J215" t="s">
        <v>42</v>
      </c>
      <c r="K215" t="s">
        <v>43</v>
      </c>
      <c r="M215" t="s">
        <v>1023</v>
      </c>
      <c r="N215" t="s">
        <v>60</v>
      </c>
      <c r="O215" t="s">
        <v>61</v>
      </c>
      <c r="P215" t="s">
        <v>48</v>
      </c>
      <c r="Q215" t="s">
        <v>62</v>
      </c>
      <c r="R215" t="s">
        <v>63</v>
      </c>
      <c r="S215" t="s">
        <v>51</v>
      </c>
      <c r="T215" t="s">
        <v>52</v>
      </c>
      <c r="U215" s="3" t="s">
        <v>2905</v>
      </c>
      <c r="V215" t="s">
        <v>53</v>
      </c>
      <c r="W215" s="2">
        <v>45792</v>
      </c>
      <c r="X215" s="2">
        <v>45833</v>
      </c>
      <c r="Y215">
        <v>1</v>
      </c>
      <c r="Z215" t="s">
        <v>54</v>
      </c>
      <c r="AA215" t="s">
        <v>2914</v>
      </c>
      <c r="AD215" t="s">
        <v>56</v>
      </c>
      <c r="AE215" t="s">
        <v>82</v>
      </c>
      <c r="AF215" t="s">
        <v>56</v>
      </c>
      <c r="AG215" t="s">
        <v>82</v>
      </c>
    </row>
    <row r="216" spans="1:33" x14ac:dyDescent="0.2">
      <c r="A216" t="s">
        <v>3483</v>
      </c>
      <c r="B216" t="s">
        <v>52</v>
      </c>
      <c r="C216" t="s">
        <v>37</v>
      </c>
      <c r="D216" s="1">
        <v>900</v>
      </c>
      <c r="E216" t="s">
        <v>38</v>
      </c>
      <c r="F216" s="2">
        <v>45792</v>
      </c>
      <c r="G216" t="s">
        <v>39</v>
      </c>
      <c r="H216" t="s">
        <v>3484</v>
      </c>
      <c r="I216" t="s">
        <v>41</v>
      </c>
      <c r="J216" t="s">
        <v>42</v>
      </c>
      <c r="K216" t="s">
        <v>129</v>
      </c>
      <c r="M216" t="s">
        <v>121</v>
      </c>
      <c r="N216" t="s">
        <v>78</v>
      </c>
      <c r="O216" t="s">
        <v>79</v>
      </c>
      <c r="P216" t="s">
        <v>48</v>
      </c>
      <c r="Q216" t="s">
        <v>80</v>
      </c>
      <c r="R216" t="s">
        <v>81</v>
      </c>
      <c r="S216" t="s">
        <v>51</v>
      </c>
      <c r="T216" t="s">
        <v>52</v>
      </c>
      <c r="U216" s="3" t="s">
        <v>2905</v>
      </c>
      <c r="V216" t="s">
        <v>53</v>
      </c>
      <c r="W216" s="2">
        <v>45792</v>
      </c>
      <c r="X216" s="2">
        <v>45833</v>
      </c>
      <c r="Y216">
        <v>1</v>
      </c>
      <c r="Z216" t="s">
        <v>54</v>
      </c>
      <c r="AA216" t="s">
        <v>3395</v>
      </c>
      <c r="AD216" t="s">
        <v>56</v>
      </c>
      <c r="AE216" t="s">
        <v>877</v>
      </c>
      <c r="AF216" t="s">
        <v>56</v>
      </c>
      <c r="AG216" t="s">
        <v>877</v>
      </c>
    </row>
    <row r="217" spans="1:33" x14ac:dyDescent="0.2">
      <c r="A217" t="s">
        <v>3485</v>
      </c>
      <c r="B217" t="s">
        <v>288</v>
      </c>
      <c r="C217" t="s">
        <v>37</v>
      </c>
      <c r="D217" s="1">
        <v>994</v>
      </c>
      <c r="E217" t="s">
        <v>38</v>
      </c>
      <c r="F217" s="2">
        <v>45793</v>
      </c>
      <c r="G217" t="s">
        <v>39</v>
      </c>
      <c r="H217" t="s">
        <v>3486</v>
      </c>
      <c r="I217" t="s">
        <v>41</v>
      </c>
      <c r="J217" t="s">
        <v>42</v>
      </c>
      <c r="K217" t="s">
        <v>66</v>
      </c>
      <c r="M217" t="s">
        <v>196</v>
      </c>
      <c r="N217" t="s">
        <v>3487</v>
      </c>
      <c r="O217" t="s">
        <v>3488</v>
      </c>
      <c r="P217" t="s">
        <v>48</v>
      </c>
      <c r="Q217" t="s">
        <v>80</v>
      </c>
      <c r="R217" t="s">
        <v>81</v>
      </c>
      <c r="S217" t="s">
        <v>51</v>
      </c>
      <c r="T217" t="s">
        <v>52</v>
      </c>
      <c r="U217" s="3" t="s">
        <v>2905</v>
      </c>
      <c r="V217" t="s">
        <v>53</v>
      </c>
      <c r="W217" s="2">
        <v>45793</v>
      </c>
      <c r="X217" s="2">
        <v>45925</v>
      </c>
      <c r="Y217">
        <v>4</v>
      </c>
      <c r="Z217" t="s">
        <v>54</v>
      </c>
      <c r="AA217" t="s">
        <v>2906</v>
      </c>
      <c r="AD217" t="s">
        <v>56</v>
      </c>
      <c r="AE217" t="s">
        <v>877</v>
      </c>
      <c r="AF217" t="s">
        <v>56</v>
      </c>
      <c r="AG217" t="s">
        <v>877</v>
      </c>
    </row>
    <row r="218" spans="1:33" x14ac:dyDescent="0.2">
      <c r="A218" t="s">
        <v>3489</v>
      </c>
      <c r="B218" t="s">
        <v>52</v>
      </c>
      <c r="C218" t="s">
        <v>37</v>
      </c>
      <c r="D218" s="1">
        <v>1000</v>
      </c>
      <c r="E218" t="s">
        <v>38</v>
      </c>
      <c r="F218" s="2">
        <v>45793</v>
      </c>
      <c r="G218" t="s">
        <v>39</v>
      </c>
      <c r="H218" t="s">
        <v>3490</v>
      </c>
      <c r="I218" t="s">
        <v>41</v>
      </c>
      <c r="J218" t="s">
        <v>42</v>
      </c>
      <c r="K218" t="s">
        <v>120</v>
      </c>
      <c r="M218" t="s">
        <v>196</v>
      </c>
      <c r="N218" t="s">
        <v>280</v>
      </c>
      <c r="O218" t="s">
        <v>281</v>
      </c>
      <c r="P218" t="s">
        <v>48</v>
      </c>
      <c r="Q218" t="s">
        <v>62</v>
      </c>
      <c r="R218" t="s">
        <v>63</v>
      </c>
      <c r="S218" t="s">
        <v>51</v>
      </c>
      <c r="T218" t="s">
        <v>52</v>
      </c>
      <c r="U218" s="3" t="s">
        <v>2905</v>
      </c>
      <c r="V218" t="s">
        <v>53</v>
      </c>
      <c r="W218" s="2">
        <v>45793</v>
      </c>
      <c r="X218" s="2">
        <v>45888</v>
      </c>
      <c r="Y218">
        <v>3</v>
      </c>
      <c r="Z218" t="s">
        <v>54</v>
      </c>
      <c r="AA218" t="s">
        <v>126</v>
      </c>
      <c r="AD218" t="s">
        <v>56</v>
      </c>
      <c r="AE218" t="s">
        <v>877</v>
      </c>
      <c r="AF218" t="s">
        <v>56</v>
      </c>
      <c r="AG218" t="s">
        <v>877</v>
      </c>
    </row>
    <row r="219" spans="1:33" x14ac:dyDescent="0.2">
      <c r="A219" t="s">
        <v>3491</v>
      </c>
      <c r="B219" t="s">
        <v>288</v>
      </c>
      <c r="C219" t="s">
        <v>37</v>
      </c>
      <c r="D219" s="1">
        <v>971</v>
      </c>
      <c r="E219" t="s">
        <v>38</v>
      </c>
      <c r="F219" s="2">
        <v>45793</v>
      </c>
      <c r="G219" t="s">
        <v>39</v>
      </c>
      <c r="H219" t="s">
        <v>3492</v>
      </c>
      <c r="I219" t="s">
        <v>41</v>
      </c>
      <c r="J219" t="s">
        <v>42</v>
      </c>
      <c r="K219" t="s">
        <v>66</v>
      </c>
      <c r="M219" t="s">
        <v>1023</v>
      </c>
      <c r="N219" t="s">
        <v>311</v>
      </c>
      <c r="O219" t="s">
        <v>312</v>
      </c>
      <c r="P219" t="s">
        <v>48</v>
      </c>
      <c r="Q219" t="s">
        <v>313</v>
      </c>
      <c r="R219" t="s">
        <v>314</v>
      </c>
      <c r="S219" t="s">
        <v>51</v>
      </c>
      <c r="T219" t="s">
        <v>52</v>
      </c>
      <c r="U219" s="3" t="s">
        <v>2905</v>
      </c>
      <c r="V219" t="s">
        <v>53</v>
      </c>
      <c r="W219" s="2">
        <v>45793</v>
      </c>
      <c r="X219" s="2">
        <v>45817</v>
      </c>
      <c r="Y219">
        <v>0</v>
      </c>
      <c r="Z219" t="s">
        <v>54</v>
      </c>
      <c r="AA219" t="s">
        <v>2906</v>
      </c>
      <c r="AD219" t="s">
        <v>56</v>
      </c>
      <c r="AE219" t="s">
        <v>82</v>
      </c>
      <c r="AF219" t="s">
        <v>56</v>
      </c>
      <c r="AG219" t="s">
        <v>82</v>
      </c>
    </row>
    <row r="220" spans="1:33" x14ac:dyDescent="0.2">
      <c r="A220" t="s">
        <v>3493</v>
      </c>
      <c r="B220" t="s">
        <v>52</v>
      </c>
      <c r="C220" t="s">
        <v>37</v>
      </c>
      <c r="D220" s="1">
        <v>1000</v>
      </c>
      <c r="E220" t="s">
        <v>38</v>
      </c>
      <c r="F220" s="2">
        <v>45798</v>
      </c>
      <c r="G220" t="s">
        <v>39</v>
      </c>
      <c r="H220" t="s">
        <v>3494</v>
      </c>
      <c r="I220" t="s">
        <v>41</v>
      </c>
      <c r="J220" t="s">
        <v>42</v>
      </c>
      <c r="K220" t="s">
        <v>66</v>
      </c>
      <c r="M220" t="s">
        <v>789</v>
      </c>
      <c r="N220" t="s">
        <v>3495</v>
      </c>
      <c r="O220" t="s">
        <v>3496</v>
      </c>
      <c r="P220" t="s">
        <v>48</v>
      </c>
      <c r="Q220" t="s">
        <v>313</v>
      </c>
      <c r="R220" t="s">
        <v>314</v>
      </c>
      <c r="S220" t="s">
        <v>51</v>
      </c>
      <c r="T220" t="s">
        <v>52</v>
      </c>
      <c r="U220" s="3" t="s">
        <v>2905</v>
      </c>
      <c r="V220" t="s">
        <v>53</v>
      </c>
      <c r="W220" s="2">
        <v>45798</v>
      </c>
      <c r="X220" s="2">
        <v>45834</v>
      </c>
      <c r="Y220">
        <v>1</v>
      </c>
      <c r="Z220" t="s">
        <v>54</v>
      </c>
      <c r="AA220" t="s">
        <v>2906</v>
      </c>
      <c r="AD220" t="s">
        <v>56</v>
      </c>
      <c r="AE220" t="s">
        <v>792</v>
      </c>
      <c r="AF220" t="s">
        <v>56</v>
      </c>
      <c r="AG220" t="s">
        <v>792</v>
      </c>
    </row>
    <row r="221" spans="1:33" x14ac:dyDescent="0.2">
      <c r="A221" t="s">
        <v>3497</v>
      </c>
      <c r="B221" t="s">
        <v>288</v>
      </c>
      <c r="C221" t="s">
        <v>37</v>
      </c>
      <c r="D221" s="1">
        <v>996</v>
      </c>
      <c r="E221" t="s">
        <v>38</v>
      </c>
      <c r="F221" s="2">
        <v>45796</v>
      </c>
      <c r="G221" t="s">
        <v>39</v>
      </c>
      <c r="H221" t="s">
        <v>3498</v>
      </c>
      <c r="I221" t="s">
        <v>41</v>
      </c>
      <c r="J221" t="s">
        <v>42</v>
      </c>
      <c r="K221" t="s">
        <v>129</v>
      </c>
      <c r="M221" t="s">
        <v>1405</v>
      </c>
      <c r="N221" t="s">
        <v>746</v>
      </c>
      <c r="O221" t="s">
        <v>747</v>
      </c>
      <c r="P221" t="s">
        <v>48</v>
      </c>
      <c r="Q221" t="s">
        <v>748</v>
      </c>
      <c r="R221" t="s">
        <v>749</v>
      </c>
      <c r="S221" t="s">
        <v>155</v>
      </c>
      <c r="T221" t="s">
        <v>52</v>
      </c>
      <c r="U221" s="3" t="s">
        <v>2905</v>
      </c>
      <c r="V221" t="s">
        <v>53</v>
      </c>
      <c r="W221" s="2">
        <v>45796</v>
      </c>
      <c r="X221" s="2">
        <v>45797</v>
      </c>
      <c r="Y221">
        <v>0</v>
      </c>
      <c r="Z221" t="s">
        <v>54</v>
      </c>
      <c r="AA221" t="s">
        <v>3395</v>
      </c>
      <c r="AD221" t="s">
        <v>56</v>
      </c>
      <c r="AE221" t="s">
        <v>82</v>
      </c>
      <c r="AF221" t="s">
        <v>56</v>
      </c>
      <c r="AG221" t="s">
        <v>82</v>
      </c>
    </row>
    <row r="222" spans="1:33" x14ac:dyDescent="0.2">
      <c r="A222" t="s">
        <v>3499</v>
      </c>
      <c r="B222" t="s">
        <v>52</v>
      </c>
      <c r="C222" t="s">
        <v>37</v>
      </c>
      <c r="D222" s="1">
        <v>910</v>
      </c>
      <c r="E222" t="s">
        <v>38</v>
      </c>
      <c r="F222" s="2">
        <v>45797</v>
      </c>
      <c r="G222" t="s">
        <v>39</v>
      </c>
      <c r="H222" t="s">
        <v>3500</v>
      </c>
      <c r="I222" t="s">
        <v>41</v>
      </c>
      <c r="J222" t="s">
        <v>42</v>
      </c>
      <c r="K222" t="s">
        <v>120</v>
      </c>
      <c r="L222" t="s">
        <v>66</v>
      </c>
      <c r="M222" t="s">
        <v>1023</v>
      </c>
      <c r="N222" t="s">
        <v>2207</v>
      </c>
      <c r="O222" t="s">
        <v>2208</v>
      </c>
      <c r="P222" t="s">
        <v>48</v>
      </c>
      <c r="Q222" t="s">
        <v>428</v>
      </c>
      <c r="R222" t="s">
        <v>429</v>
      </c>
      <c r="S222" t="s">
        <v>155</v>
      </c>
      <c r="T222" t="s">
        <v>52</v>
      </c>
      <c r="U222" s="3" t="s">
        <v>2905</v>
      </c>
      <c r="V222" t="s">
        <v>53</v>
      </c>
      <c r="W222" s="2">
        <v>45797</v>
      </c>
      <c r="X222" s="2">
        <v>45856</v>
      </c>
      <c r="Y222">
        <v>1</v>
      </c>
      <c r="Z222" t="s">
        <v>54</v>
      </c>
      <c r="AA222" t="s">
        <v>126</v>
      </c>
      <c r="AB222" t="s">
        <v>90</v>
      </c>
      <c r="AC222" t="s">
        <v>2906</v>
      </c>
      <c r="AD222" t="s">
        <v>56</v>
      </c>
      <c r="AE222" t="s">
        <v>57</v>
      </c>
      <c r="AF222" t="s">
        <v>56</v>
      </c>
      <c r="AG222" t="s">
        <v>57</v>
      </c>
    </row>
    <row r="223" spans="1:33" x14ac:dyDescent="0.2">
      <c r="A223" t="s">
        <v>3501</v>
      </c>
      <c r="B223" t="s">
        <v>52</v>
      </c>
      <c r="C223" t="s">
        <v>37</v>
      </c>
      <c r="D223" s="1">
        <v>1000</v>
      </c>
      <c r="E223" t="s">
        <v>38</v>
      </c>
      <c r="F223" s="2">
        <v>45797</v>
      </c>
      <c r="G223" t="s">
        <v>39</v>
      </c>
      <c r="H223" t="s">
        <v>3502</v>
      </c>
      <c r="I223" t="s">
        <v>41</v>
      </c>
      <c r="J223" t="s">
        <v>42</v>
      </c>
      <c r="K223" t="s">
        <v>66</v>
      </c>
      <c r="M223" t="s">
        <v>3503</v>
      </c>
      <c r="N223" t="s">
        <v>1849</v>
      </c>
      <c r="O223" t="s">
        <v>1850</v>
      </c>
      <c r="P223" t="s">
        <v>48</v>
      </c>
      <c r="Q223" t="s">
        <v>191</v>
      </c>
      <c r="R223" t="s">
        <v>192</v>
      </c>
      <c r="S223" t="s">
        <v>51</v>
      </c>
      <c r="T223" t="s">
        <v>52</v>
      </c>
      <c r="U223" s="3" t="s">
        <v>2905</v>
      </c>
      <c r="V223" t="s">
        <v>53</v>
      </c>
      <c r="W223" s="2">
        <v>45797</v>
      </c>
      <c r="X223" s="2">
        <v>45862</v>
      </c>
      <c r="Y223">
        <v>2</v>
      </c>
      <c r="Z223" t="s">
        <v>54</v>
      </c>
      <c r="AA223" t="s">
        <v>2906</v>
      </c>
      <c r="AD223" t="s">
        <v>56</v>
      </c>
      <c r="AE223" t="s">
        <v>877</v>
      </c>
      <c r="AF223" t="s">
        <v>56</v>
      </c>
      <c r="AG223" t="s">
        <v>877</v>
      </c>
    </row>
    <row r="224" spans="1:33" x14ac:dyDescent="0.2">
      <c r="A224" t="s">
        <v>3504</v>
      </c>
      <c r="B224" t="s">
        <v>52</v>
      </c>
      <c r="C224" t="s">
        <v>37</v>
      </c>
      <c r="D224" s="1">
        <v>894</v>
      </c>
      <c r="E224" t="s">
        <v>38</v>
      </c>
      <c r="F224" s="2">
        <v>45798</v>
      </c>
      <c r="G224" t="s">
        <v>39</v>
      </c>
      <c r="H224" t="s">
        <v>3505</v>
      </c>
      <c r="I224" t="s">
        <v>41</v>
      </c>
      <c r="J224" t="s">
        <v>42</v>
      </c>
      <c r="K224" t="s">
        <v>43</v>
      </c>
      <c r="M224" t="s">
        <v>1405</v>
      </c>
      <c r="N224" t="s">
        <v>159</v>
      </c>
      <c r="O224" t="s">
        <v>160</v>
      </c>
      <c r="P224" t="s">
        <v>48</v>
      </c>
      <c r="Q224" t="s">
        <v>161</v>
      </c>
      <c r="R224" t="s">
        <v>162</v>
      </c>
      <c r="S224" t="s">
        <v>155</v>
      </c>
      <c r="T224" t="s">
        <v>52</v>
      </c>
      <c r="U224" s="3" t="s">
        <v>2905</v>
      </c>
      <c r="V224" t="s">
        <v>53</v>
      </c>
      <c r="W224" s="2">
        <v>45798</v>
      </c>
      <c r="X224" s="2">
        <v>45810</v>
      </c>
      <c r="Y224">
        <v>0</v>
      </c>
      <c r="Z224" t="s">
        <v>54</v>
      </c>
      <c r="AA224" t="s">
        <v>2914</v>
      </c>
      <c r="AD224" t="s">
        <v>56</v>
      </c>
      <c r="AE224" t="s">
        <v>82</v>
      </c>
      <c r="AF224" t="s">
        <v>56</v>
      </c>
      <c r="AG224" t="s">
        <v>82</v>
      </c>
    </row>
    <row r="225" spans="1:33" x14ac:dyDescent="0.2">
      <c r="A225" t="s">
        <v>3506</v>
      </c>
      <c r="B225" t="s">
        <v>323</v>
      </c>
      <c r="C225" t="s">
        <v>37</v>
      </c>
      <c r="D225" s="1">
        <v>900</v>
      </c>
      <c r="E225" t="s">
        <v>38</v>
      </c>
      <c r="F225" s="2">
        <v>45798</v>
      </c>
      <c r="G225" t="s">
        <v>39</v>
      </c>
      <c r="H225" t="s">
        <v>3507</v>
      </c>
      <c r="I225" t="s">
        <v>41</v>
      </c>
      <c r="J225" t="s">
        <v>42</v>
      </c>
      <c r="K225" t="s">
        <v>120</v>
      </c>
      <c r="M225" t="s">
        <v>196</v>
      </c>
      <c r="N225" t="s">
        <v>577</v>
      </c>
      <c r="O225" t="s">
        <v>578</v>
      </c>
      <c r="P225" t="s">
        <v>48</v>
      </c>
      <c r="Q225" t="s">
        <v>415</v>
      </c>
      <c r="R225" t="s">
        <v>416</v>
      </c>
      <c r="S225" t="s">
        <v>51</v>
      </c>
      <c r="T225" t="s">
        <v>52</v>
      </c>
      <c r="U225" s="3" t="s">
        <v>2905</v>
      </c>
      <c r="V225" t="s">
        <v>53</v>
      </c>
      <c r="W225" s="2">
        <v>45798</v>
      </c>
      <c r="X225" s="2">
        <v>45888</v>
      </c>
      <c r="Y225">
        <v>2</v>
      </c>
      <c r="Z225" t="s">
        <v>54</v>
      </c>
      <c r="AA225" t="s">
        <v>126</v>
      </c>
      <c r="AD225" t="s">
        <v>56</v>
      </c>
      <c r="AE225" t="s">
        <v>877</v>
      </c>
      <c r="AF225" t="s">
        <v>56</v>
      </c>
      <c r="AG225" t="s">
        <v>877</v>
      </c>
    </row>
    <row r="226" spans="1:33" x14ac:dyDescent="0.2">
      <c r="A226" t="s">
        <v>3508</v>
      </c>
      <c r="B226" t="s">
        <v>209</v>
      </c>
      <c r="C226" t="s">
        <v>37</v>
      </c>
      <c r="D226" s="1">
        <v>1000</v>
      </c>
      <c r="E226" t="s">
        <v>38</v>
      </c>
      <c r="F226" s="2">
        <v>45799</v>
      </c>
      <c r="G226" t="s">
        <v>39</v>
      </c>
      <c r="H226" t="s">
        <v>3509</v>
      </c>
      <c r="I226" t="s">
        <v>41</v>
      </c>
      <c r="J226" t="s">
        <v>42</v>
      </c>
      <c r="K226" t="s">
        <v>120</v>
      </c>
      <c r="M226" t="s">
        <v>196</v>
      </c>
      <c r="N226" t="s">
        <v>3510</v>
      </c>
      <c r="O226" t="s">
        <v>3511</v>
      </c>
      <c r="P226" t="s">
        <v>48</v>
      </c>
      <c r="Q226" t="s">
        <v>180</v>
      </c>
      <c r="R226" t="s">
        <v>181</v>
      </c>
      <c r="S226" t="s">
        <v>51</v>
      </c>
      <c r="T226" t="s">
        <v>52</v>
      </c>
      <c r="U226" s="3" t="s">
        <v>2905</v>
      </c>
      <c r="V226" t="s">
        <v>53</v>
      </c>
      <c r="W226" s="2">
        <v>45799</v>
      </c>
      <c r="X226" s="2">
        <v>45862</v>
      </c>
      <c r="Y226">
        <v>2</v>
      </c>
      <c r="Z226" t="s">
        <v>54</v>
      </c>
      <c r="AA226" t="s">
        <v>126</v>
      </c>
      <c r="AD226" t="s">
        <v>56</v>
      </c>
      <c r="AE226" t="s">
        <v>877</v>
      </c>
      <c r="AF226" t="s">
        <v>56</v>
      </c>
      <c r="AG226" t="s">
        <v>877</v>
      </c>
    </row>
    <row r="227" spans="1:33" x14ac:dyDescent="0.2">
      <c r="A227" t="s">
        <v>3512</v>
      </c>
      <c r="B227" t="s">
        <v>52</v>
      </c>
      <c r="C227" t="s">
        <v>37</v>
      </c>
      <c r="D227" s="1">
        <v>942</v>
      </c>
      <c r="E227" t="s">
        <v>38</v>
      </c>
      <c r="F227" s="2">
        <v>45799</v>
      </c>
      <c r="G227" t="s">
        <v>39</v>
      </c>
      <c r="H227" t="s">
        <v>3513</v>
      </c>
      <c r="I227" t="s">
        <v>41</v>
      </c>
      <c r="J227" t="s">
        <v>42</v>
      </c>
      <c r="K227" t="s">
        <v>120</v>
      </c>
      <c r="M227" t="s">
        <v>196</v>
      </c>
      <c r="N227" t="s">
        <v>3514</v>
      </c>
      <c r="O227" t="s">
        <v>3515</v>
      </c>
      <c r="P227" t="s">
        <v>48</v>
      </c>
      <c r="Q227" t="s">
        <v>169</v>
      </c>
      <c r="R227" t="s">
        <v>170</v>
      </c>
      <c r="S227" t="s">
        <v>72</v>
      </c>
      <c r="T227" t="s">
        <v>52</v>
      </c>
      <c r="U227" s="3" t="s">
        <v>2905</v>
      </c>
      <c r="V227" t="s">
        <v>53</v>
      </c>
      <c r="W227" s="2">
        <v>45799</v>
      </c>
      <c r="X227" s="2">
        <v>45902</v>
      </c>
      <c r="Y227">
        <v>3</v>
      </c>
      <c r="Z227" t="s">
        <v>54</v>
      </c>
      <c r="AA227" t="s">
        <v>126</v>
      </c>
      <c r="AD227" t="s">
        <v>56</v>
      </c>
      <c r="AE227" t="s">
        <v>877</v>
      </c>
      <c r="AF227" t="s">
        <v>56</v>
      </c>
      <c r="AG227" t="s">
        <v>877</v>
      </c>
    </row>
    <row r="228" spans="1:33" x14ac:dyDescent="0.2">
      <c r="A228" t="s">
        <v>3516</v>
      </c>
      <c r="B228" t="s">
        <v>52</v>
      </c>
      <c r="C228" t="s">
        <v>37</v>
      </c>
      <c r="D228" s="1">
        <v>990</v>
      </c>
      <c r="E228" t="s">
        <v>38</v>
      </c>
      <c r="F228" s="2">
        <v>45800</v>
      </c>
      <c r="G228" t="s">
        <v>39</v>
      </c>
      <c r="H228" t="s">
        <v>3517</v>
      </c>
      <c r="I228" t="s">
        <v>41</v>
      </c>
      <c r="J228" t="s">
        <v>42</v>
      </c>
      <c r="K228" t="s">
        <v>120</v>
      </c>
      <c r="M228" t="s">
        <v>949</v>
      </c>
      <c r="N228" t="s">
        <v>943</v>
      </c>
      <c r="O228" t="s">
        <v>944</v>
      </c>
      <c r="P228" t="s">
        <v>48</v>
      </c>
      <c r="Q228" t="s">
        <v>508</v>
      </c>
      <c r="R228" t="s">
        <v>509</v>
      </c>
      <c r="S228" t="s">
        <v>51</v>
      </c>
      <c r="T228" t="s">
        <v>52</v>
      </c>
      <c r="U228" s="3" t="s">
        <v>2905</v>
      </c>
      <c r="V228" t="s">
        <v>53</v>
      </c>
      <c r="W228" s="2">
        <v>45800</v>
      </c>
      <c r="X228" s="2">
        <v>45849</v>
      </c>
      <c r="Y228">
        <v>1</v>
      </c>
      <c r="Z228" t="s">
        <v>54</v>
      </c>
      <c r="AA228" t="s">
        <v>126</v>
      </c>
      <c r="AD228" t="s">
        <v>56</v>
      </c>
      <c r="AE228" t="s">
        <v>877</v>
      </c>
      <c r="AF228" t="s">
        <v>56</v>
      </c>
      <c r="AG228" t="s">
        <v>877</v>
      </c>
    </row>
    <row r="229" spans="1:33" x14ac:dyDescent="0.2">
      <c r="A229" t="s">
        <v>3518</v>
      </c>
      <c r="B229" t="s">
        <v>52</v>
      </c>
      <c r="C229" t="s">
        <v>37</v>
      </c>
      <c r="D229" s="1">
        <v>924</v>
      </c>
      <c r="E229" t="s">
        <v>38</v>
      </c>
      <c r="F229" s="2">
        <v>45800</v>
      </c>
      <c r="G229" t="s">
        <v>39</v>
      </c>
      <c r="H229" t="s">
        <v>3519</v>
      </c>
      <c r="I229" t="s">
        <v>41</v>
      </c>
      <c r="J229" t="s">
        <v>42</v>
      </c>
      <c r="K229" t="s">
        <v>129</v>
      </c>
      <c r="M229" t="s">
        <v>1023</v>
      </c>
      <c r="N229" t="s">
        <v>265</v>
      </c>
      <c r="O229" t="s">
        <v>266</v>
      </c>
      <c r="P229" t="s">
        <v>48</v>
      </c>
      <c r="Q229" t="s">
        <v>267</v>
      </c>
      <c r="R229" t="s">
        <v>268</v>
      </c>
      <c r="S229" t="s">
        <v>51</v>
      </c>
      <c r="T229" t="s">
        <v>52</v>
      </c>
      <c r="U229" s="3" t="s">
        <v>2905</v>
      </c>
      <c r="V229" t="s">
        <v>53</v>
      </c>
      <c r="W229" s="2">
        <v>45800</v>
      </c>
      <c r="X229" s="2">
        <v>45819</v>
      </c>
      <c r="Y229">
        <v>0</v>
      </c>
      <c r="Z229" t="s">
        <v>54</v>
      </c>
      <c r="AA229" t="s">
        <v>132</v>
      </c>
      <c r="AD229" t="s">
        <v>56</v>
      </c>
      <c r="AE229" t="s">
        <v>57</v>
      </c>
      <c r="AF229" t="s">
        <v>56</v>
      </c>
      <c r="AG229" t="s">
        <v>57</v>
      </c>
    </row>
    <row r="230" spans="1:33" x14ac:dyDescent="0.2">
      <c r="A230" t="s">
        <v>3520</v>
      </c>
      <c r="B230" t="s">
        <v>1246</v>
      </c>
      <c r="C230" t="s">
        <v>37</v>
      </c>
      <c r="D230" s="1">
        <v>1043</v>
      </c>
      <c r="E230" t="s">
        <v>38</v>
      </c>
      <c r="F230" s="2">
        <v>45799</v>
      </c>
      <c r="G230" t="s">
        <v>39</v>
      </c>
      <c r="H230" t="s">
        <v>3521</v>
      </c>
      <c r="I230" t="s">
        <v>41</v>
      </c>
      <c r="J230" t="s">
        <v>42</v>
      </c>
      <c r="K230" t="s">
        <v>120</v>
      </c>
      <c r="M230" t="s">
        <v>346</v>
      </c>
      <c r="N230" t="s">
        <v>1059</v>
      </c>
      <c r="O230" t="s">
        <v>1060</v>
      </c>
      <c r="P230" t="s">
        <v>48</v>
      </c>
      <c r="Q230" t="s">
        <v>80</v>
      </c>
      <c r="R230" t="s">
        <v>81</v>
      </c>
      <c r="S230" t="s">
        <v>51</v>
      </c>
      <c r="T230" t="s">
        <v>52</v>
      </c>
      <c r="U230" s="3" t="s">
        <v>2905</v>
      </c>
      <c r="V230" t="s">
        <v>53</v>
      </c>
      <c r="W230" s="2">
        <v>45799</v>
      </c>
      <c r="X230" s="2">
        <v>45852</v>
      </c>
      <c r="Y230">
        <v>1</v>
      </c>
      <c r="Z230" t="s">
        <v>54</v>
      </c>
      <c r="AA230" t="s">
        <v>126</v>
      </c>
      <c r="AD230" t="s">
        <v>56</v>
      </c>
      <c r="AE230" t="s">
        <v>57</v>
      </c>
      <c r="AF230" t="s">
        <v>56</v>
      </c>
      <c r="AG230" t="s">
        <v>57</v>
      </c>
    </row>
    <row r="231" spans="1:33" x14ac:dyDescent="0.2">
      <c r="A231" t="s">
        <v>3522</v>
      </c>
      <c r="B231" t="s">
        <v>52</v>
      </c>
      <c r="C231" t="s">
        <v>37</v>
      </c>
      <c r="D231" s="1">
        <v>960</v>
      </c>
      <c r="E231" t="s">
        <v>38</v>
      </c>
      <c r="F231" s="2">
        <v>45804</v>
      </c>
      <c r="G231" t="s">
        <v>39</v>
      </c>
      <c r="H231" t="s">
        <v>3523</v>
      </c>
      <c r="I231" t="s">
        <v>41</v>
      </c>
      <c r="J231" t="s">
        <v>42</v>
      </c>
      <c r="K231" t="s">
        <v>43</v>
      </c>
      <c r="M231" t="s">
        <v>1481</v>
      </c>
      <c r="N231" t="s">
        <v>904</v>
      </c>
      <c r="O231" t="s">
        <v>905</v>
      </c>
      <c r="P231" t="s">
        <v>48</v>
      </c>
      <c r="Q231" t="s">
        <v>906</v>
      </c>
      <c r="R231" t="s">
        <v>907</v>
      </c>
      <c r="S231" t="s">
        <v>72</v>
      </c>
      <c r="T231" t="s">
        <v>52</v>
      </c>
      <c r="U231" s="3" t="s">
        <v>2905</v>
      </c>
      <c r="V231" t="s">
        <v>53</v>
      </c>
      <c r="W231" s="2">
        <v>45804</v>
      </c>
      <c r="X231" s="2">
        <v>45847</v>
      </c>
      <c r="Y231">
        <v>1</v>
      </c>
      <c r="Z231" t="s">
        <v>54</v>
      </c>
      <c r="AA231" t="s">
        <v>2914</v>
      </c>
      <c r="AD231" t="s">
        <v>56</v>
      </c>
      <c r="AE231" t="s">
        <v>242</v>
      </c>
      <c r="AF231" t="s">
        <v>56</v>
      </c>
      <c r="AG231" t="s">
        <v>242</v>
      </c>
    </row>
    <row r="232" spans="1:33" x14ac:dyDescent="0.2">
      <c r="A232" t="s">
        <v>3524</v>
      </c>
      <c r="B232" t="s">
        <v>52</v>
      </c>
      <c r="C232" t="s">
        <v>37</v>
      </c>
      <c r="D232" s="1">
        <v>803</v>
      </c>
      <c r="E232" t="s">
        <v>38</v>
      </c>
      <c r="F232" s="2">
        <v>45805</v>
      </c>
      <c r="G232" t="s">
        <v>39</v>
      </c>
      <c r="H232" t="s">
        <v>3525</v>
      </c>
      <c r="I232" t="s">
        <v>41</v>
      </c>
      <c r="J232" t="s">
        <v>42</v>
      </c>
      <c r="K232" t="s">
        <v>129</v>
      </c>
      <c r="M232" t="s">
        <v>196</v>
      </c>
      <c r="N232" t="s">
        <v>359</v>
      </c>
      <c r="O232" t="s">
        <v>360</v>
      </c>
      <c r="P232" t="s">
        <v>48</v>
      </c>
      <c r="Q232" t="s">
        <v>70</v>
      </c>
      <c r="R232" t="s">
        <v>71</v>
      </c>
      <c r="S232" t="s">
        <v>72</v>
      </c>
      <c r="T232" t="s">
        <v>52</v>
      </c>
      <c r="U232" s="3" t="s">
        <v>2905</v>
      </c>
      <c r="V232" t="s">
        <v>53</v>
      </c>
      <c r="W232" s="2">
        <v>45805</v>
      </c>
      <c r="X232" s="2">
        <v>45827</v>
      </c>
      <c r="Y232">
        <v>0</v>
      </c>
      <c r="Z232" t="s">
        <v>54</v>
      </c>
      <c r="AA232" t="s">
        <v>3395</v>
      </c>
      <c r="AD232" t="s">
        <v>56</v>
      </c>
      <c r="AE232" t="s">
        <v>877</v>
      </c>
      <c r="AF232" t="s">
        <v>56</v>
      </c>
      <c r="AG232" t="s">
        <v>877</v>
      </c>
    </row>
    <row r="233" spans="1:33" x14ac:dyDescent="0.2">
      <c r="A233" t="s">
        <v>3526</v>
      </c>
      <c r="B233" t="s">
        <v>52</v>
      </c>
      <c r="C233" t="s">
        <v>37</v>
      </c>
      <c r="D233" s="1">
        <v>660</v>
      </c>
      <c r="E233" t="s">
        <v>38</v>
      </c>
      <c r="F233" s="2">
        <v>45805</v>
      </c>
      <c r="G233" t="s">
        <v>39</v>
      </c>
      <c r="H233" t="s">
        <v>3527</v>
      </c>
      <c r="I233" t="s">
        <v>41</v>
      </c>
      <c r="J233" t="s">
        <v>42</v>
      </c>
      <c r="K233" t="s">
        <v>120</v>
      </c>
      <c r="M233" t="s">
        <v>196</v>
      </c>
      <c r="N233" t="s">
        <v>570</v>
      </c>
      <c r="O233" t="s">
        <v>571</v>
      </c>
      <c r="P233" t="s">
        <v>48</v>
      </c>
      <c r="Q233" t="s">
        <v>572</v>
      </c>
      <c r="R233" t="s">
        <v>573</v>
      </c>
      <c r="S233" t="s">
        <v>72</v>
      </c>
      <c r="T233" t="s">
        <v>52</v>
      </c>
      <c r="U233" s="3" t="s">
        <v>2905</v>
      </c>
      <c r="V233" t="s">
        <v>53</v>
      </c>
      <c r="W233" s="2">
        <v>45805</v>
      </c>
      <c r="X233" s="2">
        <v>45873</v>
      </c>
      <c r="Y233">
        <v>2</v>
      </c>
      <c r="Z233" t="s">
        <v>54</v>
      </c>
      <c r="AA233" t="s">
        <v>126</v>
      </c>
      <c r="AD233" t="s">
        <v>56</v>
      </c>
      <c r="AE233" t="s">
        <v>877</v>
      </c>
      <c r="AF233" t="s">
        <v>56</v>
      </c>
      <c r="AG233" t="s">
        <v>877</v>
      </c>
    </row>
    <row r="234" spans="1:33" x14ac:dyDescent="0.2">
      <c r="A234" t="s">
        <v>3528</v>
      </c>
      <c r="B234" t="s">
        <v>52</v>
      </c>
      <c r="C234" t="s">
        <v>37</v>
      </c>
      <c r="D234" s="1">
        <v>869</v>
      </c>
      <c r="E234" t="s">
        <v>38</v>
      </c>
      <c r="F234" s="2">
        <v>45805</v>
      </c>
      <c r="G234" t="s">
        <v>39</v>
      </c>
      <c r="H234" t="s">
        <v>3529</v>
      </c>
      <c r="I234" t="s">
        <v>41</v>
      </c>
      <c r="J234" t="s">
        <v>42</v>
      </c>
      <c r="K234" t="s">
        <v>120</v>
      </c>
      <c r="L234" t="s">
        <v>43</v>
      </c>
      <c r="M234" t="s">
        <v>1775</v>
      </c>
      <c r="N234" t="s">
        <v>3530</v>
      </c>
      <c r="O234" t="s">
        <v>3531</v>
      </c>
      <c r="P234" t="s">
        <v>48</v>
      </c>
      <c r="Q234" t="s">
        <v>3532</v>
      </c>
      <c r="R234" t="s">
        <v>3533</v>
      </c>
      <c r="S234" t="s">
        <v>72</v>
      </c>
      <c r="T234" t="s">
        <v>52</v>
      </c>
      <c r="U234" s="3" t="s">
        <v>2905</v>
      </c>
      <c r="V234" t="s">
        <v>53</v>
      </c>
      <c r="W234" s="2">
        <v>45805</v>
      </c>
      <c r="X234" s="2">
        <v>45834</v>
      </c>
      <c r="Y234">
        <v>0</v>
      </c>
      <c r="Z234" t="s">
        <v>54</v>
      </c>
      <c r="AA234" t="s">
        <v>126</v>
      </c>
      <c r="AB234" t="s">
        <v>90</v>
      </c>
      <c r="AC234" t="s">
        <v>2914</v>
      </c>
      <c r="AD234" t="s">
        <v>56</v>
      </c>
      <c r="AE234" t="s">
        <v>57</v>
      </c>
      <c r="AF234" t="s">
        <v>56</v>
      </c>
      <c r="AG234" t="s">
        <v>57</v>
      </c>
    </row>
    <row r="235" spans="1:33" x14ac:dyDescent="0.2">
      <c r="A235" t="s">
        <v>3534</v>
      </c>
      <c r="B235" t="s">
        <v>52</v>
      </c>
      <c r="C235" t="s">
        <v>37</v>
      </c>
      <c r="D235" s="1">
        <v>985</v>
      </c>
      <c r="E235" t="s">
        <v>38</v>
      </c>
      <c r="F235" s="2">
        <v>45807</v>
      </c>
      <c r="G235" t="s">
        <v>39</v>
      </c>
      <c r="H235" t="s">
        <v>3535</v>
      </c>
      <c r="I235" t="s">
        <v>41</v>
      </c>
      <c r="J235" t="s">
        <v>42</v>
      </c>
      <c r="K235" t="s">
        <v>120</v>
      </c>
      <c r="M235" t="s">
        <v>271</v>
      </c>
      <c r="N235" t="s">
        <v>3536</v>
      </c>
      <c r="O235" t="s">
        <v>3537</v>
      </c>
      <c r="P235" t="s">
        <v>48</v>
      </c>
      <c r="Q235" t="s">
        <v>1642</v>
      </c>
      <c r="R235" t="s">
        <v>1643</v>
      </c>
      <c r="S235" t="s">
        <v>51</v>
      </c>
      <c r="T235" t="s">
        <v>52</v>
      </c>
      <c r="U235" s="3" t="s">
        <v>2905</v>
      </c>
      <c r="V235" t="s">
        <v>53</v>
      </c>
      <c r="W235" s="2">
        <v>45807</v>
      </c>
      <c r="X235" s="2">
        <v>45827</v>
      </c>
      <c r="Y235">
        <v>0</v>
      </c>
      <c r="Z235" t="s">
        <v>54</v>
      </c>
      <c r="AA235" t="s">
        <v>126</v>
      </c>
      <c r="AD235" t="s">
        <v>56</v>
      </c>
      <c r="AE235" t="s">
        <v>57</v>
      </c>
      <c r="AF235" t="s">
        <v>56</v>
      </c>
      <c r="AG235" t="s">
        <v>57</v>
      </c>
    </row>
    <row r="236" spans="1:33" x14ac:dyDescent="0.2">
      <c r="A236" t="s">
        <v>3538</v>
      </c>
      <c r="B236" t="s">
        <v>52</v>
      </c>
      <c r="C236" t="s">
        <v>37</v>
      </c>
      <c r="D236" s="1">
        <v>1001</v>
      </c>
      <c r="E236" t="s">
        <v>38</v>
      </c>
      <c r="F236" s="2">
        <v>45817</v>
      </c>
      <c r="G236" t="s">
        <v>39</v>
      </c>
      <c r="H236" t="s">
        <v>3539</v>
      </c>
      <c r="I236" t="s">
        <v>41</v>
      </c>
      <c r="J236" t="s">
        <v>42</v>
      </c>
      <c r="K236" t="s">
        <v>120</v>
      </c>
      <c r="L236" t="s">
        <v>109</v>
      </c>
      <c r="M236" t="s">
        <v>101</v>
      </c>
      <c r="N236" t="s">
        <v>3540</v>
      </c>
      <c r="O236" t="s">
        <v>3541</v>
      </c>
      <c r="P236" t="s">
        <v>48</v>
      </c>
      <c r="Q236" t="s">
        <v>973</v>
      </c>
      <c r="R236" t="s">
        <v>974</v>
      </c>
      <c r="S236" t="s">
        <v>72</v>
      </c>
      <c r="T236" t="s">
        <v>52</v>
      </c>
      <c r="U236" s="3" t="s">
        <v>2905</v>
      </c>
      <c r="V236" t="s">
        <v>53</v>
      </c>
      <c r="W236" s="2">
        <v>45817</v>
      </c>
      <c r="X236" s="2">
        <v>45846</v>
      </c>
      <c r="Y236">
        <v>0</v>
      </c>
      <c r="Z236" t="s">
        <v>54</v>
      </c>
      <c r="AA236" t="s">
        <v>126</v>
      </c>
      <c r="AB236" t="s">
        <v>90</v>
      </c>
      <c r="AC236" t="s">
        <v>116</v>
      </c>
      <c r="AD236" t="s">
        <v>56</v>
      </c>
      <c r="AE236" t="s">
        <v>82</v>
      </c>
      <c r="AF236" t="s">
        <v>56</v>
      </c>
      <c r="AG236" t="s">
        <v>82</v>
      </c>
    </row>
    <row r="237" spans="1:33" x14ac:dyDescent="0.2">
      <c r="A237" t="s">
        <v>3542</v>
      </c>
      <c r="B237" t="s">
        <v>52</v>
      </c>
      <c r="C237" t="s">
        <v>37</v>
      </c>
      <c r="D237" s="1">
        <v>876</v>
      </c>
      <c r="E237" t="s">
        <v>38</v>
      </c>
      <c r="F237" s="2">
        <v>45810</v>
      </c>
      <c r="G237" t="s">
        <v>39</v>
      </c>
      <c r="H237" t="s">
        <v>3543</v>
      </c>
      <c r="I237" t="s">
        <v>41</v>
      </c>
      <c r="J237" t="s">
        <v>42</v>
      </c>
      <c r="K237" t="s">
        <v>43</v>
      </c>
      <c r="M237" t="s">
        <v>318</v>
      </c>
      <c r="N237" t="s">
        <v>1529</v>
      </c>
      <c r="O237" t="s">
        <v>3544</v>
      </c>
      <c r="P237" t="s">
        <v>48</v>
      </c>
      <c r="Q237" t="s">
        <v>3545</v>
      </c>
      <c r="R237" t="s">
        <v>3546</v>
      </c>
      <c r="S237" t="s">
        <v>72</v>
      </c>
      <c r="T237" t="s">
        <v>52</v>
      </c>
      <c r="U237" s="3" t="s">
        <v>2905</v>
      </c>
      <c r="V237" t="s">
        <v>53</v>
      </c>
      <c r="W237" s="2">
        <v>45810</v>
      </c>
      <c r="X237" s="2">
        <v>45880</v>
      </c>
      <c r="Y237">
        <v>2</v>
      </c>
      <c r="Z237" t="s">
        <v>54</v>
      </c>
      <c r="AA237" t="s">
        <v>2914</v>
      </c>
      <c r="AD237" t="s">
        <v>56</v>
      </c>
      <c r="AE237" t="s">
        <v>82</v>
      </c>
      <c r="AF237" t="s">
        <v>56</v>
      </c>
      <c r="AG237" t="s">
        <v>82</v>
      </c>
    </row>
    <row r="238" spans="1:33" x14ac:dyDescent="0.2">
      <c r="A238" t="s">
        <v>3547</v>
      </c>
      <c r="B238" t="s">
        <v>52</v>
      </c>
      <c r="C238" t="s">
        <v>37</v>
      </c>
      <c r="D238" s="1">
        <v>924</v>
      </c>
      <c r="E238" t="s">
        <v>38</v>
      </c>
      <c r="F238" s="2">
        <v>45810</v>
      </c>
      <c r="G238" t="s">
        <v>39</v>
      </c>
      <c r="H238" t="s">
        <v>3548</v>
      </c>
      <c r="I238" t="s">
        <v>41</v>
      </c>
      <c r="J238" t="s">
        <v>42</v>
      </c>
      <c r="K238" t="s">
        <v>66</v>
      </c>
      <c r="L238" t="s">
        <v>43</v>
      </c>
      <c r="M238" t="s">
        <v>1775</v>
      </c>
      <c r="N238" t="s">
        <v>265</v>
      </c>
      <c r="O238" t="s">
        <v>266</v>
      </c>
      <c r="P238" t="s">
        <v>48</v>
      </c>
      <c r="Q238" t="s">
        <v>267</v>
      </c>
      <c r="R238" t="s">
        <v>268</v>
      </c>
      <c r="S238" t="s">
        <v>51</v>
      </c>
      <c r="T238" t="s">
        <v>52</v>
      </c>
      <c r="U238" s="3" t="s">
        <v>2905</v>
      </c>
      <c r="V238" t="s">
        <v>53</v>
      </c>
      <c r="W238" s="2">
        <v>45810</v>
      </c>
      <c r="X238" s="2">
        <v>45846</v>
      </c>
      <c r="Y238">
        <v>1</v>
      </c>
      <c r="Z238" t="s">
        <v>54</v>
      </c>
      <c r="AA238" t="s">
        <v>2906</v>
      </c>
      <c r="AB238" t="s">
        <v>90</v>
      </c>
      <c r="AC238" t="s">
        <v>2914</v>
      </c>
      <c r="AD238" t="s">
        <v>56</v>
      </c>
      <c r="AE238" t="s">
        <v>82</v>
      </c>
      <c r="AF238" t="s">
        <v>56</v>
      </c>
      <c r="AG238" t="s">
        <v>82</v>
      </c>
    </row>
    <row r="239" spans="1:33" x14ac:dyDescent="0.2">
      <c r="A239" t="s">
        <v>3549</v>
      </c>
      <c r="B239" t="s">
        <v>52</v>
      </c>
      <c r="C239" t="s">
        <v>37</v>
      </c>
      <c r="D239" s="1">
        <v>853</v>
      </c>
      <c r="E239" t="s">
        <v>38</v>
      </c>
      <c r="F239" s="2">
        <v>45810</v>
      </c>
      <c r="G239" t="s">
        <v>39</v>
      </c>
      <c r="H239" t="s">
        <v>3550</v>
      </c>
      <c r="I239" t="s">
        <v>41</v>
      </c>
      <c r="J239" t="s">
        <v>42</v>
      </c>
      <c r="K239" t="s">
        <v>43</v>
      </c>
      <c r="M239" t="s">
        <v>101</v>
      </c>
      <c r="N239" t="s">
        <v>3551</v>
      </c>
      <c r="O239" t="s">
        <v>3552</v>
      </c>
      <c r="P239" t="s">
        <v>48</v>
      </c>
      <c r="Q239" t="s">
        <v>3553</v>
      </c>
      <c r="R239" t="s">
        <v>3554</v>
      </c>
      <c r="S239" t="s">
        <v>72</v>
      </c>
      <c r="T239" t="s">
        <v>52</v>
      </c>
      <c r="U239" s="3" t="s">
        <v>2905</v>
      </c>
      <c r="V239" t="s">
        <v>53</v>
      </c>
      <c r="W239" s="2">
        <v>45810</v>
      </c>
      <c r="X239" s="2">
        <v>45825</v>
      </c>
      <c r="Y239">
        <v>0</v>
      </c>
      <c r="Z239" t="s">
        <v>54</v>
      </c>
      <c r="AA239" t="s">
        <v>2914</v>
      </c>
      <c r="AD239" t="s">
        <v>56</v>
      </c>
      <c r="AE239" t="s">
        <v>82</v>
      </c>
      <c r="AF239" t="s">
        <v>56</v>
      </c>
      <c r="AG239" t="s">
        <v>82</v>
      </c>
    </row>
    <row r="240" spans="1:33" x14ac:dyDescent="0.2">
      <c r="A240" t="s">
        <v>3555</v>
      </c>
      <c r="B240" t="s">
        <v>52</v>
      </c>
      <c r="C240" t="s">
        <v>37</v>
      </c>
      <c r="D240" s="1">
        <v>900</v>
      </c>
      <c r="E240" t="s">
        <v>38</v>
      </c>
      <c r="F240" s="2">
        <v>45812</v>
      </c>
      <c r="G240" t="s">
        <v>39</v>
      </c>
      <c r="H240" t="s">
        <v>3556</v>
      </c>
      <c r="I240" t="s">
        <v>41</v>
      </c>
      <c r="J240" t="s">
        <v>42</v>
      </c>
      <c r="K240" t="s">
        <v>120</v>
      </c>
      <c r="M240" t="s">
        <v>1023</v>
      </c>
      <c r="N240" t="s">
        <v>898</v>
      </c>
      <c r="O240" t="s">
        <v>899</v>
      </c>
      <c r="P240" t="s">
        <v>48</v>
      </c>
      <c r="Q240" t="s">
        <v>428</v>
      </c>
      <c r="R240" t="s">
        <v>429</v>
      </c>
      <c r="S240" t="s">
        <v>155</v>
      </c>
      <c r="T240" t="s">
        <v>52</v>
      </c>
      <c r="U240" s="3" t="s">
        <v>2905</v>
      </c>
      <c r="V240" t="s">
        <v>53</v>
      </c>
      <c r="W240" s="2">
        <v>45812</v>
      </c>
      <c r="X240" s="2">
        <v>45834</v>
      </c>
      <c r="Y240">
        <v>0</v>
      </c>
      <c r="Z240" t="s">
        <v>54</v>
      </c>
      <c r="AA240" t="s">
        <v>126</v>
      </c>
      <c r="AD240" t="s">
        <v>56</v>
      </c>
      <c r="AE240" t="s">
        <v>57</v>
      </c>
      <c r="AF240" t="s">
        <v>56</v>
      </c>
      <c r="AG240" t="s">
        <v>57</v>
      </c>
    </row>
    <row r="241" spans="1:33" x14ac:dyDescent="0.2">
      <c r="A241" t="s">
        <v>3557</v>
      </c>
      <c r="B241" t="s">
        <v>52</v>
      </c>
      <c r="C241" t="s">
        <v>37</v>
      </c>
      <c r="D241" s="1">
        <v>757</v>
      </c>
      <c r="E241" t="s">
        <v>38</v>
      </c>
      <c r="F241" s="2">
        <v>45813</v>
      </c>
      <c r="G241" t="s">
        <v>39</v>
      </c>
      <c r="H241" t="s">
        <v>3558</v>
      </c>
      <c r="I241" t="s">
        <v>41</v>
      </c>
      <c r="J241" t="s">
        <v>42</v>
      </c>
      <c r="K241" t="s">
        <v>66</v>
      </c>
      <c r="M241" t="s">
        <v>45</v>
      </c>
      <c r="N241" t="s">
        <v>894</v>
      </c>
      <c r="O241" t="s">
        <v>895</v>
      </c>
      <c r="P241" t="s">
        <v>48</v>
      </c>
      <c r="Q241" t="s">
        <v>302</v>
      </c>
      <c r="R241" t="s">
        <v>303</v>
      </c>
      <c r="S241" t="s">
        <v>72</v>
      </c>
      <c r="T241" t="s">
        <v>52</v>
      </c>
      <c r="U241" s="3" t="s">
        <v>2905</v>
      </c>
      <c r="V241" t="s">
        <v>53</v>
      </c>
      <c r="W241" s="2">
        <v>45813</v>
      </c>
      <c r="X241" s="2">
        <v>45824</v>
      </c>
      <c r="Y241">
        <v>0</v>
      </c>
      <c r="Z241" t="s">
        <v>54</v>
      </c>
      <c r="AA241" t="s">
        <v>2906</v>
      </c>
      <c r="AD241" t="s">
        <v>56</v>
      </c>
      <c r="AE241" t="s">
        <v>82</v>
      </c>
      <c r="AF241" t="s">
        <v>56</v>
      </c>
      <c r="AG241" t="s">
        <v>82</v>
      </c>
    </row>
    <row r="242" spans="1:33" x14ac:dyDescent="0.2">
      <c r="A242" t="s">
        <v>3559</v>
      </c>
      <c r="B242" t="s">
        <v>52</v>
      </c>
      <c r="C242" t="s">
        <v>37</v>
      </c>
      <c r="D242" s="1">
        <v>511</v>
      </c>
      <c r="E242" t="s">
        <v>38</v>
      </c>
      <c r="F242" s="2">
        <v>45812</v>
      </c>
      <c r="G242" t="s">
        <v>39</v>
      </c>
      <c r="H242" t="s">
        <v>3560</v>
      </c>
      <c r="I242" t="s">
        <v>41</v>
      </c>
      <c r="J242" t="s">
        <v>42</v>
      </c>
      <c r="K242" t="s">
        <v>66</v>
      </c>
      <c r="M242" t="s">
        <v>1023</v>
      </c>
      <c r="N242" t="s">
        <v>1867</v>
      </c>
      <c r="O242" t="s">
        <v>1868</v>
      </c>
      <c r="P242" t="s">
        <v>48</v>
      </c>
      <c r="Q242" t="s">
        <v>140</v>
      </c>
      <c r="R242" t="s">
        <v>141</v>
      </c>
      <c r="S242" t="s">
        <v>72</v>
      </c>
      <c r="T242" t="s">
        <v>52</v>
      </c>
      <c r="U242" s="3" t="s">
        <v>2905</v>
      </c>
      <c r="V242" t="s">
        <v>53</v>
      </c>
      <c r="W242" s="2">
        <v>45812</v>
      </c>
      <c r="X242" s="2">
        <v>45989</v>
      </c>
      <c r="Y242">
        <v>5</v>
      </c>
      <c r="Z242" t="s">
        <v>54</v>
      </c>
      <c r="AA242" t="s">
        <v>2906</v>
      </c>
      <c r="AD242" t="s">
        <v>56</v>
      </c>
      <c r="AE242" t="s">
        <v>82</v>
      </c>
      <c r="AF242" t="s">
        <v>56</v>
      </c>
      <c r="AG242" t="s">
        <v>82</v>
      </c>
    </row>
    <row r="243" spans="1:33" x14ac:dyDescent="0.2">
      <c r="A243" t="s">
        <v>3561</v>
      </c>
      <c r="B243" t="s">
        <v>52</v>
      </c>
      <c r="C243" t="s">
        <v>37</v>
      </c>
      <c r="D243" s="1">
        <v>797</v>
      </c>
      <c r="E243" t="s">
        <v>38</v>
      </c>
      <c r="F243" s="2">
        <v>45813</v>
      </c>
      <c r="G243" t="s">
        <v>39</v>
      </c>
      <c r="H243" t="s">
        <v>3562</v>
      </c>
      <c r="I243" t="s">
        <v>41</v>
      </c>
      <c r="J243" t="s">
        <v>42</v>
      </c>
      <c r="K243" t="s">
        <v>66</v>
      </c>
      <c r="M243" t="s">
        <v>45</v>
      </c>
      <c r="N243" t="s">
        <v>2237</v>
      </c>
      <c r="O243" t="s">
        <v>2238</v>
      </c>
      <c r="P243" t="s">
        <v>48</v>
      </c>
      <c r="Q243" t="s">
        <v>180</v>
      </c>
      <c r="R243" t="s">
        <v>181</v>
      </c>
      <c r="S243" t="s">
        <v>51</v>
      </c>
      <c r="T243" t="s">
        <v>52</v>
      </c>
      <c r="U243" s="3" t="s">
        <v>2905</v>
      </c>
      <c r="V243" t="s">
        <v>53</v>
      </c>
      <c r="W243" s="2">
        <v>45813</v>
      </c>
      <c r="X243" s="2">
        <v>45824</v>
      </c>
      <c r="Y243">
        <v>0</v>
      </c>
      <c r="Z243" t="s">
        <v>54</v>
      </c>
      <c r="AA243" t="s">
        <v>2906</v>
      </c>
      <c r="AD243" t="s">
        <v>56</v>
      </c>
      <c r="AE243" t="s">
        <v>82</v>
      </c>
      <c r="AF243" t="s">
        <v>56</v>
      </c>
      <c r="AG243" t="s">
        <v>82</v>
      </c>
    </row>
    <row r="244" spans="1:33" x14ac:dyDescent="0.2">
      <c r="A244" t="s">
        <v>3563</v>
      </c>
      <c r="B244" t="s">
        <v>52</v>
      </c>
      <c r="C244" t="s">
        <v>37</v>
      </c>
      <c r="D244" s="1">
        <v>778</v>
      </c>
      <c r="E244" t="s">
        <v>38</v>
      </c>
      <c r="F244" s="2">
        <v>45813</v>
      </c>
      <c r="G244" t="s">
        <v>39</v>
      </c>
      <c r="H244" t="s">
        <v>3564</v>
      </c>
      <c r="I244" t="s">
        <v>41</v>
      </c>
      <c r="J244" t="s">
        <v>42</v>
      </c>
      <c r="K244" t="s">
        <v>66</v>
      </c>
      <c r="M244" t="s">
        <v>306</v>
      </c>
      <c r="N244" t="s">
        <v>2207</v>
      </c>
      <c r="O244" t="s">
        <v>2208</v>
      </c>
      <c r="P244" t="s">
        <v>48</v>
      </c>
      <c r="Q244" t="s">
        <v>428</v>
      </c>
      <c r="R244" t="s">
        <v>429</v>
      </c>
      <c r="S244" t="s">
        <v>155</v>
      </c>
      <c r="T244" t="s">
        <v>52</v>
      </c>
      <c r="U244" s="3" t="s">
        <v>2905</v>
      </c>
      <c r="V244" t="s">
        <v>53</v>
      </c>
      <c r="W244" s="2">
        <v>45813</v>
      </c>
      <c r="X244" s="2">
        <v>45880</v>
      </c>
      <c r="Y244">
        <v>2</v>
      </c>
      <c r="Z244" t="s">
        <v>54</v>
      </c>
      <c r="AA244" t="s">
        <v>2906</v>
      </c>
      <c r="AD244" t="s">
        <v>56</v>
      </c>
      <c r="AE244" t="s">
        <v>877</v>
      </c>
      <c r="AF244" t="s">
        <v>56</v>
      </c>
      <c r="AG244" t="s">
        <v>877</v>
      </c>
    </row>
    <row r="245" spans="1:33" x14ac:dyDescent="0.2">
      <c r="A245" t="s">
        <v>3565</v>
      </c>
      <c r="B245" t="s">
        <v>52</v>
      </c>
      <c r="C245" t="s">
        <v>37</v>
      </c>
      <c r="D245" s="1">
        <v>951</v>
      </c>
      <c r="E245" t="s">
        <v>38</v>
      </c>
      <c r="F245" s="2">
        <v>45818</v>
      </c>
      <c r="G245" t="s">
        <v>39</v>
      </c>
      <c r="H245" t="s">
        <v>3566</v>
      </c>
      <c r="I245" t="s">
        <v>41</v>
      </c>
      <c r="J245" t="s">
        <v>42</v>
      </c>
      <c r="K245" t="s">
        <v>66</v>
      </c>
      <c r="M245" t="s">
        <v>949</v>
      </c>
      <c r="N245" t="s">
        <v>167</v>
      </c>
      <c r="O245" t="s">
        <v>168</v>
      </c>
      <c r="P245" t="s">
        <v>48</v>
      </c>
      <c r="Q245" t="s">
        <v>169</v>
      </c>
      <c r="R245" t="s">
        <v>170</v>
      </c>
      <c r="S245" t="s">
        <v>72</v>
      </c>
      <c r="T245" t="s">
        <v>52</v>
      </c>
      <c r="U245" s="3" t="s">
        <v>2905</v>
      </c>
      <c r="V245" t="s">
        <v>53</v>
      </c>
      <c r="W245" s="2">
        <v>45818</v>
      </c>
      <c r="X245" s="2">
        <v>45925</v>
      </c>
      <c r="Y245">
        <v>3</v>
      </c>
      <c r="Z245" t="s">
        <v>54</v>
      </c>
      <c r="AA245" t="s">
        <v>2906</v>
      </c>
      <c r="AD245" t="s">
        <v>56</v>
      </c>
      <c r="AE245" t="s">
        <v>877</v>
      </c>
      <c r="AF245" t="s">
        <v>56</v>
      </c>
      <c r="AG245" t="s">
        <v>877</v>
      </c>
    </row>
    <row r="246" spans="1:33" x14ac:dyDescent="0.2">
      <c r="A246" t="s">
        <v>3567</v>
      </c>
      <c r="B246" t="s">
        <v>52</v>
      </c>
      <c r="C246" t="s">
        <v>37</v>
      </c>
      <c r="D246" s="1">
        <v>1039</v>
      </c>
      <c r="E246" t="s">
        <v>38</v>
      </c>
      <c r="F246" s="2">
        <v>45818</v>
      </c>
      <c r="G246" t="s">
        <v>39</v>
      </c>
      <c r="H246" t="s">
        <v>3568</v>
      </c>
      <c r="I246" t="s">
        <v>41</v>
      </c>
      <c r="J246" t="s">
        <v>42</v>
      </c>
      <c r="K246" t="s">
        <v>120</v>
      </c>
      <c r="M246" t="s">
        <v>96</v>
      </c>
      <c r="N246" t="s">
        <v>3569</v>
      </c>
      <c r="O246" t="s">
        <v>3570</v>
      </c>
      <c r="P246" t="s">
        <v>48</v>
      </c>
      <c r="Q246" t="s">
        <v>180</v>
      </c>
      <c r="R246" t="s">
        <v>181</v>
      </c>
      <c r="S246" t="s">
        <v>51</v>
      </c>
      <c r="T246" t="s">
        <v>52</v>
      </c>
      <c r="U246" s="3" t="s">
        <v>2905</v>
      </c>
      <c r="V246" t="s">
        <v>53</v>
      </c>
      <c r="W246" s="2">
        <v>45818</v>
      </c>
      <c r="X246" s="2">
        <v>45905</v>
      </c>
      <c r="Y246">
        <v>2</v>
      </c>
      <c r="Z246" t="s">
        <v>54</v>
      </c>
      <c r="AA246" t="s">
        <v>126</v>
      </c>
      <c r="AD246" t="s">
        <v>56</v>
      </c>
      <c r="AE246" t="s">
        <v>877</v>
      </c>
      <c r="AF246" t="s">
        <v>56</v>
      </c>
      <c r="AG246" t="s">
        <v>877</v>
      </c>
    </row>
    <row r="247" spans="1:33" x14ac:dyDescent="0.2">
      <c r="A247" t="s">
        <v>3571</v>
      </c>
      <c r="B247" t="s">
        <v>52</v>
      </c>
      <c r="C247" t="s">
        <v>37</v>
      </c>
      <c r="D247" s="1">
        <v>550</v>
      </c>
      <c r="E247" t="s">
        <v>38</v>
      </c>
      <c r="F247" s="2">
        <v>45818</v>
      </c>
      <c r="G247" t="s">
        <v>39</v>
      </c>
      <c r="H247" t="s">
        <v>3572</v>
      </c>
      <c r="I247" t="s">
        <v>41</v>
      </c>
      <c r="J247" t="s">
        <v>42</v>
      </c>
      <c r="K247" t="s">
        <v>66</v>
      </c>
      <c r="M247" t="s">
        <v>949</v>
      </c>
      <c r="N247" t="s">
        <v>265</v>
      </c>
      <c r="O247" t="s">
        <v>266</v>
      </c>
      <c r="P247" t="s">
        <v>48</v>
      </c>
      <c r="Q247" t="s">
        <v>267</v>
      </c>
      <c r="R247" t="s">
        <v>268</v>
      </c>
      <c r="S247" t="s">
        <v>51</v>
      </c>
      <c r="T247" t="s">
        <v>52</v>
      </c>
      <c r="U247" s="3" t="s">
        <v>2905</v>
      </c>
      <c r="V247" t="s">
        <v>53</v>
      </c>
      <c r="W247" s="2">
        <v>45818</v>
      </c>
      <c r="X247" s="2">
        <v>45876</v>
      </c>
      <c r="Y247">
        <v>1</v>
      </c>
      <c r="Z247" t="s">
        <v>54</v>
      </c>
      <c r="AA247" t="s">
        <v>2906</v>
      </c>
      <c r="AD247" t="s">
        <v>56</v>
      </c>
      <c r="AE247" t="s">
        <v>877</v>
      </c>
      <c r="AF247" t="s">
        <v>56</v>
      </c>
      <c r="AG247" t="s">
        <v>877</v>
      </c>
    </row>
    <row r="248" spans="1:33" x14ac:dyDescent="0.2">
      <c r="A248" t="s">
        <v>3573</v>
      </c>
      <c r="B248" t="s">
        <v>52</v>
      </c>
      <c r="C248" t="s">
        <v>37</v>
      </c>
      <c r="D248" s="1">
        <v>952</v>
      </c>
      <c r="E248" t="s">
        <v>38</v>
      </c>
      <c r="F248" s="2">
        <v>45818</v>
      </c>
      <c r="G248" t="s">
        <v>39</v>
      </c>
      <c r="H248" t="s">
        <v>3574</v>
      </c>
      <c r="I248" t="s">
        <v>41</v>
      </c>
      <c r="J248" t="s">
        <v>42</v>
      </c>
      <c r="K248" t="s">
        <v>66</v>
      </c>
      <c r="M248" t="s">
        <v>271</v>
      </c>
      <c r="N248" t="s">
        <v>3218</v>
      </c>
      <c r="O248" t="s">
        <v>3219</v>
      </c>
      <c r="P248" t="s">
        <v>48</v>
      </c>
      <c r="Q248" t="s">
        <v>428</v>
      </c>
      <c r="R248" t="s">
        <v>429</v>
      </c>
      <c r="S248" t="s">
        <v>155</v>
      </c>
      <c r="T248" t="s">
        <v>52</v>
      </c>
      <c r="U248" s="3" t="s">
        <v>2905</v>
      </c>
      <c r="V248" t="s">
        <v>53</v>
      </c>
      <c r="W248" s="2">
        <v>45818</v>
      </c>
      <c r="X248" s="2">
        <v>45867</v>
      </c>
      <c r="Y248">
        <v>1</v>
      </c>
      <c r="Z248" t="s">
        <v>54</v>
      </c>
      <c r="AA248" t="s">
        <v>2906</v>
      </c>
      <c r="AD248" t="s">
        <v>56</v>
      </c>
      <c r="AE248" t="s">
        <v>82</v>
      </c>
      <c r="AF248" t="s">
        <v>56</v>
      </c>
      <c r="AG248" t="s">
        <v>82</v>
      </c>
    </row>
    <row r="249" spans="1:33" x14ac:dyDescent="0.2">
      <c r="A249" t="s">
        <v>3575</v>
      </c>
      <c r="B249" t="s">
        <v>52</v>
      </c>
      <c r="C249" t="s">
        <v>37</v>
      </c>
      <c r="D249" s="1">
        <v>931</v>
      </c>
      <c r="E249" t="s">
        <v>38</v>
      </c>
      <c r="F249" s="2">
        <v>45818</v>
      </c>
      <c r="G249" t="s">
        <v>39</v>
      </c>
      <c r="H249" t="s">
        <v>3576</v>
      </c>
      <c r="I249" t="s">
        <v>41</v>
      </c>
      <c r="J249" t="s">
        <v>42</v>
      </c>
      <c r="K249" t="s">
        <v>66</v>
      </c>
      <c r="M249" t="s">
        <v>3577</v>
      </c>
      <c r="N249" t="s">
        <v>840</v>
      </c>
      <c r="O249" t="s">
        <v>841</v>
      </c>
      <c r="P249" t="s">
        <v>48</v>
      </c>
      <c r="Q249" t="s">
        <v>842</v>
      </c>
      <c r="R249" t="s">
        <v>843</v>
      </c>
      <c r="S249" t="s">
        <v>51</v>
      </c>
      <c r="T249" t="s">
        <v>52</v>
      </c>
      <c r="U249" s="3" t="s">
        <v>2905</v>
      </c>
      <c r="V249" t="s">
        <v>53</v>
      </c>
      <c r="W249" s="2">
        <v>45818</v>
      </c>
      <c r="X249" s="2">
        <v>45863</v>
      </c>
      <c r="Y249">
        <v>1</v>
      </c>
      <c r="Z249" t="s">
        <v>54</v>
      </c>
      <c r="AA249" t="s">
        <v>2906</v>
      </c>
      <c r="AD249" t="s">
        <v>56</v>
      </c>
      <c r="AE249" t="s">
        <v>792</v>
      </c>
      <c r="AF249" t="s">
        <v>56</v>
      </c>
      <c r="AG249" t="s">
        <v>792</v>
      </c>
    </row>
    <row r="250" spans="1:33" x14ac:dyDescent="0.2">
      <c r="A250" t="s">
        <v>3578</v>
      </c>
      <c r="B250" t="s">
        <v>52</v>
      </c>
      <c r="C250" t="s">
        <v>37</v>
      </c>
      <c r="D250" s="1">
        <v>996</v>
      </c>
      <c r="E250" t="s">
        <v>38</v>
      </c>
      <c r="F250" s="2">
        <v>45818</v>
      </c>
      <c r="G250" t="s">
        <v>39</v>
      </c>
      <c r="H250" t="s">
        <v>3579</v>
      </c>
      <c r="I250" t="s">
        <v>41</v>
      </c>
      <c r="J250" t="s">
        <v>42</v>
      </c>
      <c r="K250" t="s">
        <v>43</v>
      </c>
      <c r="M250" t="s">
        <v>101</v>
      </c>
      <c r="N250" t="s">
        <v>1426</v>
      </c>
      <c r="O250" t="s">
        <v>3580</v>
      </c>
      <c r="P250" t="s">
        <v>48</v>
      </c>
      <c r="Q250" t="s">
        <v>88</v>
      </c>
      <c r="R250" t="s">
        <v>89</v>
      </c>
      <c r="S250" t="s">
        <v>72</v>
      </c>
      <c r="T250" t="s">
        <v>52</v>
      </c>
      <c r="U250" s="3" t="s">
        <v>2905</v>
      </c>
      <c r="V250" t="s">
        <v>53</v>
      </c>
      <c r="W250" s="2">
        <v>45818</v>
      </c>
      <c r="X250" s="2">
        <v>45847</v>
      </c>
      <c r="Y250">
        <v>0</v>
      </c>
      <c r="Z250" t="s">
        <v>54</v>
      </c>
      <c r="AA250" t="s">
        <v>2914</v>
      </c>
      <c r="AD250" t="s">
        <v>56</v>
      </c>
      <c r="AE250" t="s">
        <v>57</v>
      </c>
      <c r="AF250" t="s">
        <v>56</v>
      </c>
      <c r="AG250" t="s">
        <v>57</v>
      </c>
    </row>
    <row r="251" spans="1:33" x14ac:dyDescent="0.2">
      <c r="A251" t="s">
        <v>3581</v>
      </c>
      <c r="B251" t="s">
        <v>52</v>
      </c>
      <c r="C251" t="s">
        <v>37</v>
      </c>
      <c r="D251" s="1">
        <v>889</v>
      </c>
      <c r="E251" t="s">
        <v>38</v>
      </c>
      <c r="F251" s="2">
        <v>45818</v>
      </c>
      <c r="G251" t="s">
        <v>39</v>
      </c>
      <c r="H251" t="s">
        <v>3582</v>
      </c>
      <c r="I251" t="s">
        <v>41</v>
      </c>
      <c r="J251" t="s">
        <v>42</v>
      </c>
      <c r="K251" t="s">
        <v>120</v>
      </c>
      <c r="M251" t="s">
        <v>45</v>
      </c>
      <c r="N251" t="s">
        <v>3583</v>
      </c>
      <c r="O251" t="s">
        <v>3584</v>
      </c>
      <c r="P251" t="s">
        <v>48</v>
      </c>
      <c r="Q251" t="s">
        <v>313</v>
      </c>
      <c r="R251" t="s">
        <v>314</v>
      </c>
      <c r="S251" t="s">
        <v>51</v>
      </c>
      <c r="T251" t="s">
        <v>52</v>
      </c>
      <c r="U251" s="3" t="s">
        <v>2905</v>
      </c>
      <c r="V251" t="s">
        <v>53</v>
      </c>
      <c r="W251" s="2">
        <v>45818</v>
      </c>
      <c r="X251" s="2">
        <v>45828</v>
      </c>
      <c r="Y251">
        <v>0</v>
      </c>
      <c r="Z251" t="s">
        <v>54</v>
      </c>
      <c r="AA251" t="s">
        <v>126</v>
      </c>
      <c r="AD251" t="s">
        <v>56</v>
      </c>
      <c r="AE251" t="s">
        <v>57</v>
      </c>
      <c r="AF251" t="s">
        <v>56</v>
      </c>
      <c r="AG251" t="s">
        <v>57</v>
      </c>
    </row>
    <row r="252" spans="1:33" x14ac:dyDescent="0.2">
      <c r="A252" t="s">
        <v>3585</v>
      </c>
      <c r="B252" t="s">
        <v>52</v>
      </c>
      <c r="C252" t="s">
        <v>37</v>
      </c>
      <c r="D252" s="1">
        <v>738</v>
      </c>
      <c r="E252" t="s">
        <v>38</v>
      </c>
      <c r="F252" s="2">
        <v>45819</v>
      </c>
      <c r="G252" t="s">
        <v>39</v>
      </c>
      <c r="H252" t="s">
        <v>3586</v>
      </c>
      <c r="I252" t="s">
        <v>41</v>
      </c>
      <c r="J252" t="s">
        <v>42</v>
      </c>
      <c r="K252" t="s">
        <v>66</v>
      </c>
      <c r="M252" t="s">
        <v>346</v>
      </c>
      <c r="N252" t="s">
        <v>3587</v>
      </c>
      <c r="O252" t="s">
        <v>3588</v>
      </c>
      <c r="P252" t="s">
        <v>48</v>
      </c>
      <c r="Q252" t="s">
        <v>147</v>
      </c>
      <c r="R252" t="s">
        <v>148</v>
      </c>
      <c r="S252" t="s">
        <v>51</v>
      </c>
      <c r="T252" t="s">
        <v>52</v>
      </c>
      <c r="U252" s="3" t="s">
        <v>2905</v>
      </c>
      <c r="V252" t="s">
        <v>53</v>
      </c>
      <c r="W252" s="2">
        <v>45819</v>
      </c>
      <c r="X252" s="2">
        <v>45874</v>
      </c>
      <c r="Y252">
        <v>1</v>
      </c>
      <c r="Z252" t="s">
        <v>54</v>
      </c>
      <c r="AA252" t="s">
        <v>2906</v>
      </c>
      <c r="AD252" t="s">
        <v>56</v>
      </c>
      <c r="AE252" t="s">
        <v>57</v>
      </c>
      <c r="AF252" t="s">
        <v>56</v>
      </c>
      <c r="AG252" t="s">
        <v>57</v>
      </c>
    </row>
    <row r="253" spans="1:33" x14ac:dyDescent="0.2">
      <c r="A253" t="s">
        <v>3589</v>
      </c>
      <c r="B253" t="s">
        <v>52</v>
      </c>
      <c r="C253" t="s">
        <v>37</v>
      </c>
      <c r="D253" s="1">
        <v>866</v>
      </c>
      <c r="E253" t="s">
        <v>38</v>
      </c>
      <c r="F253" s="2">
        <v>45819</v>
      </c>
      <c r="G253" t="s">
        <v>39</v>
      </c>
      <c r="H253" t="s">
        <v>3590</v>
      </c>
      <c r="I253" t="s">
        <v>41</v>
      </c>
      <c r="J253" t="s">
        <v>42</v>
      </c>
      <c r="K253" t="s">
        <v>120</v>
      </c>
      <c r="M253" t="s">
        <v>1405</v>
      </c>
      <c r="N253" t="s">
        <v>1867</v>
      </c>
      <c r="O253" t="s">
        <v>1868</v>
      </c>
      <c r="P253" t="s">
        <v>48</v>
      </c>
      <c r="Q253" t="s">
        <v>140</v>
      </c>
      <c r="R253" t="s">
        <v>141</v>
      </c>
      <c r="S253" t="s">
        <v>72</v>
      </c>
      <c r="T253" t="s">
        <v>52</v>
      </c>
      <c r="U253" s="3" t="s">
        <v>2905</v>
      </c>
      <c r="V253" t="s">
        <v>53</v>
      </c>
      <c r="W253" s="2">
        <v>45819</v>
      </c>
      <c r="X253" s="2">
        <v>45827</v>
      </c>
      <c r="Y253">
        <v>0</v>
      </c>
      <c r="Z253" t="s">
        <v>54</v>
      </c>
      <c r="AA253" t="s">
        <v>126</v>
      </c>
      <c r="AD253" t="s">
        <v>56</v>
      </c>
      <c r="AE253" t="s">
        <v>57</v>
      </c>
      <c r="AF253" t="s">
        <v>56</v>
      </c>
      <c r="AG253" t="s">
        <v>57</v>
      </c>
    </row>
    <row r="254" spans="1:33" x14ac:dyDescent="0.2">
      <c r="A254" t="s">
        <v>3591</v>
      </c>
      <c r="B254" t="s">
        <v>52</v>
      </c>
      <c r="C254" t="s">
        <v>37</v>
      </c>
      <c r="D254" s="1">
        <v>660</v>
      </c>
      <c r="E254" t="s">
        <v>38</v>
      </c>
      <c r="F254" s="2">
        <v>45820</v>
      </c>
      <c r="G254" t="s">
        <v>39</v>
      </c>
      <c r="H254" t="s">
        <v>3592</v>
      </c>
      <c r="I254" t="s">
        <v>41</v>
      </c>
      <c r="J254" t="s">
        <v>42</v>
      </c>
      <c r="K254" t="s">
        <v>120</v>
      </c>
      <c r="M254" t="s">
        <v>949</v>
      </c>
      <c r="N254" t="s">
        <v>1867</v>
      </c>
      <c r="O254" t="s">
        <v>1868</v>
      </c>
      <c r="P254" t="s">
        <v>48</v>
      </c>
      <c r="Q254" t="s">
        <v>140</v>
      </c>
      <c r="R254" t="s">
        <v>141</v>
      </c>
      <c r="S254" t="s">
        <v>72</v>
      </c>
      <c r="T254" t="s">
        <v>52</v>
      </c>
      <c r="U254" s="3" t="s">
        <v>2905</v>
      </c>
      <c r="V254" t="s">
        <v>53</v>
      </c>
      <c r="W254" s="2">
        <v>45820</v>
      </c>
      <c r="X254" s="2">
        <v>45940</v>
      </c>
      <c r="Y254">
        <v>3</v>
      </c>
      <c r="Z254" t="s">
        <v>54</v>
      </c>
      <c r="AA254" t="s">
        <v>126</v>
      </c>
      <c r="AD254" t="s">
        <v>56</v>
      </c>
      <c r="AE254" t="s">
        <v>877</v>
      </c>
      <c r="AF254" t="s">
        <v>56</v>
      </c>
      <c r="AG254" t="s">
        <v>877</v>
      </c>
    </row>
    <row r="255" spans="1:33" x14ac:dyDescent="0.2">
      <c r="A255" t="s">
        <v>3593</v>
      </c>
      <c r="B255" t="s">
        <v>52</v>
      </c>
      <c r="C255" t="s">
        <v>37</v>
      </c>
      <c r="D255" s="1">
        <v>856</v>
      </c>
      <c r="E255" t="s">
        <v>38</v>
      </c>
      <c r="F255" s="2">
        <v>45824</v>
      </c>
      <c r="G255" t="s">
        <v>39</v>
      </c>
      <c r="H255" t="s">
        <v>3594</v>
      </c>
      <c r="I255" t="s">
        <v>41</v>
      </c>
      <c r="J255" t="s">
        <v>42</v>
      </c>
      <c r="K255" t="s">
        <v>129</v>
      </c>
      <c r="M255" t="s">
        <v>318</v>
      </c>
      <c r="N255" t="s">
        <v>1136</v>
      </c>
      <c r="O255" t="s">
        <v>1137</v>
      </c>
      <c r="P255" t="s">
        <v>48</v>
      </c>
      <c r="Q255" t="s">
        <v>62</v>
      </c>
      <c r="R255" t="s">
        <v>63</v>
      </c>
      <c r="S255" t="s">
        <v>51</v>
      </c>
      <c r="T255" t="s">
        <v>52</v>
      </c>
      <c r="U255" s="3" t="s">
        <v>2905</v>
      </c>
      <c r="V255" t="s">
        <v>53</v>
      </c>
      <c r="W255" s="2">
        <v>45824</v>
      </c>
      <c r="X255" s="2">
        <v>45874</v>
      </c>
      <c r="Y255">
        <v>1</v>
      </c>
      <c r="Z255" t="s">
        <v>54</v>
      </c>
      <c r="AA255" t="s">
        <v>228</v>
      </c>
      <c r="AD255" t="s">
        <v>56</v>
      </c>
      <c r="AE255" t="s">
        <v>82</v>
      </c>
      <c r="AF255" t="s">
        <v>56</v>
      </c>
      <c r="AG255" t="s">
        <v>82</v>
      </c>
    </row>
    <row r="256" spans="1:33" x14ac:dyDescent="0.2">
      <c r="A256" t="s">
        <v>3595</v>
      </c>
      <c r="B256" t="s">
        <v>52</v>
      </c>
      <c r="C256" t="s">
        <v>37</v>
      </c>
      <c r="D256" s="1">
        <v>574</v>
      </c>
      <c r="E256" t="s">
        <v>38</v>
      </c>
      <c r="F256" s="2">
        <v>45824</v>
      </c>
      <c r="G256" t="s">
        <v>39</v>
      </c>
      <c r="H256" t="s">
        <v>3596</v>
      </c>
      <c r="I256" t="s">
        <v>41</v>
      </c>
      <c r="J256" t="s">
        <v>42</v>
      </c>
      <c r="K256" t="s">
        <v>120</v>
      </c>
      <c r="M256" t="s">
        <v>346</v>
      </c>
      <c r="N256" t="s">
        <v>2247</v>
      </c>
      <c r="O256" t="s">
        <v>2248</v>
      </c>
      <c r="P256" t="s">
        <v>48</v>
      </c>
      <c r="Q256" t="s">
        <v>104</v>
      </c>
      <c r="R256" t="s">
        <v>105</v>
      </c>
      <c r="S256" t="s">
        <v>51</v>
      </c>
      <c r="T256" t="s">
        <v>52</v>
      </c>
      <c r="U256" s="3" t="s">
        <v>2905</v>
      </c>
      <c r="V256" t="s">
        <v>53</v>
      </c>
      <c r="W256" s="2">
        <v>45824</v>
      </c>
      <c r="X256" s="2">
        <v>45867</v>
      </c>
      <c r="Y256">
        <v>1</v>
      </c>
      <c r="Z256" t="s">
        <v>54</v>
      </c>
      <c r="AA256" t="s">
        <v>126</v>
      </c>
      <c r="AD256" t="s">
        <v>56</v>
      </c>
      <c r="AE256" t="s">
        <v>82</v>
      </c>
      <c r="AF256" t="s">
        <v>56</v>
      </c>
      <c r="AG256" t="s">
        <v>82</v>
      </c>
    </row>
    <row r="257" spans="1:33" x14ac:dyDescent="0.2">
      <c r="A257" t="s">
        <v>3597</v>
      </c>
      <c r="B257" t="s">
        <v>52</v>
      </c>
      <c r="C257" t="s">
        <v>37</v>
      </c>
      <c r="D257" s="1">
        <v>950</v>
      </c>
      <c r="E257" t="s">
        <v>38</v>
      </c>
      <c r="F257" s="2">
        <v>45824</v>
      </c>
      <c r="G257" t="s">
        <v>39</v>
      </c>
      <c r="H257" t="s">
        <v>3598</v>
      </c>
      <c r="I257" t="s">
        <v>41</v>
      </c>
      <c r="J257" t="s">
        <v>42</v>
      </c>
      <c r="K257" t="s">
        <v>120</v>
      </c>
      <c r="M257" t="s">
        <v>1023</v>
      </c>
      <c r="N257" t="s">
        <v>3599</v>
      </c>
      <c r="O257" t="s">
        <v>3600</v>
      </c>
      <c r="P257" t="s">
        <v>48</v>
      </c>
      <c r="Q257" t="s">
        <v>161</v>
      </c>
      <c r="R257" t="s">
        <v>162</v>
      </c>
      <c r="S257" t="s">
        <v>155</v>
      </c>
      <c r="T257" t="s">
        <v>52</v>
      </c>
      <c r="U257" s="3" t="s">
        <v>2905</v>
      </c>
      <c r="V257" t="s">
        <v>53</v>
      </c>
      <c r="W257" s="2">
        <v>45824</v>
      </c>
      <c r="X257" s="2">
        <v>45951</v>
      </c>
      <c r="Y257">
        <v>4</v>
      </c>
      <c r="Z257" t="s">
        <v>54</v>
      </c>
      <c r="AA257" t="s">
        <v>126</v>
      </c>
      <c r="AD257" t="s">
        <v>56</v>
      </c>
      <c r="AE257" t="s">
        <v>82</v>
      </c>
      <c r="AF257" t="s">
        <v>56</v>
      </c>
      <c r="AG257" t="s">
        <v>82</v>
      </c>
    </row>
    <row r="258" spans="1:33" x14ac:dyDescent="0.2">
      <c r="A258" t="s">
        <v>3601</v>
      </c>
      <c r="B258" t="s">
        <v>52</v>
      </c>
      <c r="C258" t="s">
        <v>37</v>
      </c>
      <c r="D258" s="1">
        <v>1080</v>
      </c>
      <c r="E258" t="s">
        <v>38</v>
      </c>
      <c r="F258" s="2">
        <v>45824</v>
      </c>
      <c r="G258" t="s">
        <v>39</v>
      </c>
      <c r="H258" t="s">
        <v>3602</v>
      </c>
      <c r="I258" t="s">
        <v>41</v>
      </c>
      <c r="J258" t="s">
        <v>42</v>
      </c>
      <c r="K258" t="s">
        <v>66</v>
      </c>
      <c r="M258" t="s">
        <v>419</v>
      </c>
      <c r="N258" t="s">
        <v>961</v>
      </c>
      <c r="O258" t="s">
        <v>962</v>
      </c>
      <c r="P258" t="s">
        <v>48</v>
      </c>
      <c r="Q258" t="s">
        <v>963</v>
      </c>
      <c r="R258" t="s">
        <v>964</v>
      </c>
      <c r="S258" t="s">
        <v>72</v>
      </c>
      <c r="T258" t="s">
        <v>52</v>
      </c>
      <c r="U258" s="3" t="s">
        <v>2905</v>
      </c>
      <c r="V258" t="s">
        <v>53</v>
      </c>
      <c r="W258" s="2">
        <v>45824</v>
      </c>
      <c r="X258" s="2">
        <v>45863</v>
      </c>
      <c r="Y258">
        <v>1</v>
      </c>
      <c r="Z258" t="s">
        <v>54</v>
      </c>
      <c r="AA258" t="s">
        <v>2906</v>
      </c>
      <c r="AD258" t="s">
        <v>56</v>
      </c>
      <c r="AE258" t="s">
        <v>57</v>
      </c>
      <c r="AF258" t="s">
        <v>56</v>
      </c>
      <c r="AG258" t="s">
        <v>57</v>
      </c>
    </row>
    <row r="259" spans="1:33" x14ac:dyDescent="0.2">
      <c r="A259" t="s">
        <v>3603</v>
      </c>
      <c r="B259" t="s">
        <v>52</v>
      </c>
      <c r="C259" t="s">
        <v>37</v>
      </c>
      <c r="D259" s="1">
        <v>826</v>
      </c>
      <c r="E259" t="s">
        <v>38</v>
      </c>
      <c r="F259" s="2">
        <v>45824</v>
      </c>
      <c r="G259" t="s">
        <v>39</v>
      </c>
      <c r="H259" t="s">
        <v>3604</v>
      </c>
      <c r="I259" t="s">
        <v>41</v>
      </c>
      <c r="J259" t="s">
        <v>42</v>
      </c>
      <c r="K259" t="s">
        <v>66</v>
      </c>
      <c r="M259" t="s">
        <v>196</v>
      </c>
      <c r="N259" t="s">
        <v>1390</v>
      </c>
      <c r="O259" t="s">
        <v>1391</v>
      </c>
      <c r="P259" t="s">
        <v>48</v>
      </c>
      <c r="Q259" t="s">
        <v>147</v>
      </c>
      <c r="R259" t="s">
        <v>148</v>
      </c>
      <c r="S259" t="s">
        <v>51</v>
      </c>
      <c r="T259" t="s">
        <v>52</v>
      </c>
      <c r="U259" s="3" t="s">
        <v>2905</v>
      </c>
      <c r="V259" t="s">
        <v>53</v>
      </c>
      <c r="W259" s="2">
        <v>45824</v>
      </c>
      <c r="X259" s="2">
        <v>45938</v>
      </c>
      <c r="Y259">
        <v>3</v>
      </c>
      <c r="Z259" t="s">
        <v>54</v>
      </c>
      <c r="AA259" t="s">
        <v>2906</v>
      </c>
      <c r="AD259" t="s">
        <v>56</v>
      </c>
      <c r="AE259" t="s">
        <v>877</v>
      </c>
      <c r="AF259" t="s">
        <v>56</v>
      </c>
      <c r="AG259" t="s">
        <v>877</v>
      </c>
    </row>
    <row r="260" spans="1:33" x14ac:dyDescent="0.2">
      <c r="A260" t="s">
        <v>3605</v>
      </c>
      <c r="B260" t="s">
        <v>52</v>
      </c>
      <c r="C260" t="s">
        <v>37</v>
      </c>
      <c r="D260" s="1">
        <v>958</v>
      </c>
      <c r="E260" t="s">
        <v>38</v>
      </c>
      <c r="F260" s="2">
        <v>45824</v>
      </c>
      <c r="G260" t="s">
        <v>39</v>
      </c>
      <c r="H260" t="s">
        <v>3606</v>
      </c>
      <c r="I260" t="s">
        <v>41</v>
      </c>
      <c r="J260" t="s">
        <v>42</v>
      </c>
      <c r="K260" t="s">
        <v>129</v>
      </c>
      <c r="M260" t="s">
        <v>271</v>
      </c>
      <c r="N260" t="s">
        <v>3607</v>
      </c>
      <c r="O260" t="s">
        <v>3608</v>
      </c>
      <c r="P260" t="s">
        <v>48</v>
      </c>
      <c r="Q260" t="s">
        <v>842</v>
      </c>
      <c r="R260" t="s">
        <v>843</v>
      </c>
      <c r="S260" t="s">
        <v>51</v>
      </c>
      <c r="T260" t="s">
        <v>52</v>
      </c>
      <c r="U260" s="3" t="s">
        <v>2905</v>
      </c>
      <c r="V260" t="s">
        <v>53</v>
      </c>
      <c r="W260" s="2">
        <v>45824</v>
      </c>
      <c r="X260" s="2">
        <v>45868</v>
      </c>
      <c r="Y260">
        <v>1</v>
      </c>
      <c r="Z260" t="s">
        <v>54</v>
      </c>
      <c r="AA260" t="s">
        <v>3395</v>
      </c>
      <c r="AD260" t="s">
        <v>56</v>
      </c>
      <c r="AE260" t="s">
        <v>82</v>
      </c>
      <c r="AF260" t="s">
        <v>56</v>
      </c>
      <c r="AG260" t="s">
        <v>82</v>
      </c>
    </row>
    <row r="261" spans="1:33" x14ac:dyDescent="0.2">
      <c r="A261" t="s">
        <v>3609</v>
      </c>
      <c r="B261" t="s">
        <v>52</v>
      </c>
      <c r="C261" t="s">
        <v>37</v>
      </c>
      <c r="D261" s="1">
        <v>846</v>
      </c>
      <c r="E261" t="s">
        <v>38</v>
      </c>
      <c r="F261" s="2">
        <v>45826</v>
      </c>
      <c r="G261" t="s">
        <v>39</v>
      </c>
      <c r="H261" t="s">
        <v>3610</v>
      </c>
      <c r="I261" t="s">
        <v>41</v>
      </c>
      <c r="J261" t="s">
        <v>42</v>
      </c>
      <c r="K261" t="s">
        <v>120</v>
      </c>
      <c r="M261" t="s">
        <v>45</v>
      </c>
      <c r="N261" t="s">
        <v>138</v>
      </c>
      <c r="O261" t="s">
        <v>139</v>
      </c>
      <c r="P261" t="s">
        <v>48</v>
      </c>
      <c r="Q261" t="s">
        <v>140</v>
      </c>
      <c r="R261" t="s">
        <v>141</v>
      </c>
      <c r="S261" t="s">
        <v>72</v>
      </c>
      <c r="T261" t="s">
        <v>52</v>
      </c>
      <c r="U261" s="3" t="s">
        <v>2905</v>
      </c>
      <c r="V261" t="s">
        <v>53</v>
      </c>
      <c r="W261" s="2">
        <v>45826</v>
      </c>
      <c r="X261" s="2">
        <v>45863</v>
      </c>
      <c r="Y261">
        <v>1</v>
      </c>
      <c r="Z261" t="s">
        <v>54</v>
      </c>
      <c r="AA261" t="s">
        <v>126</v>
      </c>
      <c r="AD261" t="s">
        <v>56</v>
      </c>
      <c r="AE261" t="s">
        <v>82</v>
      </c>
      <c r="AF261" t="s">
        <v>56</v>
      </c>
      <c r="AG261" t="s">
        <v>82</v>
      </c>
    </row>
    <row r="262" spans="1:33" x14ac:dyDescent="0.2">
      <c r="A262" t="s">
        <v>3611</v>
      </c>
      <c r="B262" t="s">
        <v>52</v>
      </c>
      <c r="C262" t="s">
        <v>37</v>
      </c>
      <c r="D262" s="1">
        <v>851</v>
      </c>
      <c r="E262" t="s">
        <v>38</v>
      </c>
      <c r="F262" s="2">
        <v>45826</v>
      </c>
      <c r="G262" t="s">
        <v>39</v>
      </c>
      <c r="H262" t="s">
        <v>3612</v>
      </c>
      <c r="I262" t="s">
        <v>41</v>
      </c>
      <c r="J262" t="s">
        <v>42</v>
      </c>
      <c r="K262" t="s">
        <v>120</v>
      </c>
      <c r="M262" t="s">
        <v>2497</v>
      </c>
      <c r="N262" t="s">
        <v>1486</v>
      </c>
      <c r="O262" t="s">
        <v>1487</v>
      </c>
      <c r="P262" t="s">
        <v>48</v>
      </c>
      <c r="Q262" t="s">
        <v>70</v>
      </c>
      <c r="R262" t="s">
        <v>71</v>
      </c>
      <c r="S262" t="s">
        <v>72</v>
      </c>
      <c r="T262" t="s">
        <v>52</v>
      </c>
      <c r="U262" s="3" t="s">
        <v>2905</v>
      </c>
      <c r="V262" t="s">
        <v>53</v>
      </c>
      <c r="W262" s="2">
        <v>45826</v>
      </c>
      <c r="X262" s="2">
        <v>45952</v>
      </c>
      <c r="Y262">
        <v>4</v>
      </c>
      <c r="Z262" t="s">
        <v>54</v>
      </c>
      <c r="AA262" t="s">
        <v>126</v>
      </c>
      <c r="AD262" t="s">
        <v>56</v>
      </c>
      <c r="AE262" t="s">
        <v>82</v>
      </c>
      <c r="AF262" t="s">
        <v>56</v>
      </c>
      <c r="AG262" t="s">
        <v>82</v>
      </c>
    </row>
    <row r="263" spans="1:33" x14ac:dyDescent="0.2">
      <c r="A263" t="s">
        <v>3613</v>
      </c>
      <c r="B263" t="s">
        <v>52</v>
      </c>
      <c r="C263" t="s">
        <v>37</v>
      </c>
      <c r="D263" s="1">
        <v>783</v>
      </c>
      <c r="E263" t="s">
        <v>38</v>
      </c>
      <c r="F263" s="2">
        <v>45831</v>
      </c>
      <c r="G263" t="s">
        <v>39</v>
      </c>
      <c r="H263" t="s">
        <v>3614</v>
      </c>
      <c r="I263" t="s">
        <v>41</v>
      </c>
      <c r="J263" t="s">
        <v>42</v>
      </c>
      <c r="K263" t="s">
        <v>120</v>
      </c>
      <c r="M263" t="s">
        <v>45</v>
      </c>
      <c r="N263" t="s">
        <v>3272</v>
      </c>
      <c r="O263" t="s">
        <v>3273</v>
      </c>
      <c r="P263" t="s">
        <v>48</v>
      </c>
      <c r="Q263" t="s">
        <v>624</v>
      </c>
      <c r="R263" t="s">
        <v>625</v>
      </c>
      <c r="S263" t="s">
        <v>155</v>
      </c>
      <c r="T263" t="s">
        <v>52</v>
      </c>
      <c r="U263" s="3" t="s">
        <v>2905</v>
      </c>
      <c r="V263" t="s">
        <v>53</v>
      </c>
      <c r="W263" s="2">
        <v>45831</v>
      </c>
      <c r="X263" s="2">
        <v>45854</v>
      </c>
      <c r="Y263">
        <v>0</v>
      </c>
      <c r="Z263" t="s">
        <v>54</v>
      </c>
      <c r="AA263" t="s">
        <v>126</v>
      </c>
      <c r="AD263" t="s">
        <v>56</v>
      </c>
      <c r="AE263" t="s">
        <v>57</v>
      </c>
      <c r="AF263" t="s">
        <v>56</v>
      </c>
      <c r="AG263" t="s">
        <v>57</v>
      </c>
    </row>
    <row r="264" spans="1:33" x14ac:dyDescent="0.2">
      <c r="A264" t="s">
        <v>3615</v>
      </c>
      <c r="B264" t="s">
        <v>52</v>
      </c>
      <c r="C264" t="s">
        <v>37</v>
      </c>
      <c r="D264" s="1">
        <v>313</v>
      </c>
      <c r="E264" t="s">
        <v>38</v>
      </c>
      <c r="F264" s="2">
        <v>45838</v>
      </c>
      <c r="G264" t="s">
        <v>39</v>
      </c>
      <c r="H264" t="s">
        <v>3616</v>
      </c>
      <c r="I264" t="s">
        <v>41</v>
      </c>
      <c r="J264" t="s">
        <v>42</v>
      </c>
      <c r="K264" t="s">
        <v>120</v>
      </c>
      <c r="M264" t="s">
        <v>789</v>
      </c>
      <c r="N264" t="s">
        <v>369</v>
      </c>
      <c r="O264" t="s">
        <v>370</v>
      </c>
      <c r="P264" t="s">
        <v>48</v>
      </c>
      <c r="Q264" t="s">
        <v>233</v>
      </c>
      <c r="R264" t="s">
        <v>234</v>
      </c>
      <c r="S264" t="s">
        <v>51</v>
      </c>
      <c r="T264" t="s">
        <v>52</v>
      </c>
      <c r="U264" s="3" t="s">
        <v>2905</v>
      </c>
      <c r="V264" t="s">
        <v>53</v>
      </c>
      <c r="W264" s="2">
        <v>45838</v>
      </c>
      <c r="X264" s="2">
        <v>45874</v>
      </c>
      <c r="Y264">
        <v>1</v>
      </c>
      <c r="Z264" t="s">
        <v>54</v>
      </c>
      <c r="AA264" t="s">
        <v>126</v>
      </c>
      <c r="AD264" t="s">
        <v>56</v>
      </c>
      <c r="AE264" t="s">
        <v>792</v>
      </c>
      <c r="AF264" t="s">
        <v>56</v>
      </c>
      <c r="AG264" t="s">
        <v>792</v>
      </c>
    </row>
    <row r="265" spans="1:33" x14ac:dyDescent="0.2">
      <c r="A265" t="s">
        <v>3617</v>
      </c>
      <c r="B265" t="s">
        <v>52</v>
      </c>
      <c r="C265" t="s">
        <v>37</v>
      </c>
      <c r="D265" s="1">
        <v>870</v>
      </c>
      <c r="E265" t="s">
        <v>38</v>
      </c>
      <c r="F265" s="2">
        <v>45831</v>
      </c>
      <c r="G265" t="s">
        <v>39</v>
      </c>
      <c r="H265" t="s">
        <v>3618</v>
      </c>
      <c r="I265" t="s">
        <v>41</v>
      </c>
      <c r="J265" t="s">
        <v>42</v>
      </c>
      <c r="K265" t="s">
        <v>120</v>
      </c>
      <c r="M265" t="s">
        <v>949</v>
      </c>
      <c r="N265" t="s">
        <v>231</v>
      </c>
      <c r="O265" t="s">
        <v>232</v>
      </c>
      <c r="P265" t="s">
        <v>48</v>
      </c>
      <c r="Q265" t="s">
        <v>233</v>
      </c>
      <c r="R265" t="s">
        <v>234</v>
      </c>
      <c r="S265" t="s">
        <v>51</v>
      </c>
      <c r="T265" t="s">
        <v>52</v>
      </c>
      <c r="U265" s="3" t="s">
        <v>2905</v>
      </c>
      <c r="V265" t="s">
        <v>53</v>
      </c>
      <c r="W265" s="2">
        <v>45831</v>
      </c>
      <c r="X265" s="2">
        <v>45880</v>
      </c>
      <c r="Y265">
        <v>1</v>
      </c>
      <c r="Z265" t="s">
        <v>54</v>
      </c>
      <c r="AA265" t="s">
        <v>126</v>
      </c>
      <c r="AD265" t="s">
        <v>56</v>
      </c>
      <c r="AE265" t="s">
        <v>877</v>
      </c>
      <c r="AF265" t="s">
        <v>56</v>
      </c>
      <c r="AG265" t="s">
        <v>877</v>
      </c>
    </row>
    <row r="266" spans="1:33" x14ac:dyDescent="0.2">
      <c r="A266" t="s">
        <v>3619</v>
      </c>
      <c r="B266" t="s">
        <v>52</v>
      </c>
      <c r="C266" t="s">
        <v>37</v>
      </c>
      <c r="D266" s="1">
        <v>1000</v>
      </c>
      <c r="E266" t="s">
        <v>38</v>
      </c>
      <c r="F266" s="2">
        <v>45831</v>
      </c>
      <c r="G266" t="s">
        <v>39</v>
      </c>
      <c r="H266" t="s">
        <v>3620</v>
      </c>
      <c r="I266" t="s">
        <v>41</v>
      </c>
      <c r="J266" t="s">
        <v>42</v>
      </c>
      <c r="K266" t="s">
        <v>66</v>
      </c>
      <c r="M266" t="s">
        <v>196</v>
      </c>
      <c r="N266" t="s">
        <v>1112</v>
      </c>
      <c r="O266" t="s">
        <v>1113</v>
      </c>
      <c r="P266" t="s">
        <v>48</v>
      </c>
      <c r="Q266" t="s">
        <v>557</v>
      </c>
      <c r="R266" t="s">
        <v>558</v>
      </c>
      <c r="S266" t="s">
        <v>72</v>
      </c>
      <c r="T266" t="s">
        <v>52</v>
      </c>
      <c r="U266" s="3" t="s">
        <v>2905</v>
      </c>
      <c r="V266" t="s">
        <v>53</v>
      </c>
      <c r="W266" s="2">
        <v>45831</v>
      </c>
      <c r="X266" s="2">
        <v>45891</v>
      </c>
      <c r="Y266">
        <v>1</v>
      </c>
      <c r="Z266" t="s">
        <v>54</v>
      </c>
      <c r="AA266" t="s">
        <v>2906</v>
      </c>
      <c r="AD266" t="s">
        <v>56</v>
      </c>
      <c r="AE266" t="s">
        <v>877</v>
      </c>
      <c r="AF266" t="s">
        <v>56</v>
      </c>
      <c r="AG266" t="s">
        <v>877</v>
      </c>
    </row>
    <row r="267" spans="1:33" x14ac:dyDescent="0.2">
      <c r="A267" t="s">
        <v>3621</v>
      </c>
      <c r="B267" t="s">
        <v>52</v>
      </c>
      <c r="C267" t="s">
        <v>37</v>
      </c>
      <c r="D267" s="1">
        <v>864</v>
      </c>
      <c r="E267" t="s">
        <v>38</v>
      </c>
      <c r="F267" s="2">
        <v>45831</v>
      </c>
      <c r="G267" t="s">
        <v>39</v>
      </c>
      <c r="H267" t="s">
        <v>3622</v>
      </c>
      <c r="I267" t="s">
        <v>41</v>
      </c>
      <c r="J267" t="s">
        <v>42</v>
      </c>
      <c r="K267" t="s">
        <v>66</v>
      </c>
      <c r="M267" t="s">
        <v>45</v>
      </c>
      <c r="N267" t="s">
        <v>1867</v>
      </c>
      <c r="O267" t="s">
        <v>1868</v>
      </c>
      <c r="P267" t="s">
        <v>48</v>
      </c>
      <c r="Q267" t="s">
        <v>140</v>
      </c>
      <c r="R267" t="s">
        <v>141</v>
      </c>
      <c r="S267" t="s">
        <v>72</v>
      </c>
      <c r="T267" t="s">
        <v>52</v>
      </c>
      <c r="U267" s="3" t="s">
        <v>2905</v>
      </c>
      <c r="V267" t="s">
        <v>53</v>
      </c>
      <c r="W267" s="2">
        <v>45831</v>
      </c>
      <c r="X267" s="2">
        <v>45839</v>
      </c>
      <c r="Y267">
        <v>0</v>
      </c>
      <c r="Z267" t="s">
        <v>54</v>
      </c>
      <c r="AA267" t="s">
        <v>2906</v>
      </c>
      <c r="AD267" t="s">
        <v>56</v>
      </c>
      <c r="AE267" t="s">
        <v>82</v>
      </c>
      <c r="AF267" t="s">
        <v>56</v>
      </c>
      <c r="AG267" t="s">
        <v>82</v>
      </c>
    </row>
    <row r="268" spans="1:33" x14ac:dyDescent="0.2">
      <c r="A268" t="s">
        <v>3623</v>
      </c>
      <c r="B268" t="s">
        <v>52</v>
      </c>
      <c r="C268" t="s">
        <v>37</v>
      </c>
      <c r="D268" s="1">
        <v>800</v>
      </c>
      <c r="E268" t="s">
        <v>38</v>
      </c>
      <c r="F268" s="2">
        <v>45831</v>
      </c>
      <c r="G268" t="s">
        <v>39</v>
      </c>
      <c r="H268" t="s">
        <v>3624</v>
      </c>
      <c r="I268" t="s">
        <v>41</v>
      </c>
      <c r="J268" t="s">
        <v>42</v>
      </c>
      <c r="K268" t="s">
        <v>66</v>
      </c>
      <c r="M268" t="s">
        <v>45</v>
      </c>
      <c r="N268" t="s">
        <v>3625</v>
      </c>
      <c r="O268" t="s">
        <v>3626</v>
      </c>
      <c r="P268" t="s">
        <v>48</v>
      </c>
      <c r="Q268" t="s">
        <v>2093</v>
      </c>
      <c r="R268" t="s">
        <v>2094</v>
      </c>
      <c r="S268" t="s">
        <v>72</v>
      </c>
      <c r="T268" t="s">
        <v>52</v>
      </c>
      <c r="U268" s="3" t="s">
        <v>2905</v>
      </c>
      <c r="V268" t="s">
        <v>53</v>
      </c>
      <c r="W268" s="2">
        <v>45831</v>
      </c>
      <c r="X268" s="2">
        <v>45846</v>
      </c>
      <c r="Y268">
        <v>0</v>
      </c>
      <c r="Z268" t="s">
        <v>54</v>
      </c>
      <c r="AA268" t="s">
        <v>2906</v>
      </c>
      <c r="AD268" t="s">
        <v>56</v>
      </c>
      <c r="AE268" t="s">
        <v>82</v>
      </c>
      <c r="AF268" t="s">
        <v>56</v>
      </c>
      <c r="AG268" t="s">
        <v>82</v>
      </c>
    </row>
    <row r="269" spans="1:33" x14ac:dyDescent="0.2">
      <c r="A269" t="s">
        <v>3627</v>
      </c>
      <c r="B269" t="s">
        <v>52</v>
      </c>
      <c r="C269" t="s">
        <v>37</v>
      </c>
      <c r="D269" s="1">
        <v>941</v>
      </c>
      <c r="E269" t="s">
        <v>38</v>
      </c>
      <c r="F269" s="2">
        <v>45833</v>
      </c>
      <c r="G269" t="s">
        <v>39</v>
      </c>
      <c r="H269" t="s">
        <v>3628</v>
      </c>
      <c r="I269" t="s">
        <v>41</v>
      </c>
      <c r="J269" t="s">
        <v>42</v>
      </c>
      <c r="K269" t="s">
        <v>120</v>
      </c>
      <c r="L269" t="s">
        <v>66</v>
      </c>
      <c r="M269" t="s">
        <v>346</v>
      </c>
      <c r="N269" t="s">
        <v>3629</v>
      </c>
      <c r="O269" t="s">
        <v>3630</v>
      </c>
      <c r="P269" t="s">
        <v>48</v>
      </c>
      <c r="Q269" t="s">
        <v>428</v>
      </c>
      <c r="R269" t="s">
        <v>429</v>
      </c>
      <c r="S269" t="s">
        <v>155</v>
      </c>
      <c r="T269" t="s">
        <v>52</v>
      </c>
      <c r="U269" s="3" t="s">
        <v>2905</v>
      </c>
      <c r="V269" t="s">
        <v>53</v>
      </c>
      <c r="W269" s="2">
        <v>45833</v>
      </c>
      <c r="X269" s="2">
        <v>45889</v>
      </c>
      <c r="Y269">
        <v>1</v>
      </c>
      <c r="Z269" t="s">
        <v>54</v>
      </c>
      <c r="AA269" t="s">
        <v>126</v>
      </c>
      <c r="AB269" t="s">
        <v>90</v>
      </c>
      <c r="AC269" t="s">
        <v>2906</v>
      </c>
      <c r="AD269" t="s">
        <v>56</v>
      </c>
      <c r="AE269" t="s">
        <v>57</v>
      </c>
      <c r="AF269" t="s">
        <v>56</v>
      </c>
      <c r="AG269" t="s">
        <v>57</v>
      </c>
    </row>
    <row r="270" spans="1:33" x14ac:dyDescent="0.2">
      <c r="A270" t="s">
        <v>3631</v>
      </c>
      <c r="B270" t="s">
        <v>52</v>
      </c>
      <c r="C270" t="s">
        <v>37</v>
      </c>
      <c r="D270" s="1">
        <v>61</v>
      </c>
      <c r="E270" t="s">
        <v>38</v>
      </c>
      <c r="F270" s="2">
        <v>45833</v>
      </c>
      <c r="G270" t="s">
        <v>39</v>
      </c>
      <c r="H270" t="s">
        <v>3632</v>
      </c>
      <c r="I270" t="s">
        <v>41</v>
      </c>
      <c r="J270" t="s">
        <v>42</v>
      </c>
      <c r="K270" t="s">
        <v>285</v>
      </c>
      <c r="M270" t="s">
        <v>410</v>
      </c>
      <c r="N270" t="s">
        <v>488</v>
      </c>
      <c r="O270" t="s">
        <v>489</v>
      </c>
      <c r="P270" t="s">
        <v>48</v>
      </c>
      <c r="Q270" t="s">
        <v>490</v>
      </c>
      <c r="R270" t="s">
        <v>491</v>
      </c>
      <c r="S270" t="s">
        <v>72</v>
      </c>
      <c r="T270" t="s">
        <v>52</v>
      </c>
      <c r="U270" s="3" t="s">
        <v>2905</v>
      </c>
      <c r="V270" t="s">
        <v>53</v>
      </c>
      <c r="W270" s="2">
        <v>45833</v>
      </c>
      <c r="X270" s="2">
        <v>45856</v>
      </c>
      <c r="Y270">
        <v>0</v>
      </c>
      <c r="Z270" t="s">
        <v>54</v>
      </c>
      <c r="AA270" t="s">
        <v>289</v>
      </c>
      <c r="AD270" t="s">
        <v>56</v>
      </c>
      <c r="AE270" t="s">
        <v>92</v>
      </c>
      <c r="AF270" t="s">
        <v>56</v>
      </c>
      <c r="AG270" t="s">
        <v>92</v>
      </c>
    </row>
    <row r="271" spans="1:33" x14ac:dyDescent="0.2">
      <c r="A271" t="s">
        <v>3633</v>
      </c>
      <c r="B271" t="s">
        <v>52</v>
      </c>
      <c r="C271" t="s">
        <v>37</v>
      </c>
      <c r="D271" s="1">
        <v>734</v>
      </c>
      <c r="E271" t="s">
        <v>38</v>
      </c>
      <c r="F271" s="2">
        <v>45834</v>
      </c>
      <c r="G271" t="s">
        <v>39</v>
      </c>
      <c r="H271" t="s">
        <v>3634</v>
      </c>
      <c r="I271" t="s">
        <v>41</v>
      </c>
      <c r="J271" t="s">
        <v>42</v>
      </c>
      <c r="K271" t="s">
        <v>120</v>
      </c>
      <c r="M271" t="s">
        <v>419</v>
      </c>
      <c r="N271" t="s">
        <v>3402</v>
      </c>
      <c r="O271" t="s">
        <v>3403</v>
      </c>
      <c r="P271" t="s">
        <v>48</v>
      </c>
      <c r="Q271" t="s">
        <v>508</v>
      </c>
      <c r="R271" t="s">
        <v>509</v>
      </c>
      <c r="S271" t="s">
        <v>51</v>
      </c>
      <c r="T271" t="s">
        <v>52</v>
      </c>
      <c r="U271" s="3" t="s">
        <v>2905</v>
      </c>
      <c r="V271" t="s">
        <v>53</v>
      </c>
      <c r="W271" s="2">
        <v>45834</v>
      </c>
      <c r="X271" s="2">
        <v>45923</v>
      </c>
      <c r="Y271">
        <v>2</v>
      </c>
      <c r="Z271" t="s">
        <v>54</v>
      </c>
      <c r="AA271" t="s">
        <v>126</v>
      </c>
      <c r="AD271" t="s">
        <v>56</v>
      </c>
      <c r="AE271" t="s">
        <v>57</v>
      </c>
      <c r="AF271" t="s">
        <v>56</v>
      </c>
      <c r="AG271" t="s">
        <v>57</v>
      </c>
    </row>
    <row r="272" spans="1:33" x14ac:dyDescent="0.2">
      <c r="A272" t="s">
        <v>3635</v>
      </c>
      <c r="B272" t="s">
        <v>52</v>
      </c>
      <c r="C272" t="s">
        <v>37</v>
      </c>
      <c r="D272" s="1">
        <v>860</v>
      </c>
      <c r="E272" t="s">
        <v>38</v>
      </c>
      <c r="F272" s="2">
        <v>45838</v>
      </c>
      <c r="G272" t="s">
        <v>39</v>
      </c>
      <c r="H272" t="s">
        <v>3636</v>
      </c>
      <c r="I272" t="s">
        <v>41</v>
      </c>
      <c r="J272" t="s">
        <v>42</v>
      </c>
      <c r="K272" t="s">
        <v>66</v>
      </c>
      <c r="M272" t="s">
        <v>45</v>
      </c>
      <c r="N272" t="s">
        <v>2266</v>
      </c>
      <c r="O272" t="s">
        <v>2267</v>
      </c>
      <c r="P272" t="s">
        <v>48</v>
      </c>
      <c r="Q272" t="s">
        <v>62</v>
      </c>
      <c r="R272" t="s">
        <v>63</v>
      </c>
      <c r="S272" t="s">
        <v>51</v>
      </c>
      <c r="T272" t="s">
        <v>52</v>
      </c>
      <c r="U272" s="3" t="s">
        <v>2905</v>
      </c>
      <c r="V272" t="s">
        <v>53</v>
      </c>
      <c r="W272" s="2">
        <v>45838</v>
      </c>
      <c r="X272" s="2">
        <v>45854</v>
      </c>
      <c r="Y272">
        <v>0</v>
      </c>
      <c r="Z272" t="s">
        <v>54</v>
      </c>
      <c r="AA272" t="s">
        <v>2906</v>
      </c>
      <c r="AD272" t="s">
        <v>56</v>
      </c>
      <c r="AE272" t="s">
        <v>57</v>
      </c>
      <c r="AF272" t="s">
        <v>56</v>
      </c>
      <c r="AG272" t="s">
        <v>57</v>
      </c>
    </row>
    <row r="273" spans="1:33" x14ac:dyDescent="0.2">
      <c r="A273" t="s">
        <v>3637</v>
      </c>
      <c r="B273" t="s">
        <v>52</v>
      </c>
      <c r="C273" t="s">
        <v>37</v>
      </c>
      <c r="D273" s="1">
        <v>895</v>
      </c>
      <c r="E273" t="s">
        <v>38</v>
      </c>
      <c r="F273" s="2">
        <v>45838</v>
      </c>
      <c r="G273" t="s">
        <v>39</v>
      </c>
      <c r="H273" t="s">
        <v>3638</v>
      </c>
      <c r="I273" t="s">
        <v>41</v>
      </c>
      <c r="J273" t="s">
        <v>42</v>
      </c>
      <c r="K273" t="s">
        <v>66</v>
      </c>
      <c r="M273" t="s">
        <v>45</v>
      </c>
      <c r="N273" t="s">
        <v>3639</v>
      </c>
      <c r="O273" t="s">
        <v>3640</v>
      </c>
      <c r="P273" t="s">
        <v>48</v>
      </c>
      <c r="Q273" t="s">
        <v>153</v>
      </c>
      <c r="R273" t="s">
        <v>154</v>
      </c>
      <c r="S273" t="s">
        <v>155</v>
      </c>
      <c r="T273" t="s">
        <v>52</v>
      </c>
      <c r="U273" s="3" t="s">
        <v>2905</v>
      </c>
      <c r="V273" t="s">
        <v>53</v>
      </c>
      <c r="W273" s="2">
        <v>45838</v>
      </c>
      <c r="X273" s="2">
        <v>45854</v>
      </c>
      <c r="Y273">
        <v>0</v>
      </c>
      <c r="Z273" t="s">
        <v>54</v>
      </c>
      <c r="AA273" t="s">
        <v>2906</v>
      </c>
      <c r="AD273" t="s">
        <v>56</v>
      </c>
      <c r="AE273" t="s">
        <v>57</v>
      </c>
      <c r="AF273" t="s">
        <v>56</v>
      </c>
      <c r="AG273" t="s">
        <v>57</v>
      </c>
    </row>
    <row r="274" spans="1:33" x14ac:dyDescent="0.2">
      <c r="A274" t="s">
        <v>3641</v>
      </c>
      <c r="B274" t="s">
        <v>52</v>
      </c>
      <c r="C274" t="s">
        <v>37</v>
      </c>
      <c r="D274" s="1">
        <v>256</v>
      </c>
      <c r="E274" t="s">
        <v>38</v>
      </c>
      <c r="F274" s="2">
        <v>45839</v>
      </c>
      <c r="G274" t="s">
        <v>39</v>
      </c>
      <c r="H274" t="s">
        <v>3642</v>
      </c>
      <c r="I274" t="s">
        <v>41</v>
      </c>
      <c r="J274" t="s">
        <v>42</v>
      </c>
      <c r="K274" t="s">
        <v>43</v>
      </c>
      <c r="M274" t="s">
        <v>45</v>
      </c>
      <c r="N274" t="s">
        <v>1255</v>
      </c>
      <c r="O274" t="s">
        <v>1256</v>
      </c>
      <c r="P274" t="s">
        <v>48</v>
      </c>
      <c r="Q274" t="s">
        <v>248</v>
      </c>
      <c r="R274" t="s">
        <v>249</v>
      </c>
      <c r="S274" t="s">
        <v>155</v>
      </c>
      <c r="T274" t="s">
        <v>52</v>
      </c>
      <c r="U274" s="3" t="s">
        <v>2905</v>
      </c>
      <c r="V274" t="s">
        <v>53</v>
      </c>
      <c r="W274" s="2">
        <v>45839</v>
      </c>
      <c r="X274" s="2">
        <v>45915</v>
      </c>
      <c r="Y274">
        <v>2</v>
      </c>
      <c r="Z274" t="s">
        <v>54</v>
      </c>
      <c r="AA274" t="s">
        <v>55</v>
      </c>
      <c r="AD274" t="s">
        <v>56</v>
      </c>
      <c r="AE274" t="s">
        <v>57</v>
      </c>
      <c r="AF274" t="s">
        <v>56</v>
      </c>
      <c r="AG274" t="s">
        <v>57</v>
      </c>
    </row>
    <row r="275" spans="1:33" x14ac:dyDescent="0.2">
      <c r="A275" t="s">
        <v>3643</v>
      </c>
      <c r="B275" t="s">
        <v>52</v>
      </c>
      <c r="C275" t="s">
        <v>37</v>
      </c>
      <c r="D275" s="1">
        <v>700</v>
      </c>
      <c r="E275" t="s">
        <v>38</v>
      </c>
      <c r="F275" s="2">
        <v>45839</v>
      </c>
      <c r="G275" t="s">
        <v>39</v>
      </c>
      <c r="H275" t="s">
        <v>3644</v>
      </c>
      <c r="I275" t="s">
        <v>41</v>
      </c>
      <c r="J275" t="s">
        <v>42</v>
      </c>
      <c r="K275" t="s">
        <v>66</v>
      </c>
      <c r="M275" t="s">
        <v>196</v>
      </c>
      <c r="N275" t="s">
        <v>658</v>
      </c>
      <c r="O275" t="s">
        <v>659</v>
      </c>
      <c r="P275" t="s">
        <v>48</v>
      </c>
      <c r="Q275" t="s">
        <v>660</v>
      </c>
      <c r="R275" t="s">
        <v>661</v>
      </c>
      <c r="S275" t="s">
        <v>72</v>
      </c>
      <c r="T275" t="s">
        <v>52</v>
      </c>
      <c r="U275" s="3" t="s">
        <v>2905</v>
      </c>
      <c r="V275" t="s">
        <v>53</v>
      </c>
      <c r="W275" s="2">
        <v>45839</v>
      </c>
      <c r="X275" s="2">
        <v>45911</v>
      </c>
      <c r="Y275">
        <v>2</v>
      </c>
      <c r="Z275" t="s">
        <v>54</v>
      </c>
      <c r="AA275" t="s">
        <v>2906</v>
      </c>
      <c r="AD275" t="s">
        <v>56</v>
      </c>
      <c r="AE275" t="s">
        <v>877</v>
      </c>
      <c r="AF275" t="s">
        <v>56</v>
      </c>
      <c r="AG275" t="s">
        <v>877</v>
      </c>
    </row>
    <row r="276" spans="1:33" x14ac:dyDescent="0.2">
      <c r="A276" t="s">
        <v>3645</v>
      </c>
      <c r="B276" t="s">
        <v>52</v>
      </c>
      <c r="C276" t="s">
        <v>37</v>
      </c>
      <c r="D276" s="1">
        <v>930</v>
      </c>
      <c r="E276" t="s">
        <v>38</v>
      </c>
      <c r="F276" s="2">
        <v>45840</v>
      </c>
      <c r="G276" t="s">
        <v>39</v>
      </c>
      <c r="H276" t="s">
        <v>3646</v>
      </c>
      <c r="I276" t="s">
        <v>41</v>
      </c>
      <c r="J276" t="s">
        <v>42</v>
      </c>
      <c r="K276" t="s">
        <v>120</v>
      </c>
      <c r="M276" t="s">
        <v>196</v>
      </c>
      <c r="N276" t="s">
        <v>1684</v>
      </c>
      <c r="O276" t="s">
        <v>1685</v>
      </c>
      <c r="P276" t="s">
        <v>48</v>
      </c>
      <c r="Q276" t="s">
        <v>313</v>
      </c>
      <c r="R276" t="s">
        <v>314</v>
      </c>
      <c r="S276" t="s">
        <v>51</v>
      </c>
      <c r="T276" t="s">
        <v>52</v>
      </c>
      <c r="U276" s="3" t="s">
        <v>2905</v>
      </c>
      <c r="V276" t="s">
        <v>53</v>
      </c>
      <c r="W276" s="2">
        <v>45840</v>
      </c>
      <c r="X276" s="2">
        <v>45929</v>
      </c>
      <c r="Y276">
        <v>2</v>
      </c>
      <c r="Z276" t="s">
        <v>54</v>
      </c>
      <c r="AA276" t="s">
        <v>126</v>
      </c>
      <c r="AD276" t="s">
        <v>56</v>
      </c>
      <c r="AE276" t="s">
        <v>877</v>
      </c>
      <c r="AF276" t="s">
        <v>56</v>
      </c>
      <c r="AG276" t="s">
        <v>877</v>
      </c>
    </row>
    <row r="277" spans="1:33" x14ac:dyDescent="0.2">
      <c r="A277" t="s">
        <v>3647</v>
      </c>
      <c r="B277" t="s">
        <v>52</v>
      </c>
      <c r="C277" t="s">
        <v>37</v>
      </c>
      <c r="D277" s="1">
        <v>834</v>
      </c>
      <c r="E277" t="s">
        <v>38</v>
      </c>
      <c r="F277" s="2">
        <v>45839</v>
      </c>
      <c r="G277" t="s">
        <v>39</v>
      </c>
      <c r="H277" t="s">
        <v>3648</v>
      </c>
      <c r="I277" t="s">
        <v>41</v>
      </c>
      <c r="J277" t="s">
        <v>42</v>
      </c>
      <c r="K277" t="s">
        <v>120</v>
      </c>
      <c r="M277" t="s">
        <v>45</v>
      </c>
      <c r="N277" t="s">
        <v>1607</v>
      </c>
      <c r="O277" t="s">
        <v>1608</v>
      </c>
      <c r="P277" t="s">
        <v>48</v>
      </c>
      <c r="Q277" t="s">
        <v>415</v>
      </c>
      <c r="R277" t="s">
        <v>416</v>
      </c>
      <c r="S277" t="s">
        <v>51</v>
      </c>
      <c r="T277" t="s">
        <v>52</v>
      </c>
      <c r="U277" s="3" t="s">
        <v>2905</v>
      </c>
      <c r="V277" t="s">
        <v>53</v>
      </c>
      <c r="W277" s="2">
        <v>45839</v>
      </c>
      <c r="X277" s="2">
        <v>45874</v>
      </c>
      <c r="Y277">
        <v>1</v>
      </c>
      <c r="Z277" t="s">
        <v>54</v>
      </c>
      <c r="AA277" t="s">
        <v>126</v>
      </c>
      <c r="AD277" t="s">
        <v>56</v>
      </c>
      <c r="AE277" t="s">
        <v>82</v>
      </c>
      <c r="AF277" t="s">
        <v>56</v>
      </c>
      <c r="AG277" t="s">
        <v>82</v>
      </c>
    </row>
    <row r="278" spans="1:33" x14ac:dyDescent="0.2">
      <c r="A278" t="s">
        <v>3649</v>
      </c>
      <c r="B278" t="s">
        <v>52</v>
      </c>
      <c r="C278" t="s">
        <v>37</v>
      </c>
      <c r="D278" s="1">
        <v>887</v>
      </c>
      <c r="E278" t="s">
        <v>38</v>
      </c>
      <c r="F278" s="2">
        <v>45839</v>
      </c>
      <c r="G278" t="s">
        <v>39</v>
      </c>
      <c r="H278" t="s">
        <v>3650</v>
      </c>
      <c r="I278" t="s">
        <v>41</v>
      </c>
      <c r="J278" t="s">
        <v>42</v>
      </c>
      <c r="K278" t="s">
        <v>66</v>
      </c>
      <c r="M278" t="s">
        <v>45</v>
      </c>
      <c r="N278" t="s">
        <v>386</v>
      </c>
      <c r="O278" t="s">
        <v>387</v>
      </c>
      <c r="P278" t="s">
        <v>48</v>
      </c>
      <c r="Q278" t="s">
        <v>62</v>
      </c>
      <c r="R278" t="s">
        <v>63</v>
      </c>
      <c r="S278" t="s">
        <v>51</v>
      </c>
      <c r="T278" t="s">
        <v>52</v>
      </c>
      <c r="U278" s="3" t="s">
        <v>2905</v>
      </c>
      <c r="V278" t="s">
        <v>53</v>
      </c>
      <c r="W278" s="2">
        <v>45839</v>
      </c>
      <c r="X278" s="2">
        <v>45855</v>
      </c>
      <c r="Y278">
        <v>0</v>
      </c>
      <c r="Z278" t="s">
        <v>54</v>
      </c>
      <c r="AA278" t="s">
        <v>2906</v>
      </c>
      <c r="AD278" t="s">
        <v>56</v>
      </c>
      <c r="AE278" t="s">
        <v>57</v>
      </c>
      <c r="AF278" t="s">
        <v>56</v>
      </c>
      <c r="AG278" t="s">
        <v>57</v>
      </c>
    </row>
    <row r="279" spans="1:33" x14ac:dyDescent="0.2">
      <c r="A279" t="s">
        <v>3651</v>
      </c>
      <c r="B279" t="s">
        <v>52</v>
      </c>
      <c r="C279" t="s">
        <v>37</v>
      </c>
      <c r="D279" s="1">
        <v>98</v>
      </c>
      <c r="E279" t="s">
        <v>38</v>
      </c>
      <c r="F279" s="2">
        <v>45839</v>
      </c>
      <c r="G279" t="s">
        <v>39</v>
      </c>
      <c r="H279" t="s">
        <v>3652</v>
      </c>
      <c r="I279" t="s">
        <v>41</v>
      </c>
      <c r="J279" t="s">
        <v>42</v>
      </c>
      <c r="K279" t="s">
        <v>66</v>
      </c>
      <c r="M279" t="s">
        <v>101</v>
      </c>
      <c r="N279" t="s">
        <v>145</v>
      </c>
      <c r="O279" t="s">
        <v>146</v>
      </c>
      <c r="P279" t="s">
        <v>48</v>
      </c>
      <c r="Q279" t="s">
        <v>147</v>
      </c>
      <c r="R279" t="s">
        <v>148</v>
      </c>
      <c r="S279" t="s">
        <v>51</v>
      </c>
      <c r="T279" t="s">
        <v>52</v>
      </c>
      <c r="U279" s="3" t="s">
        <v>2905</v>
      </c>
      <c r="V279" t="s">
        <v>53</v>
      </c>
      <c r="W279" s="2">
        <v>45839</v>
      </c>
      <c r="X279" s="2">
        <v>45853</v>
      </c>
      <c r="Y279">
        <v>0</v>
      </c>
      <c r="Z279" t="s">
        <v>54</v>
      </c>
      <c r="AA279" t="s">
        <v>2906</v>
      </c>
      <c r="AD279" t="s">
        <v>56</v>
      </c>
      <c r="AE279" t="s">
        <v>82</v>
      </c>
      <c r="AF279" t="s">
        <v>56</v>
      </c>
      <c r="AG279" t="s">
        <v>82</v>
      </c>
    </row>
    <row r="280" spans="1:33" x14ac:dyDescent="0.2">
      <c r="A280" t="s">
        <v>3653</v>
      </c>
      <c r="B280" t="s">
        <v>52</v>
      </c>
      <c r="C280" t="s">
        <v>37</v>
      </c>
      <c r="D280" s="1">
        <v>1000</v>
      </c>
      <c r="E280" t="s">
        <v>38</v>
      </c>
      <c r="F280" s="2">
        <v>45839</v>
      </c>
      <c r="G280" t="s">
        <v>39</v>
      </c>
      <c r="H280" t="s">
        <v>3654</v>
      </c>
      <c r="I280" t="s">
        <v>41</v>
      </c>
      <c r="J280" t="s">
        <v>42</v>
      </c>
      <c r="K280" t="s">
        <v>129</v>
      </c>
      <c r="M280" t="s">
        <v>45</v>
      </c>
      <c r="N280" t="s">
        <v>1867</v>
      </c>
      <c r="O280" t="s">
        <v>1868</v>
      </c>
      <c r="P280" t="s">
        <v>48</v>
      </c>
      <c r="Q280" t="s">
        <v>140</v>
      </c>
      <c r="R280" t="s">
        <v>141</v>
      </c>
      <c r="S280" t="s">
        <v>72</v>
      </c>
      <c r="T280" t="s">
        <v>52</v>
      </c>
      <c r="U280" s="3" t="s">
        <v>2905</v>
      </c>
      <c r="V280" t="s">
        <v>53</v>
      </c>
      <c r="W280" s="2">
        <v>45839</v>
      </c>
      <c r="X280" s="2">
        <v>45845</v>
      </c>
      <c r="Y280">
        <v>0</v>
      </c>
      <c r="Z280" t="s">
        <v>54</v>
      </c>
      <c r="AA280" t="s">
        <v>163</v>
      </c>
      <c r="AD280" t="s">
        <v>56</v>
      </c>
      <c r="AE280" t="s">
        <v>82</v>
      </c>
      <c r="AF280" t="s">
        <v>56</v>
      </c>
      <c r="AG280" t="s">
        <v>82</v>
      </c>
    </row>
    <row r="281" spans="1:33" x14ac:dyDescent="0.2">
      <c r="A281" t="s">
        <v>3655</v>
      </c>
      <c r="B281" t="s">
        <v>52</v>
      </c>
      <c r="C281" t="s">
        <v>37</v>
      </c>
      <c r="D281" s="1">
        <v>350</v>
      </c>
      <c r="E281" t="s">
        <v>38</v>
      </c>
      <c r="F281" s="2">
        <v>45839</v>
      </c>
      <c r="G281" t="s">
        <v>39</v>
      </c>
      <c r="H281" t="s">
        <v>3656</v>
      </c>
      <c r="I281" t="s">
        <v>41</v>
      </c>
      <c r="J281" t="s">
        <v>42</v>
      </c>
      <c r="K281" t="s">
        <v>66</v>
      </c>
      <c r="M281" t="s">
        <v>121</v>
      </c>
      <c r="N281" t="s">
        <v>1942</v>
      </c>
      <c r="O281" t="s">
        <v>1943</v>
      </c>
      <c r="P281" t="s">
        <v>48</v>
      </c>
      <c r="Q281" t="s">
        <v>80</v>
      </c>
      <c r="R281" t="s">
        <v>81</v>
      </c>
      <c r="S281" t="s">
        <v>51</v>
      </c>
      <c r="T281" t="s">
        <v>52</v>
      </c>
      <c r="U281" s="3" t="s">
        <v>2905</v>
      </c>
      <c r="V281" t="s">
        <v>53</v>
      </c>
      <c r="W281" s="2">
        <v>45839</v>
      </c>
      <c r="X281" s="2">
        <v>45868</v>
      </c>
      <c r="Y281">
        <v>0</v>
      </c>
      <c r="Z281" t="s">
        <v>54</v>
      </c>
      <c r="AA281" t="s">
        <v>2906</v>
      </c>
      <c r="AD281" t="s">
        <v>56</v>
      </c>
      <c r="AE281" t="s">
        <v>877</v>
      </c>
      <c r="AF281" t="s">
        <v>56</v>
      </c>
      <c r="AG281" t="s">
        <v>877</v>
      </c>
    </row>
    <row r="282" spans="1:33" x14ac:dyDescent="0.2">
      <c r="A282" t="s">
        <v>3657</v>
      </c>
      <c r="B282" t="s">
        <v>52</v>
      </c>
      <c r="C282" t="s">
        <v>37</v>
      </c>
      <c r="D282" s="1">
        <v>500</v>
      </c>
      <c r="E282" t="s">
        <v>38</v>
      </c>
      <c r="F282" s="2">
        <v>45839</v>
      </c>
      <c r="G282" t="s">
        <v>39</v>
      </c>
      <c r="H282" t="s">
        <v>3658</v>
      </c>
      <c r="I282" t="s">
        <v>41</v>
      </c>
      <c r="J282" t="s">
        <v>42</v>
      </c>
      <c r="K282" t="s">
        <v>129</v>
      </c>
      <c r="M282" t="s">
        <v>121</v>
      </c>
      <c r="N282" t="s">
        <v>3659</v>
      </c>
      <c r="O282" t="s">
        <v>3660</v>
      </c>
      <c r="P282" t="s">
        <v>48</v>
      </c>
      <c r="Q282" t="s">
        <v>161</v>
      </c>
      <c r="R282" t="s">
        <v>162</v>
      </c>
      <c r="S282" t="s">
        <v>155</v>
      </c>
      <c r="T282" t="s">
        <v>52</v>
      </c>
      <c r="U282" s="3" t="s">
        <v>2905</v>
      </c>
      <c r="V282" t="s">
        <v>53</v>
      </c>
      <c r="W282" s="2">
        <v>45839</v>
      </c>
      <c r="X282" s="2">
        <v>45882</v>
      </c>
      <c r="Y282">
        <v>1</v>
      </c>
      <c r="Z282" t="s">
        <v>54</v>
      </c>
      <c r="AA282" t="s">
        <v>163</v>
      </c>
      <c r="AD282" t="s">
        <v>56</v>
      </c>
      <c r="AE282" t="s">
        <v>877</v>
      </c>
      <c r="AF282" t="s">
        <v>56</v>
      </c>
      <c r="AG282" t="s">
        <v>877</v>
      </c>
    </row>
    <row r="283" spans="1:33" x14ac:dyDescent="0.2">
      <c r="A283" t="s">
        <v>3661</v>
      </c>
      <c r="B283" t="s">
        <v>52</v>
      </c>
      <c r="C283" t="s">
        <v>37</v>
      </c>
      <c r="D283" s="1">
        <v>300</v>
      </c>
      <c r="E283" t="s">
        <v>38</v>
      </c>
      <c r="F283" s="2">
        <v>45841</v>
      </c>
      <c r="G283" t="s">
        <v>39</v>
      </c>
      <c r="H283" t="s">
        <v>3662</v>
      </c>
      <c r="I283" t="s">
        <v>41</v>
      </c>
      <c r="J283" t="s">
        <v>42</v>
      </c>
      <c r="K283" t="s">
        <v>66</v>
      </c>
      <c r="M283" t="s">
        <v>121</v>
      </c>
      <c r="N283" t="s">
        <v>950</v>
      </c>
      <c r="O283" t="s">
        <v>951</v>
      </c>
      <c r="P283" t="s">
        <v>48</v>
      </c>
      <c r="Q283" t="s">
        <v>952</v>
      </c>
      <c r="R283" t="s">
        <v>953</v>
      </c>
      <c r="S283" t="s">
        <v>72</v>
      </c>
      <c r="T283" t="s">
        <v>52</v>
      </c>
      <c r="U283" s="3" t="s">
        <v>2905</v>
      </c>
      <c r="V283" t="s">
        <v>53</v>
      </c>
      <c r="W283" s="2">
        <v>45841</v>
      </c>
      <c r="X283" s="2">
        <v>45880</v>
      </c>
      <c r="Y283">
        <v>1</v>
      </c>
      <c r="Z283" t="s">
        <v>54</v>
      </c>
      <c r="AA283" t="s">
        <v>2906</v>
      </c>
      <c r="AD283" t="s">
        <v>56</v>
      </c>
      <c r="AE283" t="s">
        <v>877</v>
      </c>
      <c r="AF283" t="s">
        <v>56</v>
      </c>
      <c r="AG283" t="s">
        <v>877</v>
      </c>
    </row>
    <row r="284" spans="1:33" x14ac:dyDescent="0.2">
      <c r="A284" t="s">
        <v>3663</v>
      </c>
      <c r="B284" t="s">
        <v>52</v>
      </c>
      <c r="C284" t="s">
        <v>37</v>
      </c>
      <c r="D284" s="1">
        <v>934</v>
      </c>
      <c r="E284" t="s">
        <v>38</v>
      </c>
      <c r="F284" s="2">
        <v>45845</v>
      </c>
      <c r="G284" t="s">
        <v>39</v>
      </c>
      <c r="H284" t="s">
        <v>3664</v>
      </c>
      <c r="I284" t="s">
        <v>41</v>
      </c>
      <c r="J284" t="s">
        <v>42</v>
      </c>
      <c r="K284" t="s">
        <v>109</v>
      </c>
      <c r="M284" t="s">
        <v>346</v>
      </c>
      <c r="N284" t="s">
        <v>1284</v>
      </c>
      <c r="O284" t="s">
        <v>1285</v>
      </c>
      <c r="P284" t="s">
        <v>48</v>
      </c>
      <c r="Q284" t="s">
        <v>113</v>
      </c>
      <c r="R284" t="s">
        <v>114</v>
      </c>
      <c r="S284" t="s">
        <v>51</v>
      </c>
      <c r="T284" t="s">
        <v>52</v>
      </c>
      <c r="U284" s="3" t="s">
        <v>2905</v>
      </c>
      <c r="V284" t="s">
        <v>53</v>
      </c>
      <c r="W284" s="2">
        <v>45845</v>
      </c>
      <c r="X284" s="2">
        <v>45905</v>
      </c>
      <c r="Y284">
        <v>1</v>
      </c>
      <c r="Z284" t="s">
        <v>54</v>
      </c>
      <c r="AA284" t="s">
        <v>116</v>
      </c>
      <c r="AD284" t="s">
        <v>56</v>
      </c>
      <c r="AE284" t="s">
        <v>82</v>
      </c>
      <c r="AF284" t="s">
        <v>56</v>
      </c>
      <c r="AG284" t="s">
        <v>82</v>
      </c>
    </row>
    <row r="285" spans="1:33" x14ac:dyDescent="0.2">
      <c r="A285" t="s">
        <v>3665</v>
      </c>
      <c r="B285" t="s">
        <v>52</v>
      </c>
      <c r="C285" t="s">
        <v>37</v>
      </c>
      <c r="D285" s="1">
        <v>470</v>
      </c>
      <c r="E285" t="s">
        <v>38</v>
      </c>
      <c r="F285" s="2">
        <v>45846</v>
      </c>
      <c r="G285" t="s">
        <v>39</v>
      </c>
      <c r="H285" t="s">
        <v>3666</v>
      </c>
      <c r="I285" t="s">
        <v>41</v>
      </c>
      <c r="J285" t="s">
        <v>42</v>
      </c>
      <c r="K285" t="s">
        <v>120</v>
      </c>
      <c r="M285" t="s">
        <v>45</v>
      </c>
      <c r="N285" t="s">
        <v>3667</v>
      </c>
      <c r="O285" t="s">
        <v>3668</v>
      </c>
      <c r="P285" t="s">
        <v>48</v>
      </c>
      <c r="Q285" t="s">
        <v>842</v>
      </c>
      <c r="R285" t="s">
        <v>843</v>
      </c>
      <c r="S285" t="s">
        <v>51</v>
      </c>
      <c r="T285" t="s">
        <v>52</v>
      </c>
      <c r="U285" s="3" t="s">
        <v>2905</v>
      </c>
      <c r="V285" t="s">
        <v>53</v>
      </c>
      <c r="W285" s="2">
        <v>45846</v>
      </c>
      <c r="X285" s="2">
        <v>45867</v>
      </c>
      <c r="Y285">
        <v>0</v>
      </c>
      <c r="Z285" t="s">
        <v>54</v>
      </c>
      <c r="AA285" t="s">
        <v>126</v>
      </c>
      <c r="AD285" t="s">
        <v>56</v>
      </c>
      <c r="AE285" t="s">
        <v>82</v>
      </c>
      <c r="AF285" t="s">
        <v>56</v>
      </c>
      <c r="AG285" t="s">
        <v>82</v>
      </c>
    </row>
    <row r="286" spans="1:33" x14ac:dyDescent="0.2">
      <c r="A286" t="s">
        <v>3669</v>
      </c>
      <c r="B286" t="s">
        <v>52</v>
      </c>
      <c r="C286" t="s">
        <v>37</v>
      </c>
      <c r="D286" s="1">
        <v>860</v>
      </c>
      <c r="E286" t="s">
        <v>38</v>
      </c>
      <c r="F286" s="2">
        <v>45846</v>
      </c>
      <c r="G286" t="s">
        <v>39</v>
      </c>
      <c r="H286" t="s">
        <v>3670</v>
      </c>
      <c r="I286" t="s">
        <v>41</v>
      </c>
      <c r="J286" t="s">
        <v>42</v>
      </c>
      <c r="K286" t="s">
        <v>66</v>
      </c>
      <c r="M286" t="s">
        <v>1023</v>
      </c>
      <c r="N286" t="s">
        <v>3671</v>
      </c>
      <c r="O286" t="s">
        <v>3672</v>
      </c>
      <c r="P286" t="s">
        <v>48</v>
      </c>
      <c r="Q286" t="s">
        <v>3673</v>
      </c>
      <c r="R286" t="s">
        <v>3674</v>
      </c>
      <c r="S286" t="s">
        <v>72</v>
      </c>
      <c r="T286" t="s">
        <v>52</v>
      </c>
      <c r="U286" s="3" t="s">
        <v>2905</v>
      </c>
      <c r="V286" t="s">
        <v>53</v>
      </c>
      <c r="W286" s="2">
        <v>45846</v>
      </c>
      <c r="X286" s="2">
        <v>45870</v>
      </c>
      <c r="Y286">
        <v>0</v>
      </c>
      <c r="Z286" t="s">
        <v>54</v>
      </c>
      <c r="AA286" t="s">
        <v>2906</v>
      </c>
      <c r="AD286" t="s">
        <v>56</v>
      </c>
      <c r="AE286" t="s">
        <v>82</v>
      </c>
      <c r="AF286" t="s">
        <v>56</v>
      </c>
      <c r="AG286" t="s">
        <v>82</v>
      </c>
    </row>
    <row r="287" spans="1:33" x14ac:dyDescent="0.2">
      <c r="A287" t="s">
        <v>3675</v>
      </c>
      <c r="B287" t="s">
        <v>52</v>
      </c>
      <c r="C287" t="s">
        <v>37</v>
      </c>
      <c r="D287" s="1">
        <v>1586</v>
      </c>
      <c r="E287" t="s">
        <v>38</v>
      </c>
      <c r="F287" s="2">
        <v>45846</v>
      </c>
      <c r="G287" t="s">
        <v>39</v>
      </c>
      <c r="H287" t="s">
        <v>3676</v>
      </c>
      <c r="I287" t="s">
        <v>41</v>
      </c>
      <c r="J287" t="s">
        <v>42</v>
      </c>
      <c r="K287" t="s">
        <v>120</v>
      </c>
      <c r="M287" t="s">
        <v>1405</v>
      </c>
      <c r="N287" t="s">
        <v>3677</v>
      </c>
      <c r="O287" t="s">
        <v>3678</v>
      </c>
      <c r="P287" t="s">
        <v>48</v>
      </c>
      <c r="Q287" t="s">
        <v>3679</v>
      </c>
      <c r="R287" t="s">
        <v>3680</v>
      </c>
      <c r="S287" t="s">
        <v>51</v>
      </c>
      <c r="T287" t="s">
        <v>52</v>
      </c>
      <c r="U287" s="3" t="s">
        <v>2905</v>
      </c>
      <c r="V287" t="s">
        <v>53</v>
      </c>
      <c r="W287" s="2">
        <v>45846</v>
      </c>
      <c r="X287" s="2">
        <v>45867</v>
      </c>
      <c r="Y287">
        <v>0</v>
      </c>
      <c r="Z287" t="s">
        <v>54</v>
      </c>
      <c r="AA287" t="s">
        <v>126</v>
      </c>
      <c r="AD287" t="s">
        <v>56</v>
      </c>
      <c r="AE287" t="s">
        <v>82</v>
      </c>
      <c r="AF287" t="s">
        <v>56</v>
      </c>
      <c r="AG287" t="s">
        <v>82</v>
      </c>
    </row>
    <row r="288" spans="1:33" x14ac:dyDescent="0.2">
      <c r="A288" t="s">
        <v>3681</v>
      </c>
      <c r="B288" t="s">
        <v>52</v>
      </c>
      <c r="C288" t="s">
        <v>37</v>
      </c>
      <c r="D288" s="1">
        <v>720</v>
      </c>
      <c r="E288" t="s">
        <v>38</v>
      </c>
      <c r="F288" s="2">
        <v>45846</v>
      </c>
      <c r="G288" t="s">
        <v>39</v>
      </c>
      <c r="H288" t="s">
        <v>3682</v>
      </c>
      <c r="I288" t="s">
        <v>41</v>
      </c>
      <c r="J288" t="s">
        <v>42</v>
      </c>
      <c r="K288" t="s">
        <v>120</v>
      </c>
      <c r="M288" t="s">
        <v>196</v>
      </c>
      <c r="N288" t="s">
        <v>1217</v>
      </c>
      <c r="O288" t="s">
        <v>3683</v>
      </c>
      <c r="P288" t="s">
        <v>48</v>
      </c>
      <c r="Q288" t="s">
        <v>313</v>
      </c>
      <c r="R288" t="s">
        <v>314</v>
      </c>
      <c r="S288" t="s">
        <v>51</v>
      </c>
      <c r="T288" t="s">
        <v>52</v>
      </c>
      <c r="U288" s="3" t="s">
        <v>2905</v>
      </c>
      <c r="V288" t="s">
        <v>53</v>
      </c>
      <c r="W288" s="2">
        <v>45846</v>
      </c>
      <c r="X288" s="2">
        <v>45903</v>
      </c>
      <c r="Y288">
        <v>1</v>
      </c>
      <c r="Z288" t="s">
        <v>54</v>
      </c>
      <c r="AA288" t="s">
        <v>126</v>
      </c>
      <c r="AD288" t="s">
        <v>56</v>
      </c>
      <c r="AE288" t="s">
        <v>877</v>
      </c>
      <c r="AF288" t="s">
        <v>56</v>
      </c>
      <c r="AG288" t="s">
        <v>877</v>
      </c>
    </row>
    <row r="289" spans="1:33" x14ac:dyDescent="0.2">
      <c r="A289" t="s">
        <v>3684</v>
      </c>
      <c r="B289" t="s">
        <v>52</v>
      </c>
      <c r="C289" t="s">
        <v>37</v>
      </c>
      <c r="D289" s="1">
        <v>404</v>
      </c>
      <c r="E289" t="s">
        <v>38</v>
      </c>
      <c r="F289" s="2">
        <v>45846</v>
      </c>
      <c r="G289" t="s">
        <v>39</v>
      </c>
      <c r="H289" t="s">
        <v>3685</v>
      </c>
      <c r="I289" t="s">
        <v>41</v>
      </c>
      <c r="J289" t="s">
        <v>42</v>
      </c>
      <c r="K289" t="s">
        <v>43</v>
      </c>
      <c r="M289" t="s">
        <v>3686</v>
      </c>
      <c r="N289" t="s">
        <v>3248</v>
      </c>
      <c r="O289" t="s">
        <v>3249</v>
      </c>
      <c r="P289" t="s">
        <v>48</v>
      </c>
      <c r="Q289" t="s">
        <v>906</v>
      </c>
      <c r="R289" t="s">
        <v>907</v>
      </c>
      <c r="S289" t="s">
        <v>72</v>
      </c>
      <c r="T289" t="s">
        <v>52</v>
      </c>
      <c r="U289" s="3" t="s">
        <v>2905</v>
      </c>
      <c r="V289" t="s">
        <v>53</v>
      </c>
      <c r="W289" s="2">
        <v>45846</v>
      </c>
      <c r="X289" s="2">
        <v>45867</v>
      </c>
      <c r="Y289">
        <v>0</v>
      </c>
      <c r="Z289" t="s">
        <v>54</v>
      </c>
      <c r="AA289" t="s">
        <v>55</v>
      </c>
      <c r="AD289" t="s">
        <v>56</v>
      </c>
      <c r="AE289" t="s">
        <v>82</v>
      </c>
      <c r="AF289" t="s">
        <v>56</v>
      </c>
      <c r="AG289" t="s">
        <v>82</v>
      </c>
    </row>
    <row r="290" spans="1:33" x14ac:dyDescent="0.2">
      <c r="A290" t="s">
        <v>3687</v>
      </c>
      <c r="B290" t="s">
        <v>52</v>
      </c>
      <c r="C290" t="s">
        <v>37</v>
      </c>
      <c r="D290" s="1">
        <v>605</v>
      </c>
      <c r="E290" t="s">
        <v>38</v>
      </c>
      <c r="F290" s="2">
        <v>45846</v>
      </c>
      <c r="G290" t="s">
        <v>39</v>
      </c>
      <c r="H290" t="s">
        <v>3688</v>
      </c>
      <c r="I290" t="s">
        <v>41</v>
      </c>
      <c r="J290" t="s">
        <v>42</v>
      </c>
      <c r="K290" t="s">
        <v>120</v>
      </c>
      <c r="M290" t="s">
        <v>101</v>
      </c>
      <c r="N290" t="s">
        <v>577</v>
      </c>
      <c r="O290" t="s">
        <v>578</v>
      </c>
      <c r="P290" t="s">
        <v>48</v>
      </c>
      <c r="Q290" t="s">
        <v>415</v>
      </c>
      <c r="R290" t="s">
        <v>416</v>
      </c>
      <c r="S290" t="s">
        <v>51</v>
      </c>
      <c r="T290" t="s">
        <v>52</v>
      </c>
      <c r="U290" s="3" t="s">
        <v>2905</v>
      </c>
      <c r="V290" t="s">
        <v>53</v>
      </c>
      <c r="W290" s="2">
        <v>45846</v>
      </c>
      <c r="X290" s="2">
        <v>45902</v>
      </c>
      <c r="Y290">
        <v>1</v>
      </c>
      <c r="Z290" t="s">
        <v>54</v>
      </c>
      <c r="AA290" t="s">
        <v>126</v>
      </c>
      <c r="AD290" t="s">
        <v>56</v>
      </c>
      <c r="AE290" t="s">
        <v>82</v>
      </c>
      <c r="AF290" t="s">
        <v>56</v>
      </c>
      <c r="AG290" t="s">
        <v>82</v>
      </c>
    </row>
    <row r="291" spans="1:33" x14ac:dyDescent="0.2">
      <c r="A291" t="s">
        <v>3689</v>
      </c>
      <c r="B291" t="s">
        <v>52</v>
      </c>
      <c r="C291" t="s">
        <v>37</v>
      </c>
      <c r="D291" s="1">
        <v>529</v>
      </c>
      <c r="E291" t="s">
        <v>38</v>
      </c>
      <c r="F291" s="2">
        <v>45869</v>
      </c>
      <c r="G291" t="s">
        <v>39</v>
      </c>
      <c r="H291" t="s">
        <v>3690</v>
      </c>
      <c r="I291" t="s">
        <v>41</v>
      </c>
      <c r="J291" t="s">
        <v>42</v>
      </c>
      <c r="K291" t="s">
        <v>43</v>
      </c>
      <c r="M291" t="s">
        <v>1405</v>
      </c>
      <c r="N291" t="s">
        <v>506</v>
      </c>
      <c r="O291" t="s">
        <v>507</v>
      </c>
      <c r="P291" t="s">
        <v>48</v>
      </c>
      <c r="Q291" t="s">
        <v>508</v>
      </c>
      <c r="R291" t="s">
        <v>509</v>
      </c>
      <c r="S291" t="s">
        <v>51</v>
      </c>
      <c r="T291" t="s">
        <v>52</v>
      </c>
      <c r="U291" s="3" t="s">
        <v>2905</v>
      </c>
      <c r="V291" t="s">
        <v>53</v>
      </c>
      <c r="W291" s="2">
        <v>45869</v>
      </c>
      <c r="X291" s="2">
        <v>45880</v>
      </c>
      <c r="Y291">
        <v>0</v>
      </c>
      <c r="Z291" t="s">
        <v>54</v>
      </c>
      <c r="AA291" t="s">
        <v>55</v>
      </c>
      <c r="AD291" t="s">
        <v>56</v>
      </c>
      <c r="AE291" t="s">
        <v>82</v>
      </c>
      <c r="AF291" t="s">
        <v>56</v>
      </c>
      <c r="AG291" t="s">
        <v>82</v>
      </c>
    </row>
    <row r="292" spans="1:33" x14ac:dyDescent="0.2">
      <c r="A292" t="s">
        <v>3691</v>
      </c>
      <c r="B292" t="s">
        <v>52</v>
      </c>
      <c r="C292" t="s">
        <v>37</v>
      </c>
      <c r="D292" s="1">
        <v>587</v>
      </c>
      <c r="E292" t="s">
        <v>38</v>
      </c>
      <c r="F292" s="2">
        <v>45848</v>
      </c>
      <c r="G292" t="s">
        <v>39</v>
      </c>
      <c r="H292" t="s">
        <v>3692</v>
      </c>
      <c r="I292" t="s">
        <v>41</v>
      </c>
      <c r="J292" t="s">
        <v>42</v>
      </c>
      <c r="K292" t="s">
        <v>43</v>
      </c>
      <c r="L292" t="s">
        <v>109</v>
      </c>
      <c r="M292" t="s">
        <v>101</v>
      </c>
      <c r="N292" t="s">
        <v>3693</v>
      </c>
      <c r="O292" t="s">
        <v>3694</v>
      </c>
      <c r="P292" t="s">
        <v>48</v>
      </c>
      <c r="Q292" t="s">
        <v>104</v>
      </c>
      <c r="R292" t="s">
        <v>105</v>
      </c>
      <c r="S292" t="s">
        <v>51</v>
      </c>
      <c r="T292" t="s">
        <v>52</v>
      </c>
      <c r="U292" s="3" t="s">
        <v>2905</v>
      </c>
      <c r="V292" t="s">
        <v>53</v>
      </c>
      <c r="W292" s="2">
        <v>45848</v>
      </c>
      <c r="X292" s="2">
        <v>45901</v>
      </c>
      <c r="Y292">
        <v>1</v>
      </c>
      <c r="Z292" t="s">
        <v>54</v>
      </c>
      <c r="AA292" t="s">
        <v>55</v>
      </c>
      <c r="AB292" t="s">
        <v>90</v>
      </c>
      <c r="AC292" t="s">
        <v>116</v>
      </c>
      <c r="AD292" t="s">
        <v>56</v>
      </c>
      <c r="AE292" t="s">
        <v>82</v>
      </c>
      <c r="AF292" t="s">
        <v>56</v>
      </c>
      <c r="AG292" t="s">
        <v>82</v>
      </c>
    </row>
    <row r="293" spans="1:33" x14ac:dyDescent="0.2">
      <c r="A293" t="s">
        <v>3695</v>
      </c>
      <c r="B293" t="s">
        <v>52</v>
      </c>
      <c r="C293" t="s">
        <v>37</v>
      </c>
      <c r="D293" s="1">
        <v>1000</v>
      </c>
      <c r="E293" t="s">
        <v>38</v>
      </c>
      <c r="F293" s="2">
        <v>45847</v>
      </c>
      <c r="G293" t="s">
        <v>39</v>
      </c>
      <c r="H293" t="s">
        <v>3696</v>
      </c>
      <c r="I293" t="s">
        <v>41</v>
      </c>
      <c r="J293" t="s">
        <v>42</v>
      </c>
      <c r="K293" t="s">
        <v>120</v>
      </c>
      <c r="M293" t="s">
        <v>1166</v>
      </c>
      <c r="N293" t="s">
        <v>3697</v>
      </c>
      <c r="O293" t="s">
        <v>3698</v>
      </c>
      <c r="P293" t="s">
        <v>48</v>
      </c>
      <c r="Q293" t="s">
        <v>3699</v>
      </c>
      <c r="R293" t="s">
        <v>3700</v>
      </c>
      <c r="S293" t="s">
        <v>72</v>
      </c>
      <c r="T293" t="s">
        <v>52</v>
      </c>
      <c r="U293" s="3" t="s">
        <v>2905</v>
      </c>
      <c r="V293" t="s">
        <v>53</v>
      </c>
      <c r="W293" s="2">
        <v>45847</v>
      </c>
      <c r="X293" s="2">
        <v>45918</v>
      </c>
      <c r="Y293">
        <v>2</v>
      </c>
      <c r="Z293" t="s">
        <v>54</v>
      </c>
      <c r="AA293" t="s">
        <v>126</v>
      </c>
      <c r="AD293" t="s">
        <v>56</v>
      </c>
      <c r="AE293" t="s">
        <v>877</v>
      </c>
      <c r="AF293" t="s">
        <v>56</v>
      </c>
      <c r="AG293" t="s">
        <v>877</v>
      </c>
    </row>
    <row r="294" spans="1:33" x14ac:dyDescent="0.2">
      <c r="A294" t="s">
        <v>3701</v>
      </c>
      <c r="B294" t="s">
        <v>52</v>
      </c>
      <c r="C294" t="s">
        <v>37</v>
      </c>
      <c r="D294" s="1">
        <v>1013</v>
      </c>
      <c r="E294" t="s">
        <v>38</v>
      </c>
      <c r="F294" s="2">
        <v>45852</v>
      </c>
      <c r="G294" t="s">
        <v>39</v>
      </c>
      <c r="H294" t="s">
        <v>3702</v>
      </c>
      <c r="I294" t="s">
        <v>41</v>
      </c>
      <c r="J294" t="s">
        <v>42</v>
      </c>
      <c r="K294" t="s">
        <v>43</v>
      </c>
      <c r="M294" t="s">
        <v>1405</v>
      </c>
      <c r="N294" t="s">
        <v>60</v>
      </c>
      <c r="O294" t="s">
        <v>61</v>
      </c>
      <c r="P294" t="s">
        <v>48</v>
      </c>
      <c r="Q294" t="s">
        <v>62</v>
      </c>
      <c r="R294" t="s">
        <v>63</v>
      </c>
      <c r="S294" t="s">
        <v>51</v>
      </c>
      <c r="T294" t="s">
        <v>52</v>
      </c>
      <c r="U294" s="3" t="s">
        <v>2905</v>
      </c>
      <c r="V294" t="s">
        <v>53</v>
      </c>
      <c r="W294" s="2">
        <v>45852</v>
      </c>
      <c r="X294" s="2">
        <v>45863</v>
      </c>
      <c r="Y294">
        <v>0</v>
      </c>
      <c r="Z294" t="s">
        <v>54</v>
      </c>
      <c r="AA294" t="s">
        <v>55</v>
      </c>
      <c r="AD294" t="s">
        <v>56</v>
      </c>
      <c r="AE294" t="s">
        <v>82</v>
      </c>
      <c r="AF294" t="s">
        <v>56</v>
      </c>
      <c r="AG294" t="s">
        <v>82</v>
      </c>
    </row>
    <row r="295" spans="1:33" x14ac:dyDescent="0.2">
      <c r="A295" t="s">
        <v>3703</v>
      </c>
      <c r="B295" t="s">
        <v>52</v>
      </c>
      <c r="C295" t="s">
        <v>37</v>
      </c>
      <c r="D295" s="1">
        <v>852</v>
      </c>
      <c r="E295" t="s">
        <v>38</v>
      </c>
      <c r="F295" s="2">
        <v>45852</v>
      </c>
      <c r="G295" t="s">
        <v>39</v>
      </c>
      <c r="H295" t="s">
        <v>3704</v>
      </c>
      <c r="I295" t="s">
        <v>41</v>
      </c>
      <c r="J295" t="s">
        <v>42</v>
      </c>
      <c r="K295" t="s">
        <v>120</v>
      </c>
      <c r="M295" t="s">
        <v>419</v>
      </c>
      <c r="N295" t="s">
        <v>894</v>
      </c>
      <c r="O295" t="s">
        <v>895</v>
      </c>
      <c r="P295" t="s">
        <v>48</v>
      </c>
      <c r="Q295" t="s">
        <v>302</v>
      </c>
      <c r="R295" t="s">
        <v>303</v>
      </c>
      <c r="S295" t="s">
        <v>72</v>
      </c>
      <c r="T295" t="s">
        <v>52</v>
      </c>
      <c r="U295" s="3" t="s">
        <v>2905</v>
      </c>
      <c r="V295" t="s">
        <v>53</v>
      </c>
      <c r="W295" s="2">
        <v>45852</v>
      </c>
      <c r="X295" s="2">
        <v>45938</v>
      </c>
      <c r="Y295">
        <v>2</v>
      </c>
      <c r="Z295" t="s">
        <v>54</v>
      </c>
      <c r="AA295" t="s">
        <v>126</v>
      </c>
      <c r="AD295" t="s">
        <v>56</v>
      </c>
      <c r="AE295" t="s">
        <v>82</v>
      </c>
      <c r="AF295" t="s">
        <v>56</v>
      </c>
      <c r="AG295" t="s">
        <v>82</v>
      </c>
    </row>
    <row r="296" spans="1:33" x14ac:dyDescent="0.2">
      <c r="A296" t="s">
        <v>3705</v>
      </c>
      <c r="B296" t="s">
        <v>52</v>
      </c>
      <c r="C296" t="s">
        <v>37</v>
      </c>
      <c r="D296" s="1">
        <v>950</v>
      </c>
      <c r="E296" t="s">
        <v>38</v>
      </c>
      <c r="F296" s="2">
        <v>45852</v>
      </c>
      <c r="G296" t="s">
        <v>39</v>
      </c>
      <c r="H296" t="s">
        <v>3706</v>
      </c>
      <c r="I296" t="s">
        <v>41</v>
      </c>
      <c r="J296" t="s">
        <v>42</v>
      </c>
      <c r="K296" t="s">
        <v>120</v>
      </c>
      <c r="M296" t="s">
        <v>45</v>
      </c>
      <c r="N296" t="s">
        <v>3707</v>
      </c>
      <c r="O296" t="s">
        <v>3708</v>
      </c>
      <c r="P296" t="s">
        <v>48</v>
      </c>
      <c r="Q296" t="s">
        <v>147</v>
      </c>
      <c r="R296" t="s">
        <v>148</v>
      </c>
      <c r="S296" t="s">
        <v>51</v>
      </c>
      <c r="T296" t="s">
        <v>52</v>
      </c>
      <c r="U296" s="3" t="s">
        <v>2905</v>
      </c>
      <c r="V296" t="s">
        <v>53</v>
      </c>
      <c r="W296" s="2">
        <v>45852</v>
      </c>
      <c r="X296" s="2">
        <v>45891</v>
      </c>
      <c r="Y296">
        <v>1</v>
      </c>
      <c r="Z296" t="s">
        <v>54</v>
      </c>
      <c r="AA296" t="s">
        <v>126</v>
      </c>
      <c r="AD296" t="s">
        <v>56</v>
      </c>
      <c r="AE296" t="s">
        <v>82</v>
      </c>
      <c r="AF296" t="s">
        <v>56</v>
      </c>
      <c r="AG296" t="s">
        <v>82</v>
      </c>
    </row>
    <row r="297" spans="1:33" x14ac:dyDescent="0.2">
      <c r="A297" t="s">
        <v>3709</v>
      </c>
      <c r="B297" t="s">
        <v>52</v>
      </c>
      <c r="C297" t="s">
        <v>37</v>
      </c>
      <c r="D297" s="1">
        <v>996</v>
      </c>
      <c r="E297" t="s">
        <v>38</v>
      </c>
      <c r="F297" s="2">
        <v>45852</v>
      </c>
      <c r="G297" t="s">
        <v>39</v>
      </c>
      <c r="H297" t="s">
        <v>3710</v>
      </c>
      <c r="I297" t="s">
        <v>41</v>
      </c>
      <c r="J297" t="s">
        <v>42</v>
      </c>
      <c r="K297" t="s">
        <v>66</v>
      </c>
      <c r="M297" t="s">
        <v>346</v>
      </c>
      <c r="N297" t="s">
        <v>3711</v>
      </c>
      <c r="O297" t="s">
        <v>3712</v>
      </c>
      <c r="P297" t="s">
        <v>48</v>
      </c>
      <c r="Q297" t="s">
        <v>62</v>
      </c>
      <c r="R297" t="s">
        <v>63</v>
      </c>
      <c r="S297" t="s">
        <v>51</v>
      </c>
      <c r="T297" t="s">
        <v>52</v>
      </c>
      <c r="U297" s="3" t="s">
        <v>2905</v>
      </c>
      <c r="V297" t="s">
        <v>53</v>
      </c>
      <c r="W297" s="2">
        <v>45852</v>
      </c>
      <c r="X297" s="2">
        <v>45937</v>
      </c>
      <c r="Y297">
        <v>2</v>
      </c>
      <c r="Z297" t="s">
        <v>54</v>
      </c>
      <c r="AA297" t="s">
        <v>2906</v>
      </c>
      <c r="AD297" t="s">
        <v>56</v>
      </c>
      <c r="AE297" t="s">
        <v>82</v>
      </c>
      <c r="AF297" t="s">
        <v>56</v>
      </c>
      <c r="AG297" t="s">
        <v>82</v>
      </c>
    </row>
    <row r="298" spans="1:33" x14ac:dyDescent="0.2">
      <c r="A298" t="s">
        <v>3713</v>
      </c>
      <c r="B298" t="s">
        <v>52</v>
      </c>
      <c r="C298" t="s">
        <v>37</v>
      </c>
      <c r="D298" s="1">
        <v>1004</v>
      </c>
      <c r="E298" t="s">
        <v>38</v>
      </c>
      <c r="F298" s="2">
        <v>45852</v>
      </c>
      <c r="G298" t="s">
        <v>39</v>
      </c>
      <c r="H298" t="s">
        <v>3714</v>
      </c>
      <c r="I298" t="s">
        <v>41</v>
      </c>
      <c r="J298" t="s">
        <v>42</v>
      </c>
      <c r="K298" t="s">
        <v>66</v>
      </c>
      <c r="M298" t="s">
        <v>1023</v>
      </c>
      <c r="N298" t="s">
        <v>3715</v>
      </c>
      <c r="O298" t="s">
        <v>3716</v>
      </c>
      <c r="P298" t="s">
        <v>48</v>
      </c>
      <c r="Q298" t="s">
        <v>644</v>
      </c>
      <c r="R298" t="s">
        <v>645</v>
      </c>
      <c r="S298" t="s">
        <v>72</v>
      </c>
      <c r="T298" t="s">
        <v>52</v>
      </c>
      <c r="U298" s="3" t="s">
        <v>2905</v>
      </c>
      <c r="V298" t="s">
        <v>53</v>
      </c>
      <c r="W298" s="2">
        <v>45852</v>
      </c>
      <c r="X298" s="2">
        <v>45903</v>
      </c>
      <c r="Y298">
        <v>1</v>
      </c>
      <c r="Z298" t="s">
        <v>54</v>
      </c>
      <c r="AA298" t="s">
        <v>2906</v>
      </c>
      <c r="AD298" t="s">
        <v>56</v>
      </c>
      <c r="AE298" t="s">
        <v>57</v>
      </c>
      <c r="AF298" t="s">
        <v>56</v>
      </c>
      <c r="AG298" t="s">
        <v>57</v>
      </c>
    </row>
    <row r="299" spans="1:33" x14ac:dyDescent="0.2">
      <c r="A299" t="s">
        <v>3717</v>
      </c>
      <c r="B299" t="s">
        <v>52</v>
      </c>
      <c r="C299" t="s">
        <v>37</v>
      </c>
      <c r="D299" s="1">
        <v>916</v>
      </c>
      <c r="E299" t="s">
        <v>38</v>
      </c>
      <c r="F299" s="2">
        <v>45853</v>
      </c>
      <c r="G299" t="s">
        <v>39</v>
      </c>
      <c r="H299" t="s">
        <v>3718</v>
      </c>
      <c r="I299" t="s">
        <v>41</v>
      </c>
      <c r="J299" t="s">
        <v>42</v>
      </c>
      <c r="K299" t="s">
        <v>43</v>
      </c>
      <c r="M299" t="s">
        <v>1023</v>
      </c>
      <c r="N299" t="s">
        <v>122</v>
      </c>
      <c r="O299" t="s">
        <v>123</v>
      </c>
      <c r="P299" t="s">
        <v>48</v>
      </c>
      <c r="Q299" t="s">
        <v>124</v>
      </c>
      <c r="R299" t="s">
        <v>125</v>
      </c>
      <c r="S299" t="s">
        <v>51</v>
      </c>
      <c r="T299" t="s">
        <v>52</v>
      </c>
      <c r="U299" s="3" t="s">
        <v>2905</v>
      </c>
      <c r="V299" t="s">
        <v>53</v>
      </c>
      <c r="W299" s="2">
        <v>45853</v>
      </c>
      <c r="X299" s="2">
        <v>45937</v>
      </c>
      <c r="Y299">
        <v>2</v>
      </c>
      <c r="Z299" t="s">
        <v>54</v>
      </c>
      <c r="AA299" t="s">
        <v>55</v>
      </c>
      <c r="AD299" t="s">
        <v>56</v>
      </c>
      <c r="AE299" t="s">
        <v>82</v>
      </c>
      <c r="AF299" t="s">
        <v>56</v>
      </c>
      <c r="AG299" t="s">
        <v>82</v>
      </c>
    </row>
    <row r="300" spans="1:33" x14ac:dyDescent="0.2">
      <c r="A300" t="s">
        <v>3719</v>
      </c>
      <c r="B300" t="s">
        <v>52</v>
      </c>
      <c r="C300" t="s">
        <v>37</v>
      </c>
      <c r="D300" s="1">
        <v>1153</v>
      </c>
      <c r="E300" t="s">
        <v>38</v>
      </c>
      <c r="F300" s="2">
        <v>45855</v>
      </c>
      <c r="G300" t="s">
        <v>39</v>
      </c>
      <c r="H300" t="s">
        <v>3720</v>
      </c>
      <c r="I300" t="s">
        <v>41</v>
      </c>
      <c r="J300" t="s">
        <v>42</v>
      </c>
      <c r="K300" t="s">
        <v>120</v>
      </c>
      <c r="L300" t="s">
        <v>43</v>
      </c>
      <c r="M300" t="s">
        <v>1405</v>
      </c>
      <c r="N300" t="s">
        <v>2435</v>
      </c>
      <c r="O300" t="s">
        <v>2436</v>
      </c>
      <c r="P300" t="s">
        <v>48</v>
      </c>
      <c r="Q300" t="s">
        <v>520</v>
      </c>
      <c r="R300" t="s">
        <v>521</v>
      </c>
      <c r="S300" t="s">
        <v>51</v>
      </c>
      <c r="T300" t="s">
        <v>52</v>
      </c>
      <c r="U300" s="3" t="s">
        <v>2905</v>
      </c>
      <c r="V300" t="s">
        <v>53</v>
      </c>
      <c r="W300" s="2">
        <v>45855</v>
      </c>
      <c r="X300" s="2">
        <v>45901</v>
      </c>
      <c r="Y300">
        <v>1</v>
      </c>
      <c r="Z300" t="s">
        <v>54</v>
      </c>
      <c r="AA300" t="s">
        <v>126</v>
      </c>
      <c r="AB300" t="s">
        <v>90</v>
      </c>
      <c r="AC300" t="s">
        <v>2914</v>
      </c>
      <c r="AD300" t="s">
        <v>56</v>
      </c>
      <c r="AE300" t="s">
        <v>57</v>
      </c>
      <c r="AF300" t="s">
        <v>56</v>
      </c>
      <c r="AG300" t="s">
        <v>57</v>
      </c>
    </row>
    <row r="301" spans="1:33" x14ac:dyDescent="0.2">
      <c r="A301" t="s">
        <v>3721</v>
      </c>
      <c r="B301" t="s">
        <v>52</v>
      </c>
      <c r="C301" t="s">
        <v>37</v>
      </c>
      <c r="D301" s="1">
        <v>785</v>
      </c>
      <c r="E301" t="s">
        <v>38</v>
      </c>
      <c r="F301" s="2">
        <v>45859</v>
      </c>
      <c r="G301" t="s">
        <v>39</v>
      </c>
      <c r="H301" t="s">
        <v>3722</v>
      </c>
      <c r="I301" t="s">
        <v>41</v>
      </c>
      <c r="J301" t="s">
        <v>42</v>
      </c>
      <c r="K301" t="s">
        <v>129</v>
      </c>
      <c r="M301" t="s">
        <v>271</v>
      </c>
      <c r="N301" t="s">
        <v>455</v>
      </c>
      <c r="O301" t="s">
        <v>456</v>
      </c>
      <c r="P301" t="s">
        <v>48</v>
      </c>
      <c r="Q301" t="s">
        <v>248</v>
      </c>
      <c r="R301" t="s">
        <v>249</v>
      </c>
      <c r="S301" t="s">
        <v>155</v>
      </c>
      <c r="T301" t="s">
        <v>52</v>
      </c>
      <c r="U301" s="3" t="s">
        <v>2905</v>
      </c>
      <c r="V301" t="s">
        <v>53</v>
      </c>
      <c r="W301" s="2">
        <v>45859</v>
      </c>
      <c r="X301" s="2">
        <v>45891</v>
      </c>
      <c r="Y301">
        <v>1</v>
      </c>
      <c r="Z301" t="s">
        <v>54</v>
      </c>
      <c r="AA301" t="s">
        <v>163</v>
      </c>
      <c r="AD301" t="s">
        <v>56</v>
      </c>
      <c r="AE301" t="s">
        <v>82</v>
      </c>
      <c r="AF301" t="s">
        <v>56</v>
      </c>
      <c r="AG301" t="s">
        <v>82</v>
      </c>
    </row>
    <row r="302" spans="1:33" x14ac:dyDescent="0.2">
      <c r="A302" t="s">
        <v>3723</v>
      </c>
      <c r="B302" t="s">
        <v>52</v>
      </c>
      <c r="C302" t="s">
        <v>37</v>
      </c>
      <c r="D302" s="1">
        <v>814</v>
      </c>
      <c r="E302" t="s">
        <v>38</v>
      </c>
      <c r="F302" s="2">
        <v>45859</v>
      </c>
      <c r="G302" t="s">
        <v>39</v>
      </c>
      <c r="H302" t="s">
        <v>3724</v>
      </c>
      <c r="I302" t="s">
        <v>41</v>
      </c>
      <c r="J302" t="s">
        <v>42</v>
      </c>
      <c r="K302" t="s">
        <v>43</v>
      </c>
      <c r="M302" t="s">
        <v>1023</v>
      </c>
      <c r="N302" t="s">
        <v>840</v>
      </c>
      <c r="O302" t="s">
        <v>841</v>
      </c>
      <c r="P302" t="s">
        <v>48</v>
      </c>
      <c r="Q302" t="s">
        <v>842</v>
      </c>
      <c r="R302" t="s">
        <v>843</v>
      </c>
      <c r="S302" t="s">
        <v>51</v>
      </c>
      <c r="T302" t="s">
        <v>52</v>
      </c>
      <c r="U302" s="3" t="s">
        <v>2905</v>
      </c>
      <c r="V302" t="s">
        <v>53</v>
      </c>
      <c r="W302" s="2">
        <v>45859</v>
      </c>
      <c r="X302" s="2">
        <v>45874</v>
      </c>
      <c r="Y302">
        <v>0</v>
      </c>
      <c r="Z302" t="s">
        <v>54</v>
      </c>
      <c r="AA302" t="s">
        <v>55</v>
      </c>
      <c r="AD302" t="s">
        <v>56</v>
      </c>
      <c r="AE302" t="s">
        <v>82</v>
      </c>
      <c r="AF302" t="s">
        <v>56</v>
      </c>
      <c r="AG302" t="s">
        <v>82</v>
      </c>
    </row>
    <row r="303" spans="1:33" x14ac:dyDescent="0.2">
      <c r="A303" t="s">
        <v>3725</v>
      </c>
      <c r="B303" t="s">
        <v>52</v>
      </c>
      <c r="C303" t="s">
        <v>37</v>
      </c>
      <c r="D303" s="1">
        <v>875</v>
      </c>
      <c r="E303" t="s">
        <v>38</v>
      </c>
      <c r="F303" s="2">
        <v>45861</v>
      </c>
      <c r="G303" t="s">
        <v>39</v>
      </c>
      <c r="H303" t="s">
        <v>3726</v>
      </c>
      <c r="I303" t="s">
        <v>41</v>
      </c>
      <c r="J303" t="s">
        <v>42</v>
      </c>
      <c r="K303" t="s">
        <v>120</v>
      </c>
      <c r="M303" t="s">
        <v>932</v>
      </c>
      <c r="N303" t="s">
        <v>436</v>
      </c>
      <c r="O303" t="s">
        <v>437</v>
      </c>
      <c r="P303" t="s">
        <v>48</v>
      </c>
      <c r="Q303" t="s">
        <v>169</v>
      </c>
      <c r="R303" t="s">
        <v>170</v>
      </c>
      <c r="S303" t="s">
        <v>72</v>
      </c>
      <c r="T303" t="s">
        <v>52</v>
      </c>
      <c r="U303" s="3" t="s">
        <v>2905</v>
      </c>
      <c r="V303" t="s">
        <v>53</v>
      </c>
      <c r="W303" s="2">
        <v>45861</v>
      </c>
      <c r="X303" s="2">
        <v>45961</v>
      </c>
      <c r="Y303">
        <v>3</v>
      </c>
      <c r="Z303" t="s">
        <v>54</v>
      </c>
      <c r="AA303" t="s">
        <v>126</v>
      </c>
      <c r="AD303" t="s">
        <v>56</v>
      </c>
      <c r="AE303" t="s">
        <v>1061</v>
      </c>
      <c r="AF303" t="s">
        <v>56</v>
      </c>
      <c r="AG303" t="s">
        <v>1061</v>
      </c>
    </row>
    <row r="304" spans="1:33" x14ac:dyDescent="0.2">
      <c r="A304" t="s">
        <v>3727</v>
      </c>
      <c r="B304" t="s">
        <v>52</v>
      </c>
      <c r="C304" t="s">
        <v>37</v>
      </c>
      <c r="D304" s="1">
        <v>900</v>
      </c>
      <c r="E304" t="s">
        <v>38</v>
      </c>
      <c r="F304" s="2">
        <v>45859</v>
      </c>
      <c r="G304" t="s">
        <v>39</v>
      </c>
      <c r="H304" t="s">
        <v>3728</v>
      </c>
      <c r="I304" t="s">
        <v>41</v>
      </c>
      <c r="J304" t="s">
        <v>42</v>
      </c>
      <c r="K304" t="s">
        <v>120</v>
      </c>
      <c r="M304" t="s">
        <v>949</v>
      </c>
      <c r="N304" t="s">
        <v>3326</v>
      </c>
      <c r="O304" t="s">
        <v>3327</v>
      </c>
      <c r="P304" t="s">
        <v>48</v>
      </c>
      <c r="Q304" t="s">
        <v>428</v>
      </c>
      <c r="R304" t="s">
        <v>429</v>
      </c>
      <c r="S304" t="s">
        <v>155</v>
      </c>
      <c r="T304" t="s">
        <v>52</v>
      </c>
      <c r="U304" s="3" t="s">
        <v>2905</v>
      </c>
      <c r="V304" t="s">
        <v>53</v>
      </c>
      <c r="W304" s="2">
        <v>45859</v>
      </c>
      <c r="X304" s="2">
        <v>45901</v>
      </c>
      <c r="Y304">
        <v>1</v>
      </c>
      <c r="Z304" t="s">
        <v>54</v>
      </c>
      <c r="AA304" t="s">
        <v>126</v>
      </c>
      <c r="AD304" t="s">
        <v>56</v>
      </c>
      <c r="AE304" t="s">
        <v>877</v>
      </c>
      <c r="AF304" t="s">
        <v>56</v>
      </c>
      <c r="AG304" t="s">
        <v>877</v>
      </c>
    </row>
    <row r="305" spans="1:33" x14ac:dyDescent="0.2">
      <c r="A305" t="s">
        <v>3729</v>
      </c>
      <c r="B305" t="s">
        <v>52</v>
      </c>
      <c r="C305" t="s">
        <v>37</v>
      </c>
      <c r="D305" s="1">
        <v>961</v>
      </c>
      <c r="E305" t="s">
        <v>38</v>
      </c>
      <c r="F305" s="2">
        <v>45859</v>
      </c>
      <c r="G305" t="s">
        <v>39</v>
      </c>
      <c r="H305" t="s">
        <v>3730</v>
      </c>
      <c r="I305" t="s">
        <v>41</v>
      </c>
      <c r="J305" t="s">
        <v>42</v>
      </c>
      <c r="K305" t="s">
        <v>43</v>
      </c>
      <c r="L305" t="s">
        <v>109</v>
      </c>
      <c r="M305" t="s">
        <v>1023</v>
      </c>
      <c r="N305" t="s">
        <v>2815</v>
      </c>
      <c r="O305" t="s">
        <v>2816</v>
      </c>
      <c r="P305" t="s">
        <v>48</v>
      </c>
      <c r="Q305" t="s">
        <v>62</v>
      </c>
      <c r="R305" t="s">
        <v>63</v>
      </c>
      <c r="S305" t="s">
        <v>51</v>
      </c>
      <c r="T305" t="s">
        <v>52</v>
      </c>
      <c r="U305" s="3" t="s">
        <v>2905</v>
      </c>
      <c r="V305" t="s">
        <v>53</v>
      </c>
      <c r="W305" s="2">
        <v>45859</v>
      </c>
      <c r="X305" s="2">
        <v>45882</v>
      </c>
      <c r="Y305">
        <v>0</v>
      </c>
      <c r="Z305" t="s">
        <v>54</v>
      </c>
      <c r="AA305" t="s">
        <v>55</v>
      </c>
      <c r="AB305" t="s">
        <v>90</v>
      </c>
      <c r="AC305" t="s">
        <v>116</v>
      </c>
      <c r="AD305" t="s">
        <v>56</v>
      </c>
      <c r="AE305" t="s">
        <v>57</v>
      </c>
      <c r="AF305" t="s">
        <v>56</v>
      </c>
      <c r="AG305" t="s">
        <v>57</v>
      </c>
    </row>
    <row r="306" spans="1:33" x14ac:dyDescent="0.2">
      <c r="A306" t="s">
        <v>3731</v>
      </c>
      <c r="B306" t="s">
        <v>52</v>
      </c>
      <c r="C306" t="s">
        <v>37</v>
      </c>
      <c r="D306" s="1">
        <v>1023</v>
      </c>
      <c r="E306" t="s">
        <v>38</v>
      </c>
      <c r="F306" s="2">
        <v>45859</v>
      </c>
      <c r="G306" t="s">
        <v>39</v>
      </c>
      <c r="H306" t="s">
        <v>3732</v>
      </c>
      <c r="I306" t="s">
        <v>41</v>
      </c>
      <c r="J306" t="s">
        <v>42</v>
      </c>
      <c r="K306" t="s">
        <v>66</v>
      </c>
      <c r="M306" t="s">
        <v>1405</v>
      </c>
      <c r="N306" t="s">
        <v>3733</v>
      </c>
      <c r="O306" t="s">
        <v>3734</v>
      </c>
      <c r="P306" t="s">
        <v>48</v>
      </c>
      <c r="Q306" t="s">
        <v>104</v>
      </c>
      <c r="R306" t="s">
        <v>105</v>
      </c>
      <c r="S306" t="s">
        <v>51</v>
      </c>
      <c r="T306" t="s">
        <v>52</v>
      </c>
      <c r="U306" s="3" t="s">
        <v>2905</v>
      </c>
      <c r="V306" t="s">
        <v>53</v>
      </c>
      <c r="W306" s="2">
        <v>45859</v>
      </c>
      <c r="X306" s="2">
        <v>45874</v>
      </c>
      <c r="Y306">
        <v>0</v>
      </c>
      <c r="Z306" t="s">
        <v>54</v>
      </c>
      <c r="AA306" t="s">
        <v>2906</v>
      </c>
      <c r="AD306" t="s">
        <v>56</v>
      </c>
      <c r="AE306" t="s">
        <v>57</v>
      </c>
      <c r="AF306" t="s">
        <v>56</v>
      </c>
      <c r="AG306" t="s">
        <v>57</v>
      </c>
    </row>
    <row r="307" spans="1:33" x14ac:dyDescent="0.2">
      <c r="A307" t="s">
        <v>3735</v>
      </c>
      <c r="B307" t="s">
        <v>52</v>
      </c>
      <c r="C307" t="s">
        <v>37</v>
      </c>
      <c r="D307" s="1">
        <v>576</v>
      </c>
      <c r="E307" t="s">
        <v>38</v>
      </c>
      <c r="F307" s="2">
        <v>45859</v>
      </c>
      <c r="G307" t="s">
        <v>39</v>
      </c>
      <c r="H307" t="s">
        <v>3736</v>
      </c>
      <c r="I307" t="s">
        <v>41</v>
      </c>
      <c r="J307" t="s">
        <v>42</v>
      </c>
      <c r="K307" t="s">
        <v>66</v>
      </c>
      <c r="M307" t="s">
        <v>956</v>
      </c>
      <c r="N307" t="s">
        <v>3155</v>
      </c>
      <c r="O307" t="s">
        <v>3156</v>
      </c>
      <c r="P307" t="s">
        <v>48</v>
      </c>
      <c r="Q307" t="s">
        <v>169</v>
      </c>
      <c r="R307" t="s">
        <v>170</v>
      </c>
      <c r="S307" t="s">
        <v>72</v>
      </c>
      <c r="T307" t="s">
        <v>52</v>
      </c>
      <c r="U307" s="3" t="s">
        <v>2905</v>
      </c>
      <c r="V307" t="s">
        <v>53</v>
      </c>
      <c r="W307" s="2">
        <v>45859</v>
      </c>
      <c r="X307" s="2">
        <v>45910</v>
      </c>
      <c r="Y307">
        <v>1</v>
      </c>
      <c r="Z307" t="s">
        <v>54</v>
      </c>
      <c r="AA307" t="s">
        <v>2906</v>
      </c>
      <c r="AD307" t="s">
        <v>56</v>
      </c>
      <c r="AE307" t="s">
        <v>57</v>
      </c>
      <c r="AF307" t="s">
        <v>56</v>
      </c>
      <c r="AG307" t="s">
        <v>57</v>
      </c>
    </row>
    <row r="308" spans="1:33" x14ac:dyDescent="0.2">
      <c r="A308" t="s">
        <v>3737</v>
      </c>
      <c r="B308" t="s">
        <v>52</v>
      </c>
      <c r="C308" t="s">
        <v>37</v>
      </c>
      <c r="D308" s="1">
        <v>983</v>
      </c>
      <c r="E308" t="s">
        <v>38</v>
      </c>
      <c r="F308" s="2">
        <v>45859</v>
      </c>
      <c r="G308" t="s">
        <v>39</v>
      </c>
      <c r="H308" t="s">
        <v>3738</v>
      </c>
      <c r="I308" t="s">
        <v>41</v>
      </c>
      <c r="J308" t="s">
        <v>42</v>
      </c>
      <c r="K308" t="s">
        <v>43</v>
      </c>
      <c r="M308" t="s">
        <v>101</v>
      </c>
      <c r="N308" t="s">
        <v>2030</v>
      </c>
      <c r="O308" t="s">
        <v>2031</v>
      </c>
      <c r="P308" t="s">
        <v>48</v>
      </c>
      <c r="Q308" t="s">
        <v>104</v>
      </c>
      <c r="R308" t="s">
        <v>105</v>
      </c>
      <c r="S308" t="s">
        <v>51</v>
      </c>
      <c r="T308" t="s">
        <v>52</v>
      </c>
      <c r="U308" s="3" t="s">
        <v>2905</v>
      </c>
      <c r="V308" t="s">
        <v>53</v>
      </c>
      <c r="W308" s="2">
        <v>45859</v>
      </c>
      <c r="X308" s="2">
        <v>45882</v>
      </c>
      <c r="Y308">
        <v>0</v>
      </c>
      <c r="Z308" t="s">
        <v>54</v>
      </c>
      <c r="AA308" t="s">
        <v>55</v>
      </c>
      <c r="AD308" t="s">
        <v>56</v>
      </c>
      <c r="AE308" t="s">
        <v>57</v>
      </c>
      <c r="AF308" t="s">
        <v>56</v>
      </c>
      <c r="AG308" t="s">
        <v>57</v>
      </c>
    </row>
    <row r="309" spans="1:33" x14ac:dyDescent="0.2">
      <c r="A309" t="s">
        <v>3739</v>
      </c>
      <c r="B309" t="s">
        <v>52</v>
      </c>
      <c r="C309" t="s">
        <v>37</v>
      </c>
      <c r="D309" s="1">
        <v>1035</v>
      </c>
      <c r="E309" t="s">
        <v>38</v>
      </c>
      <c r="F309" s="2">
        <v>45859</v>
      </c>
      <c r="G309" t="s">
        <v>39</v>
      </c>
      <c r="H309" t="s">
        <v>3740</v>
      </c>
      <c r="I309" t="s">
        <v>41</v>
      </c>
      <c r="J309" t="s">
        <v>42</v>
      </c>
      <c r="K309" t="s">
        <v>43</v>
      </c>
      <c r="L309" t="s">
        <v>109</v>
      </c>
      <c r="M309" t="s">
        <v>45</v>
      </c>
      <c r="N309" t="s">
        <v>3741</v>
      </c>
      <c r="O309" t="s">
        <v>3742</v>
      </c>
      <c r="P309" t="s">
        <v>48</v>
      </c>
      <c r="Q309" t="s">
        <v>3743</v>
      </c>
      <c r="R309" t="s">
        <v>81</v>
      </c>
      <c r="S309" t="s">
        <v>51</v>
      </c>
      <c r="T309" t="s">
        <v>52</v>
      </c>
      <c r="U309" s="3" t="s">
        <v>2905</v>
      </c>
      <c r="V309" t="s">
        <v>53</v>
      </c>
      <c r="W309" s="2">
        <v>45859</v>
      </c>
      <c r="X309" s="2">
        <v>45929</v>
      </c>
      <c r="Y309">
        <v>2</v>
      </c>
      <c r="Z309" t="s">
        <v>54</v>
      </c>
      <c r="AA309" t="s">
        <v>55</v>
      </c>
      <c r="AB309" t="s">
        <v>90</v>
      </c>
      <c r="AC309" t="s">
        <v>116</v>
      </c>
      <c r="AD309" t="s">
        <v>56</v>
      </c>
      <c r="AE309" t="s">
        <v>57</v>
      </c>
      <c r="AF309" t="s">
        <v>56</v>
      </c>
      <c r="AG309" t="s">
        <v>57</v>
      </c>
    </row>
    <row r="310" spans="1:33" x14ac:dyDescent="0.2">
      <c r="A310" t="s">
        <v>3744</v>
      </c>
      <c r="B310" t="s">
        <v>52</v>
      </c>
      <c r="C310" t="s">
        <v>37</v>
      </c>
      <c r="D310" s="1">
        <v>839</v>
      </c>
      <c r="E310" t="s">
        <v>38</v>
      </c>
      <c r="F310" s="2">
        <v>45860</v>
      </c>
      <c r="G310" t="s">
        <v>39</v>
      </c>
      <c r="H310" t="s">
        <v>3745</v>
      </c>
      <c r="I310" t="s">
        <v>41</v>
      </c>
      <c r="J310" t="s">
        <v>42</v>
      </c>
      <c r="K310" t="s">
        <v>43</v>
      </c>
      <c r="L310" t="s">
        <v>109</v>
      </c>
      <c r="M310" t="s">
        <v>483</v>
      </c>
      <c r="N310" t="s">
        <v>3746</v>
      </c>
      <c r="O310" t="s">
        <v>3747</v>
      </c>
      <c r="P310" t="s">
        <v>48</v>
      </c>
      <c r="Q310" t="s">
        <v>80</v>
      </c>
      <c r="R310" t="s">
        <v>81</v>
      </c>
      <c r="S310" t="s">
        <v>51</v>
      </c>
      <c r="T310" t="s">
        <v>52</v>
      </c>
      <c r="U310" s="3" t="s">
        <v>2905</v>
      </c>
      <c r="V310" t="s">
        <v>53</v>
      </c>
      <c r="W310" s="2">
        <v>45860</v>
      </c>
      <c r="X310" s="2">
        <v>45891</v>
      </c>
      <c r="Y310">
        <v>1</v>
      </c>
      <c r="Z310" t="s">
        <v>54</v>
      </c>
      <c r="AA310" t="s">
        <v>55</v>
      </c>
      <c r="AB310" t="s">
        <v>90</v>
      </c>
      <c r="AC310" t="s">
        <v>116</v>
      </c>
      <c r="AD310" t="s">
        <v>56</v>
      </c>
      <c r="AE310" t="s">
        <v>82</v>
      </c>
      <c r="AF310" t="s">
        <v>56</v>
      </c>
      <c r="AG310" t="s">
        <v>82</v>
      </c>
    </row>
    <row r="311" spans="1:33" x14ac:dyDescent="0.2">
      <c r="A311" t="s">
        <v>3748</v>
      </c>
      <c r="B311" t="s">
        <v>52</v>
      </c>
      <c r="C311" t="s">
        <v>37</v>
      </c>
      <c r="D311" s="1">
        <v>1041</v>
      </c>
      <c r="E311" t="s">
        <v>38</v>
      </c>
      <c r="F311" s="2">
        <v>45860</v>
      </c>
      <c r="G311" t="s">
        <v>39</v>
      </c>
      <c r="H311" t="s">
        <v>3749</v>
      </c>
      <c r="I311" t="s">
        <v>41</v>
      </c>
      <c r="J311" t="s">
        <v>42</v>
      </c>
      <c r="K311" t="s">
        <v>66</v>
      </c>
      <c r="M311" t="s">
        <v>419</v>
      </c>
      <c r="N311" t="s">
        <v>799</v>
      </c>
      <c r="O311" t="s">
        <v>800</v>
      </c>
      <c r="P311" t="s">
        <v>48</v>
      </c>
      <c r="Q311" t="s">
        <v>80</v>
      </c>
      <c r="R311" t="s">
        <v>81</v>
      </c>
      <c r="S311" t="s">
        <v>51</v>
      </c>
      <c r="T311" t="s">
        <v>52</v>
      </c>
      <c r="U311" s="3" t="s">
        <v>2905</v>
      </c>
      <c r="V311" t="s">
        <v>53</v>
      </c>
      <c r="W311" s="2">
        <v>45860</v>
      </c>
      <c r="X311" s="2">
        <v>45902</v>
      </c>
      <c r="Y311">
        <v>1</v>
      </c>
      <c r="Z311" t="s">
        <v>54</v>
      </c>
      <c r="AA311" t="s">
        <v>2906</v>
      </c>
      <c r="AD311" t="s">
        <v>56</v>
      </c>
      <c r="AE311" t="s">
        <v>57</v>
      </c>
      <c r="AF311" t="s">
        <v>56</v>
      </c>
      <c r="AG311" t="s">
        <v>57</v>
      </c>
    </row>
    <row r="312" spans="1:33" x14ac:dyDescent="0.2">
      <c r="A312" t="s">
        <v>3750</v>
      </c>
      <c r="B312" t="s">
        <v>52</v>
      </c>
      <c r="C312" t="s">
        <v>37</v>
      </c>
      <c r="D312" s="1">
        <v>1000</v>
      </c>
      <c r="E312" t="s">
        <v>38</v>
      </c>
      <c r="F312" s="2">
        <v>45861</v>
      </c>
      <c r="G312" t="s">
        <v>39</v>
      </c>
      <c r="H312" t="s">
        <v>3751</v>
      </c>
      <c r="I312" t="s">
        <v>41</v>
      </c>
      <c r="J312" t="s">
        <v>42</v>
      </c>
      <c r="K312" t="s">
        <v>43</v>
      </c>
      <c r="L312" t="s">
        <v>109</v>
      </c>
      <c r="M312" t="s">
        <v>3752</v>
      </c>
      <c r="N312" t="s">
        <v>1083</v>
      </c>
      <c r="O312" t="s">
        <v>1084</v>
      </c>
      <c r="P312" t="s">
        <v>48</v>
      </c>
      <c r="Q312" t="s">
        <v>113</v>
      </c>
      <c r="R312" t="s">
        <v>114</v>
      </c>
      <c r="S312" t="s">
        <v>51</v>
      </c>
      <c r="T312" t="s">
        <v>52</v>
      </c>
      <c r="U312" s="3" t="s">
        <v>2905</v>
      </c>
      <c r="V312" t="s">
        <v>53</v>
      </c>
      <c r="W312" s="2">
        <v>45861</v>
      </c>
      <c r="X312" s="2">
        <v>45882</v>
      </c>
      <c r="Y312">
        <v>0</v>
      </c>
      <c r="Z312" t="s">
        <v>54</v>
      </c>
      <c r="AA312" t="s">
        <v>55</v>
      </c>
      <c r="AB312" t="s">
        <v>90</v>
      </c>
      <c r="AC312" t="s">
        <v>116</v>
      </c>
      <c r="AD312" t="s">
        <v>56</v>
      </c>
      <c r="AE312" t="s">
        <v>135</v>
      </c>
      <c r="AF312" t="s">
        <v>56</v>
      </c>
      <c r="AG312" t="s">
        <v>135</v>
      </c>
    </row>
    <row r="313" spans="1:33" x14ac:dyDescent="0.2">
      <c r="A313" t="s">
        <v>3753</v>
      </c>
      <c r="B313" t="s">
        <v>52</v>
      </c>
      <c r="C313" t="s">
        <v>37</v>
      </c>
      <c r="D313" s="1">
        <v>876</v>
      </c>
      <c r="E313" t="s">
        <v>38</v>
      </c>
      <c r="F313" s="2">
        <v>45866</v>
      </c>
      <c r="G313" t="s">
        <v>39</v>
      </c>
      <c r="H313" t="s">
        <v>3754</v>
      </c>
      <c r="I313" t="s">
        <v>41</v>
      </c>
      <c r="J313" t="s">
        <v>42</v>
      </c>
      <c r="K313" t="s">
        <v>120</v>
      </c>
      <c r="M313" t="s">
        <v>346</v>
      </c>
      <c r="N313" t="s">
        <v>781</v>
      </c>
      <c r="O313" t="s">
        <v>782</v>
      </c>
      <c r="P313" t="s">
        <v>48</v>
      </c>
      <c r="Q313" t="s">
        <v>783</v>
      </c>
      <c r="R313" t="s">
        <v>784</v>
      </c>
      <c r="S313" t="s">
        <v>72</v>
      </c>
      <c r="T313" t="s">
        <v>52</v>
      </c>
      <c r="U313" s="3" t="s">
        <v>2905</v>
      </c>
      <c r="V313" t="s">
        <v>53</v>
      </c>
      <c r="W313" s="2">
        <v>45866</v>
      </c>
      <c r="X313" s="2">
        <v>45933</v>
      </c>
      <c r="Y313">
        <v>2</v>
      </c>
      <c r="Z313" t="s">
        <v>54</v>
      </c>
      <c r="AA313" t="s">
        <v>126</v>
      </c>
      <c r="AD313" t="s">
        <v>56</v>
      </c>
      <c r="AE313" t="s">
        <v>82</v>
      </c>
      <c r="AF313" t="s">
        <v>56</v>
      </c>
      <c r="AG313" t="s">
        <v>82</v>
      </c>
    </row>
    <row r="314" spans="1:33" x14ac:dyDescent="0.2">
      <c r="A314" t="s">
        <v>3755</v>
      </c>
      <c r="B314" t="s">
        <v>52</v>
      </c>
      <c r="C314" t="s">
        <v>37</v>
      </c>
      <c r="D314" s="1">
        <v>880</v>
      </c>
      <c r="E314" t="s">
        <v>38</v>
      </c>
      <c r="F314" s="2">
        <v>45866</v>
      </c>
      <c r="G314" t="s">
        <v>39</v>
      </c>
      <c r="H314" t="s">
        <v>3756</v>
      </c>
      <c r="I314" t="s">
        <v>41</v>
      </c>
      <c r="J314" t="s">
        <v>42</v>
      </c>
      <c r="K314" t="s">
        <v>120</v>
      </c>
      <c r="M314" t="s">
        <v>1405</v>
      </c>
      <c r="N314" t="s">
        <v>1032</v>
      </c>
      <c r="O314" t="s">
        <v>1033</v>
      </c>
      <c r="P314" t="s">
        <v>48</v>
      </c>
      <c r="Q314" t="s">
        <v>415</v>
      </c>
      <c r="R314" t="s">
        <v>416</v>
      </c>
      <c r="S314" t="s">
        <v>51</v>
      </c>
      <c r="T314" t="s">
        <v>52</v>
      </c>
      <c r="U314" s="3" t="s">
        <v>2905</v>
      </c>
      <c r="V314" t="s">
        <v>53</v>
      </c>
      <c r="W314" s="2">
        <v>45866</v>
      </c>
      <c r="X314" s="2">
        <v>45880</v>
      </c>
      <c r="Y314">
        <v>0</v>
      </c>
      <c r="Z314" t="s">
        <v>54</v>
      </c>
      <c r="AA314" t="s">
        <v>126</v>
      </c>
      <c r="AD314" t="s">
        <v>56</v>
      </c>
      <c r="AE314" t="s">
        <v>82</v>
      </c>
      <c r="AF314" t="s">
        <v>56</v>
      </c>
      <c r="AG314" t="s">
        <v>82</v>
      </c>
    </row>
    <row r="315" spans="1:33" x14ac:dyDescent="0.2">
      <c r="A315" t="s">
        <v>3757</v>
      </c>
      <c r="B315" t="s">
        <v>52</v>
      </c>
      <c r="C315" t="s">
        <v>37</v>
      </c>
      <c r="D315" s="1">
        <v>975</v>
      </c>
      <c r="E315" t="s">
        <v>38</v>
      </c>
      <c r="F315" s="2">
        <v>45867</v>
      </c>
      <c r="G315" t="s">
        <v>39</v>
      </c>
      <c r="H315" t="s">
        <v>3758</v>
      </c>
      <c r="I315" t="s">
        <v>41</v>
      </c>
      <c r="J315" t="s">
        <v>42</v>
      </c>
      <c r="K315" t="s">
        <v>120</v>
      </c>
      <c r="M315" t="s">
        <v>318</v>
      </c>
      <c r="N315" t="s">
        <v>1607</v>
      </c>
      <c r="O315" t="s">
        <v>1608</v>
      </c>
      <c r="P315" t="s">
        <v>48</v>
      </c>
      <c r="Q315" t="s">
        <v>415</v>
      </c>
      <c r="R315" t="s">
        <v>416</v>
      </c>
      <c r="S315" t="s">
        <v>51</v>
      </c>
      <c r="T315" t="s">
        <v>52</v>
      </c>
      <c r="U315" s="3" t="s">
        <v>2905</v>
      </c>
      <c r="V315" t="s">
        <v>53</v>
      </c>
      <c r="W315" s="2">
        <v>45867</v>
      </c>
      <c r="X315" s="2">
        <v>45925</v>
      </c>
      <c r="Y315">
        <v>1</v>
      </c>
      <c r="Z315" t="s">
        <v>54</v>
      </c>
      <c r="AA315" t="s">
        <v>126</v>
      </c>
      <c r="AD315" t="s">
        <v>56</v>
      </c>
      <c r="AE315" t="s">
        <v>82</v>
      </c>
      <c r="AF315" t="s">
        <v>56</v>
      </c>
      <c r="AG315" t="s">
        <v>82</v>
      </c>
    </row>
    <row r="316" spans="1:33" x14ac:dyDescent="0.2">
      <c r="A316" t="s">
        <v>3759</v>
      </c>
      <c r="B316" t="s">
        <v>52</v>
      </c>
      <c r="C316" t="s">
        <v>37</v>
      </c>
      <c r="D316" s="1">
        <v>1039</v>
      </c>
      <c r="E316" t="s">
        <v>38</v>
      </c>
      <c r="F316" s="2">
        <v>45866</v>
      </c>
      <c r="G316" t="s">
        <v>39</v>
      </c>
      <c r="H316" t="s">
        <v>3760</v>
      </c>
      <c r="I316" t="s">
        <v>41</v>
      </c>
      <c r="J316" t="s">
        <v>42</v>
      </c>
      <c r="K316" t="s">
        <v>129</v>
      </c>
      <c r="L316" t="s">
        <v>576</v>
      </c>
      <c r="M316" t="s">
        <v>1405</v>
      </c>
      <c r="N316" t="s">
        <v>642</v>
      </c>
      <c r="O316" t="s">
        <v>643</v>
      </c>
      <c r="P316" t="s">
        <v>48</v>
      </c>
      <c r="Q316" t="s">
        <v>644</v>
      </c>
      <c r="R316" t="s">
        <v>645</v>
      </c>
      <c r="S316" t="s">
        <v>72</v>
      </c>
      <c r="T316" t="s">
        <v>52</v>
      </c>
      <c r="U316" s="3" t="s">
        <v>2905</v>
      </c>
      <c r="V316" t="s">
        <v>53</v>
      </c>
      <c r="W316" s="2">
        <v>45866</v>
      </c>
      <c r="X316" s="2">
        <v>45880</v>
      </c>
      <c r="Y316">
        <v>0</v>
      </c>
      <c r="Z316" t="s">
        <v>54</v>
      </c>
      <c r="AA316" t="s">
        <v>163</v>
      </c>
      <c r="AB316" t="s">
        <v>90</v>
      </c>
      <c r="AC316" t="s">
        <v>3761</v>
      </c>
      <c r="AD316" t="s">
        <v>56</v>
      </c>
      <c r="AE316" t="s">
        <v>82</v>
      </c>
      <c r="AF316" t="s">
        <v>56</v>
      </c>
      <c r="AG316" t="s">
        <v>82</v>
      </c>
    </row>
    <row r="317" spans="1:33" x14ac:dyDescent="0.2">
      <c r="A317" t="s">
        <v>3762</v>
      </c>
      <c r="B317" t="s">
        <v>52</v>
      </c>
      <c r="C317" t="s">
        <v>37</v>
      </c>
      <c r="D317" s="1">
        <v>955</v>
      </c>
      <c r="E317" t="s">
        <v>38</v>
      </c>
      <c r="F317" s="2">
        <v>45868</v>
      </c>
      <c r="G317" t="s">
        <v>39</v>
      </c>
      <c r="H317" t="s">
        <v>3763</v>
      </c>
      <c r="I317" t="s">
        <v>41</v>
      </c>
      <c r="J317" t="s">
        <v>42</v>
      </c>
      <c r="K317" t="s">
        <v>43</v>
      </c>
      <c r="M317" t="s">
        <v>45</v>
      </c>
      <c r="N317" t="s">
        <v>816</v>
      </c>
      <c r="O317" t="s">
        <v>817</v>
      </c>
      <c r="P317" t="s">
        <v>48</v>
      </c>
      <c r="Q317" t="s">
        <v>772</v>
      </c>
      <c r="R317" t="s">
        <v>773</v>
      </c>
      <c r="S317" t="s">
        <v>72</v>
      </c>
      <c r="T317" t="s">
        <v>52</v>
      </c>
      <c r="U317" s="3" t="s">
        <v>2905</v>
      </c>
      <c r="V317" t="s">
        <v>53</v>
      </c>
      <c r="W317" s="2">
        <v>45868</v>
      </c>
      <c r="X317" s="2">
        <v>45884</v>
      </c>
      <c r="Y317">
        <v>0</v>
      </c>
      <c r="Z317" t="s">
        <v>54</v>
      </c>
      <c r="AA317" t="s">
        <v>55</v>
      </c>
      <c r="AD317" t="s">
        <v>56</v>
      </c>
      <c r="AE317" t="s">
        <v>82</v>
      </c>
      <c r="AF317" t="s">
        <v>56</v>
      </c>
      <c r="AG317" t="s">
        <v>82</v>
      </c>
    </row>
    <row r="318" spans="1:33" x14ac:dyDescent="0.2">
      <c r="A318" t="s">
        <v>3764</v>
      </c>
      <c r="B318" t="s">
        <v>52</v>
      </c>
      <c r="C318" t="s">
        <v>37</v>
      </c>
      <c r="D318" s="1">
        <v>963</v>
      </c>
      <c r="E318" t="s">
        <v>38</v>
      </c>
      <c r="F318" s="2">
        <v>45866</v>
      </c>
      <c r="G318" t="s">
        <v>39</v>
      </c>
      <c r="H318" t="s">
        <v>3765</v>
      </c>
      <c r="I318" t="s">
        <v>41</v>
      </c>
      <c r="J318" t="s">
        <v>42</v>
      </c>
      <c r="K318" t="s">
        <v>109</v>
      </c>
      <c r="L318" t="s">
        <v>109</v>
      </c>
      <c r="M318" t="s">
        <v>1405</v>
      </c>
      <c r="N318" t="s">
        <v>2056</v>
      </c>
      <c r="O318" t="s">
        <v>2057</v>
      </c>
      <c r="P318" t="s">
        <v>48</v>
      </c>
      <c r="Q318" t="s">
        <v>80</v>
      </c>
      <c r="R318" t="s">
        <v>81</v>
      </c>
      <c r="S318" t="s">
        <v>51</v>
      </c>
      <c r="T318" t="s">
        <v>52</v>
      </c>
      <c r="U318" s="3" t="s">
        <v>2905</v>
      </c>
      <c r="V318" t="s">
        <v>53</v>
      </c>
      <c r="W318" s="2">
        <v>45866</v>
      </c>
      <c r="X318" s="2">
        <v>45889</v>
      </c>
      <c r="Y318">
        <v>0</v>
      </c>
      <c r="Z318" t="s">
        <v>54</v>
      </c>
      <c r="AA318" t="s">
        <v>116</v>
      </c>
      <c r="AB318" t="s">
        <v>90</v>
      </c>
      <c r="AC318" t="s">
        <v>210</v>
      </c>
      <c r="AD318" t="s">
        <v>56</v>
      </c>
      <c r="AE318" t="s">
        <v>82</v>
      </c>
      <c r="AF318" t="s">
        <v>56</v>
      </c>
      <c r="AG318" t="s">
        <v>82</v>
      </c>
    </row>
    <row r="319" spans="1:33" x14ac:dyDescent="0.2">
      <c r="A319" t="s">
        <v>3766</v>
      </c>
      <c r="B319" t="s">
        <v>52</v>
      </c>
      <c r="C319" t="s">
        <v>37</v>
      </c>
      <c r="D319" s="1">
        <v>800</v>
      </c>
      <c r="E319" t="s">
        <v>38</v>
      </c>
      <c r="F319" s="2">
        <v>45867</v>
      </c>
      <c r="G319" t="s">
        <v>39</v>
      </c>
      <c r="H319" t="s">
        <v>3767</v>
      </c>
      <c r="I319" t="s">
        <v>41</v>
      </c>
      <c r="J319" t="s">
        <v>42</v>
      </c>
      <c r="K319" t="s">
        <v>285</v>
      </c>
      <c r="M319" t="s">
        <v>410</v>
      </c>
      <c r="N319" t="s">
        <v>1249</v>
      </c>
      <c r="O319" t="s">
        <v>1250</v>
      </c>
      <c r="P319" t="s">
        <v>48</v>
      </c>
      <c r="Q319" t="s">
        <v>191</v>
      </c>
      <c r="R319" t="s">
        <v>192</v>
      </c>
      <c r="S319" t="s">
        <v>51</v>
      </c>
      <c r="T319" t="s">
        <v>52</v>
      </c>
      <c r="U319" s="3" t="s">
        <v>2905</v>
      </c>
      <c r="V319" t="s">
        <v>53</v>
      </c>
      <c r="W319" s="2">
        <v>45867</v>
      </c>
      <c r="X319" s="2">
        <v>45884</v>
      </c>
      <c r="Y319">
        <v>0</v>
      </c>
      <c r="Z319" t="s">
        <v>54</v>
      </c>
      <c r="AA319" t="s">
        <v>289</v>
      </c>
      <c r="AD319" t="s">
        <v>56</v>
      </c>
      <c r="AE319" t="s">
        <v>135</v>
      </c>
      <c r="AF319" t="s">
        <v>56</v>
      </c>
      <c r="AG319" t="s">
        <v>135</v>
      </c>
    </row>
    <row r="320" spans="1:33" x14ac:dyDescent="0.2">
      <c r="A320" t="s">
        <v>3768</v>
      </c>
      <c r="B320" t="s">
        <v>52</v>
      </c>
      <c r="C320" t="s">
        <v>37</v>
      </c>
      <c r="D320" s="1">
        <v>920</v>
      </c>
      <c r="E320" t="s">
        <v>38</v>
      </c>
      <c r="F320" s="2">
        <v>45867</v>
      </c>
      <c r="G320" t="s">
        <v>39</v>
      </c>
      <c r="H320" t="s">
        <v>3769</v>
      </c>
      <c r="I320" t="s">
        <v>41</v>
      </c>
      <c r="J320" t="s">
        <v>42</v>
      </c>
      <c r="K320" t="s">
        <v>120</v>
      </c>
      <c r="M320" t="s">
        <v>45</v>
      </c>
      <c r="N320" t="s">
        <v>638</v>
      </c>
      <c r="O320" t="s">
        <v>639</v>
      </c>
      <c r="P320" t="s">
        <v>48</v>
      </c>
      <c r="Q320" t="s">
        <v>80</v>
      </c>
      <c r="R320" t="s">
        <v>81</v>
      </c>
      <c r="S320" t="s">
        <v>51</v>
      </c>
      <c r="T320" t="s">
        <v>52</v>
      </c>
      <c r="U320" s="3" t="s">
        <v>2905</v>
      </c>
      <c r="V320" t="s">
        <v>53</v>
      </c>
      <c r="W320" s="2">
        <v>45867</v>
      </c>
      <c r="X320" s="2">
        <v>45889</v>
      </c>
      <c r="Y320">
        <v>0</v>
      </c>
      <c r="Z320" t="s">
        <v>54</v>
      </c>
      <c r="AA320" t="s">
        <v>126</v>
      </c>
      <c r="AD320" t="s">
        <v>56</v>
      </c>
      <c r="AE320" t="s">
        <v>57</v>
      </c>
      <c r="AF320" t="s">
        <v>56</v>
      </c>
      <c r="AG320" t="s">
        <v>57</v>
      </c>
    </row>
    <row r="321" spans="1:33" x14ac:dyDescent="0.2">
      <c r="A321" t="s">
        <v>3770</v>
      </c>
      <c r="B321" t="s">
        <v>52</v>
      </c>
      <c r="C321" t="s">
        <v>37</v>
      </c>
      <c r="D321" s="1">
        <v>985</v>
      </c>
      <c r="E321" t="s">
        <v>38</v>
      </c>
      <c r="F321" s="2">
        <v>45866</v>
      </c>
      <c r="G321" t="s">
        <v>39</v>
      </c>
      <c r="H321" t="s">
        <v>3771</v>
      </c>
      <c r="I321" t="s">
        <v>41</v>
      </c>
      <c r="J321" t="s">
        <v>42</v>
      </c>
      <c r="K321" t="s">
        <v>120</v>
      </c>
      <c r="L321" t="s">
        <v>109</v>
      </c>
      <c r="M321" t="s">
        <v>1023</v>
      </c>
      <c r="N321" t="s">
        <v>616</v>
      </c>
      <c r="O321" t="s">
        <v>617</v>
      </c>
      <c r="P321" t="s">
        <v>48</v>
      </c>
      <c r="Q321" t="s">
        <v>80</v>
      </c>
      <c r="R321" t="s">
        <v>81</v>
      </c>
      <c r="S321" t="s">
        <v>51</v>
      </c>
      <c r="T321" t="s">
        <v>52</v>
      </c>
      <c r="U321" s="3" t="s">
        <v>2905</v>
      </c>
      <c r="V321" t="s">
        <v>53</v>
      </c>
      <c r="W321" s="2">
        <v>45866</v>
      </c>
      <c r="X321" s="2">
        <v>45902</v>
      </c>
      <c r="Y321">
        <v>1</v>
      </c>
      <c r="Z321" t="s">
        <v>54</v>
      </c>
      <c r="AA321" t="s">
        <v>126</v>
      </c>
      <c r="AB321" t="s">
        <v>90</v>
      </c>
      <c r="AC321" t="s">
        <v>116</v>
      </c>
      <c r="AD321" t="s">
        <v>56</v>
      </c>
      <c r="AE321" t="s">
        <v>57</v>
      </c>
      <c r="AF321" t="s">
        <v>56</v>
      </c>
      <c r="AG321" t="s">
        <v>57</v>
      </c>
    </row>
    <row r="322" spans="1:33" x14ac:dyDescent="0.2">
      <c r="A322" t="s">
        <v>3772</v>
      </c>
      <c r="B322" t="s">
        <v>52</v>
      </c>
      <c r="C322" t="s">
        <v>37</v>
      </c>
      <c r="D322" s="1">
        <v>965</v>
      </c>
      <c r="E322" t="s">
        <v>38</v>
      </c>
      <c r="F322" s="2">
        <v>45866</v>
      </c>
      <c r="G322" t="s">
        <v>39</v>
      </c>
      <c r="H322" t="s">
        <v>3773</v>
      </c>
      <c r="I322" t="s">
        <v>41</v>
      </c>
      <c r="J322" t="s">
        <v>42</v>
      </c>
      <c r="K322" t="s">
        <v>66</v>
      </c>
      <c r="M322" t="s">
        <v>271</v>
      </c>
      <c r="N322" t="s">
        <v>1849</v>
      </c>
      <c r="O322" t="s">
        <v>1850</v>
      </c>
      <c r="P322" t="s">
        <v>48</v>
      </c>
      <c r="Q322" t="s">
        <v>191</v>
      </c>
      <c r="R322" t="s">
        <v>192</v>
      </c>
      <c r="S322" t="s">
        <v>51</v>
      </c>
      <c r="T322" t="s">
        <v>52</v>
      </c>
      <c r="U322" s="3" t="s">
        <v>2905</v>
      </c>
      <c r="V322" t="s">
        <v>53</v>
      </c>
      <c r="W322" s="2">
        <v>45866</v>
      </c>
      <c r="X322" s="2">
        <v>45922</v>
      </c>
      <c r="Y322">
        <v>1</v>
      </c>
      <c r="Z322" t="s">
        <v>54</v>
      </c>
      <c r="AA322" t="s">
        <v>2906</v>
      </c>
      <c r="AD322" t="s">
        <v>56</v>
      </c>
      <c r="AE322" t="s">
        <v>82</v>
      </c>
      <c r="AF322" t="s">
        <v>56</v>
      </c>
      <c r="AG322" t="s">
        <v>82</v>
      </c>
    </row>
    <row r="323" spans="1:33" x14ac:dyDescent="0.2">
      <c r="A323" t="s">
        <v>3774</v>
      </c>
      <c r="B323" t="s">
        <v>52</v>
      </c>
      <c r="C323" t="s">
        <v>37</v>
      </c>
      <c r="D323" s="1">
        <v>756</v>
      </c>
      <c r="E323" t="s">
        <v>38</v>
      </c>
      <c r="F323" s="2">
        <v>45866</v>
      </c>
      <c r="G323" t="s">
        <v>39</v>
      </c>
      <c r="H323" t="s">
        <v>3775</v>
      </c>
      <c r="I323" t="s">
        <v>41</v>
      </c>
      <c r="J323" t="s">
        <v>42</v>
      </c>
      <c r="K323" t="s">
        <v>43</v>
      </c>
      <c r="L323" t="s">
        <v>129</v>
      </c>
      <c r="M323" t="s">
        <v>45</v>
      </c>
      <c r="N323" t="s">
        <v>1771</v>
      </c>
      <c r="O323" t="s">
        <v>1772</v>
      </c>
      <c r="P323" t="s">
        <v>48</v>
      </c>
      <c r="Q323" t="s">
        <v>644</v>
      </c>
      <c r="R323" t="s">
        <v>645</v>
      </c>
      <c r="S323" t="s">
        <v>72</v>
      </c>
      <c r="T323" t="s">
        <v>52</v>
      </c>
      <c r="U323" s="3" t="s">
        <v>2905</v>
      </c>
      <c r="V323" t="s">
        <v>53</v>
      </c>
      <c r="W323" s="2">
        <v>45866</v>
      </c>
      <c r="X323" s="2">
        <v>45925</v>
      </c>
      <c r="Y323">
        <v>1</v>
      </c>
      <c r="Z323" t="s">
        <v>54</v>
      </c>
      <c r="AA323" t="s">
        <v>55</v>
      </c>
      <c r="AB323" t="s">
        <v>90</v>
      </c>
      <c r="AC323" t="s">
        <v>3395</v>
      </c>
      <c r="AD323" t="s">
        <v>56</v>
      </c>
      <c r="AE323" t="s">
        <v>82</v>
      </c>
      <c r="AF323" t="s">
        <v>56</v>
      </c>
      <c r="AG323" t="s">
        <v>82</v>
      </c>
    </row>
    <row r="324" spans="1:33" x14ac:dyDescent="0.2">
      <c r="A324" t="s">
        <v>3776</v>
      </c>
      <c r="B324" t="s">
        <v>52</v>
      </c>
      <c r="C324" t="s">
        <v>37</v>
      </c>
      <c r="D324" s="1">
        <v>987</v>
      </c>
      <c r="E324" t="s">
        <v>38</v>
      </c>
      <c r="F324" s="2">
        <v>45866</v>
      </c>
      <c r="G324" t="s">
        <v>39</v>
      </c>
      <c r="H324" t="s">
        <v>3777</v>
      </c>
      <c r="I324" t="s">
        <v>41</v>
      </c>
      <c r="J324" t="s">
        <v>42</v>
      </c>
      <c r="K324" t="s">
        <v>43</v>
      </c>
      <c r="M324" t="s">
        <v>483</v>
      </c>
      <c r="N324" t="s">
        <v>484</v>
      </c>
      <c r="O324" t="s">
        <v>485</v>
      </c>
      <c r="P324" t="s">
        <v>48</v>
      </c>
      <c r="Q324" t="s">
        <v>113</v>
      </c>
      <c r="R324" t="s">
        <v>114</v>
      </c>
      <c r="S324" t="s">
        <v>51</v>
      </c>
      <c r="T324" t="s">
        <v>52</v>
      </c>
      <c r="U324" s="3" t="s">
        <v>2905</v>
      </c>
      <c r="V324" t="s">
        <v>53</v>
      </c>
      <c r="W324" s="2">
        <v>45866</v>
      </c>
      <c r="X324" s="2">
        <v>45903</v>
      </c>
      <c r="Y324">
        <v>1</v>
      </c>
      <c r="Z324" t="s">
        <v>54</v>
      </c>
      <c r="AA324" t="s">
        <v>55</v>
      </c>
      <c r="AD324" t="s">
        <v>56</v>
      </c>
      <c r="AE324" t="s">
        <v>82</v>
      </c>
      <c r="AF324" t="s">
        <v>56</v>
      </c>
      <c r="AG324" t="s">
        <v>82</v>
      </c>
    </row>
    <row r="325" spans="1:33" x14ac:dyDescent="0.2">
      <c r="A325" t="s">
        <v>3778</v>
      </c>
      <c r="B325" t="s">
        <v>115</v>
      </c>
      <c r="C325" t="s">
        <v>107</v>
      </c>
      <c r="D325" s="1">
        <v>494</v>
      </c>
      <c r="E325" t="s">
        <v>38</v>
      </c>
      <c r="F325" s="2">
        <v>45754</v>
      </c>
      <c r="G325" t="s">
        <v>39</v>
      </c>
      <c r="H325" t="s">
        <v>3779</v>
      </c>
      <c r="I325" t="s">
        <v>41</v>
      </c>
      <c r="J325" t="s">
        <v>42</v>
      </c>
      <c r="K325" t="s">
        <v>237</v>
      </c>
      <c r="M325" t="s">
        <v>2066</v>
      </c>
      <c r="N325" t="s">
        <v>1032</v>
      </c>
      <c r="O325" t="s">
        <v>1033</v>
      </c>
      <c r="P325" t="s">
        <v>48</v>
      </c>
      <c r="Q325" t="s">
        <v>415</v>
      </c>
      <c r="R325" t="s">
        <v>416</v>
      </c>
      <c r="S325" t="s">
        <v>51</v>
      </c>
      <c r="T325" t="s">
        <v>115</v>
      </c>
      <c r="U325" s="3" t="s">
        <v>2905</v>
      </c>
      <c r="V325" t="s">
        <v>53</v>
      </c>
      <c r="W325" s="2">
        <v>45754</v>
      </c>
      <c r="X325" s="2">
        <v>45756</v>
      </c>
      <c r="Y325">
        <v>0</v>
      </c>
      <c r="Z325" t="s">
        <v>54</v>
      </c>
      <c r="AA325" t="s">
        <v>241</v>
      </c>
      <c r="AD325" t="s">
        <v>56</v>
      </c>
      <c r="AE325" t="s">
        <v>242</v>
      </c>
      <c r="AF325" t="s">
        <v>56</v>
      </c>
      <c r="AG325" t="s">
        <v>242</v>
      </c>
    </row>
    <row r="326" spans="1:33" x14ac:dyDescent="0.2">
      <c r="A326" t="s">
        <v>3780</v>
      </c>
      <c r="B326" t="s">
        <v>52</v>
      </c>
      <c r="C326" t="s">
        <v>107</v>
      </c>
      <c r="D326" s="1">
        <v>561</v>
      </c>
      <c r="E326" t="s">
        <v>38</v>
      </c>
      <c r="F326" s="2">
        <v>45800</v>
      </c>
      <c r="G326" t="s">
        <v>39</v>
      </c>
      <c r="H326" t="s">
        <v>3781</v>
      </c>
      <c r="I326" t="s">
        <v>41</v>
      </c>
      <c r="J326" t="s">
        <v>42</v>
      </c>
      <c r="K326" t="s">
        <v>237</v>
      </c>
      <c r="M326" t="s">
        <v>2640</v>
      </c>
      <c r="N326" t="s">
        <v>3782</v>
      </c>
      <c r="O326" t="s">
        <v>3783</v>
      </c>
      <c r="P326" t="s">
        <v>48</v>
      </c>
      <c r="Q326" t="s">
        <v>255</v>
      </c>
      <c r="R326" t="s">
        <v>256</v>
      </c>
      <c r="S326" t="s">
        <v>51</v>
      </c>
      <c r="T326" t="s">
        <v>115</v>
      </c>
      <c r="U326" s="3" t="s">
        <v>2905</v>
      </c>
      <c r="V326" t="s">
        <v>53</v>
      </c>
      <c r="W326" s="2">
        <v>45800</v>
      </c>
      <c r="X326" s="2">
        <v>45817</v>
      </c>
      <c r="Y326">
        <v>0</v>
      </c>
      <c r="Z326" t="s">
        <v>54</v>
      </c>
      <c r="AA326" t="s">
        <v>241</v>
      </c>
      <c r="AD326" t="s">
        <v>56</v>
      </c>
      <c r="AE326" t="s">
        <v>243</v>
      </c>
      <c r="AF326" t="s">
        <v>56</v>
      </c>
      <c r="AG326" t="s">
        <v>243</v>
      </c>
    </row>
    <row r="327" spans="1:33" x14ac:dyDescent="0.2">
      <c r="A327" t="s">
        <v>3784</v>
      </c>
      <c r="B327" t="s">
        <v>115</v>
      </c>
      <c r="C327" t="s">
        <v>107</v>
      </c>
      <c r="D327" s="1">
        <v>1000</v>
      </c>
      <c r="E327" t="s">
        <v>38</v>
      </c>
      <c r="F327" s="2">
        <v>45832</v>
      </c>
      <c r="G327" t="s">
        <v>39</v>
      </c>
      <c r="H327" t="s">
        <v>3785</v>
      </c>
      <c r="I327" t="s">
        <v>41</v>
      </c>
      <c r="J327" t="s">
        <v>42</v>
      </c>
      <c r="K327" t="s">
        <v>237</v>
      </c>
      <c r="M327" t="s">
        <v>2640</v>
      </c>
      <c r="N327" t="s">
        <v>3625</v>
      </c>
      <c r="O327" t="s">
        <v>3626</v>
      </c>
      <c r="P327" t="s">
        <v>48</v>
      </c>
      <c r="Q327" t="s">
        <v>2093</v>
      </c>
      <c r="R327" t="s">
        <v>2094</v>
      </c>
      <c r="S327" t="s">
        <v>72</v>
      </c>
      <c r="T327" t="s">
        <v>115</v>
      </c>
      <c r="U327" s="3" t="s">
        <v>2905</v>
      </c>
      <c r="V327" t="s">
        <v>53</v>
      </c>
      <c r="W327" s="2">
        <v>45832</v>
      </c>
      <c r="X327" s="2">
        <v>45835</v>
      </c>
      <c r="Y327">
        <v>0</v>
      </c>
      <c r="Z327" t="s">
        <v>54</v>
      </c>
      <c r="AA327" t="s">
        <v>241</v>
      </c>
      <c r="AD327" t="s">
        <v>56</v>
      </c>
      <c r="AE327" t="s">
        <v>117</v>
      </c>
      <c r="AF327" t="s">
        <v>56</v>
      </c>
      <c r="AG327" t="s">
        <v>117</v>
      </c>
    </row>
    <row r="328" spans="1:33" x14ac:dyDescent="0.2">
      <c r="A328" t="s">
        <v>3786</v>
      </c>
      <c r="B328" t="s">
        <v>115</v>
      </c>
      <c r="C328" t="s">
        <v>107</v>
      </c>
      <c r="D328" s="1">
        <v>655</v>
      </c>
      <c r="E328" t="s">
        <v>38</v>
      </c>
      <c r="F328" s="2">
        <v>45866</v>
      </c>
      <c r="G328" t="s">
        <v>39</v>
      </c>
      <c r="H328" t="s">
        <v>3787</v>
      </c>
      <c r="I328" t="s">
        <v>41</v>
      </c>
      <c r="J328" t="s">
        <v>42</v>
      </c>
      <c r="K328" t="s">
        <v>120</v>
      </c>
      <c r="M328" t="s">
        <v>110</v>
      </c>
      <c r="N328" t="s">
        <v>3391</v>
      </c>
      <c r="O328" t="s">
        <v>3392</v>
      </c>
      <c r="P328" t="s">
        <v>48</v>
      </c>
      <c r="Q328" t="s">
        <v>508</v>
      </c>
      <c r="R328" t="s">
        <v>509</v>
      </c>
      <c r="S328" t="s">
        <v>51</v>
      </c>
      <c r="T328" t="s">
        <v>115</v>
      </c>
      <c r="U328" s="3" t="s">
        <v>2905</v>
      </c>
      <c r="V328" t="s">
        <v>53</v>
      </c>
      <c r="W328" s="2">
        <v>45866</v>
      </c>
      <c r="X328" s="2">
        <v>45929</v>
      </c>
      <c r="Y328">
        <v>2</v>
      </c>
      <c r="Z328" t="s">
        <v>54</v>
      </c>
      <c r="AA328" t="s">
        <v>126</v>
      </c>
      <c r="AD328" t="s">
        <v>56</v>
      </c>
      <c r="AE328" t="s">
        <v>117</v>
      </c>
      <c r="AF328" t="s">
        <v>56</v>
      </c>
      <c r="AG328" t="s">
        <v>117</v>
      </c>
    </row>
    <row r="329" spans="1:33" x14ac:dyDescent="0.2">
      <c r="A329" t="s">
        <v>3788</v>
      </c>
      <c r="B329" t="s">
        <v>1246</v>
      </c>
      <c r="C329" t="s">
        <v>1244</v>
      </c>
      <c r="D329" s="1">
        <v>1000</v>
      </c>
      <c r="E329" t="s">
        <v>38</v>
      </c>
      <c r="F329" s="2">
        <v>45677</v>
      </c>
      <c r="G329" t="s">
        <v>39</v>
      </c>
      <c r="H329" t="s">
        <v>3789</v>
      </c>
      <c r="I329" t="s">
        <v>41</v>
      </c>
      <c r="J329" t="s">
        <v>42</v>
      </c>
      <c r="K329" t="s">
        <v>129</v>
      </c>
      <c r="M329" t="s">
        <v>173</v>
      </c>
      <c r="N329" t="s">
        <v>3790</v>
      </c>
      <c r="O329" t="s">
        <v>3791</v>
      </c>
      <c r="P329" t="s">
        <v>48</v>
      </c>
      <c r="Q329" t="s">
        <v>124</v>
      </c>
      <c r="R329" t="s">
        <v>125</v>
      </c>
      <c r="S329" t="s">
        <v>51</v>
      </c>
      <c r="T329" t="s">
        <v>1246</v>
      </c>
      <c r="U329" s="3" t="s">
        <v>2905</v>
      </c>
      <c r="V329" t="s">
        <v>53</v>
      </c>
      <c r="W329" s="2">
        <v>45677</v>
      </c>
      <c r="X329" s="2">
        <v>45744</v>
      </c>
      <c r="Y329">
        <v>2</v>
      </c>
      <c r="Z329" t="s">
        <v>54</v>
      </c>
      <c r="AA329" t="s">
        <v>132</v>
      </c>
      <c r="AD329" t="s">
        <v>56</v>
      </c>
      <c r="AE329" t="s">
        <v>877</v>
      </c>
      <c r="AF329" t="s">
        <v>56</v>
      </c>
      <c r="AG329" t="s">
        <v>877</v>
      </c>
    </row>
    <row r="330" spans="1:33" x14ac:dyDescent="0.2">
      <c r="A330" t="s">
        <v>3792</v>
      </c>
      <c r="B330" t="s">
        <v>52</v>
      </c>
      <c r="C330" t="s">
        <v>1244</v>
      </c>
      <c r="D330" s="1">
        <v>996</v>
      </c>
      <c r="E330" t="s">
        <v>38</v>
      </c>
      <c r="F330" s="2">
        <v>45779</v>
      </c>
      <c r="G330" t="s">
        <v>39</v>
      </c>
      <c r="H330" t="s">
        <v>3793</v>
      </c>
      <c r="I330" t="s">
        <v>41</v>
      </c>
      <c r="J330" t="s">
        <v>42</v>
      </c>
      <c r="K330" t="s">
        <v>129</v>
      </c>
      <c r="M330" t="s">
        <v>196</v>
      </c>
      <c r="N330" t="s">
        <v>884</v>
      </c>
      <c r="O330" t="s">
        <v>885</v>
      </c>
      <c r="P330" t="s">
        <v>48</v>
      </c>
      <c r="Q330" t="s">
        <v>80</v>
      </c>
      <c r="R330" t="s">
        <v>81</v>
      </c>
      <c r="S330" t="s">
        <v>51</v>
      </c>
      <c r="T330" t="s">
        <v>1246</v>
      </c>
      <c r="U330" s="3" t="s">
        <v>2905</v>
      </c>
      <c r="V330" t="s">
        <v>53</v>
      </c>
      <c r="W330" s="2">
        <v>45779</v>
      </c>
      <c r="X330" s="2">
        <v>45916</v>
      </c>
      <c r="Y330">
        <v>4</v>
      </c>
      <c r="Z330" t="s">
        <v>54</v>
      </c>
      <c r="AA330" t="s">
        <v>132</v>
      </c>
      <c r="AD330" t="s">
        <v>56</v>
      </c>
      <c r="AE330" t="s">
        <v>877</v>
      </c>
      <c r="AF330" t="s">
        <v>56</v>
      </c>
      <c r="AG330" t="s">
        <v>877</v>
      </c>
    </row>
    <row r="331" spans="1:33" x14ac:dyDescent="0.2">
      <c r="A331" t="s">
        <v>3794</v>
      </c>
      <c r="B331" t="s">
        <v>115</v>
      </c>
      <c r="C331" t="s">
        <v>1244</v>
      </c>
      <c r="D331" s="1">
        <v>1000</v>
      </c>
      <c r="E331" t="s">
        <v>38</v>
      </c>
      <c r="F331" s="2">
        <v>45804</v>
      </c>
      <c r="G331" t="s">
        <v>39</v>
      </c>
      <c r="H331" t="s">
        <v>3795</v>
      </c>
      <c r="I331" t="s">
        <v>41</v>
      </c>
      <c r="J331" t="s">
        <v>42</v>
      </c>
      <c r="K331" t="s">
        <v>129</v>
      </c>
      <c r="M331" t="s">
        <v>196</v>
      </c>
      <c r="N331" t="s">
        <v>3796</v>
      </c>
      <c r="O331" t="s">
        <v>3797</v>
      </c>
      <c r="P331" t="s">
        <v>48</v>
      </c>
      <c r="Q331" t="s">
        <v>3798</v>
      </c>
      <c r="R331" t="s">
        <v>3799</v>
      </c>
      <c r="S331" t="s">
        <v>1398</v>
      </c>
      <c r="T331" t="s">
        <v>1246</v>
      </c>
      <c r="U331" s="3" t="s">
        <v>2905</v>
      </c>
      <c r="V331" t="s">
        <v>53</v>
      </c>
      <c r="W331" s="2">
        <v>45804</v>
      </c>
      <c r="X331" s="2">
        <v>46028</v>
      </c>
      <c r="Y331">
        <v>7</v>
      </c>
      <c r="Z331" t="s">
        <v>54</v>
      </c>
      <c r="AA331" t="s">
        <v>132</v>
      </c>
      <c r="AD331" t="s">
        <v>56</v>
      </c>
      <c r="AE331" t="s">
        <v>877</v>
      </c>
      <c r="AF331" t="s">
        <v>56</v>
      </c>
      <c r="AG331" t="s">
        <v>877</v>
      </c>
    </row>
    <row r="332" spans="1:33" x14ac:dyDescent="0.2">
      <c r="A332" t="s">
        <v>3800</v>
      </c>
      <c r="B332" t="s">
        <v>1246</v>
      </c>
      <c r="C332" t="s">
        <v>1244</v>
      </c>
      <c r="D332" s="1">
        <v>802</v>
      </c>
      <c r="E332" t="s">
        <v>38</v>
      </c>
      <c r="F332" s="2">
        <v>45859</v>
      </c>
      <c r="G332" t="s">
        <v>39</v>
      </c>
      <c r="H332" t="s">
        <v>3801</v>
      </c>
      <c r="I332" t="s">
        <v>41</v>
      </c>
      <c r="J332" t="s">
        <v>42</v>
      </c>
      <c r="K332" t="s">
        <v>129</v>
      </c>
      <c r="M332" t="s">
        <v>196</v>
      </c>
      <c r="N332" t="s">
        <v>3802</v>
      </c>
      <c r="O332" t="s">
        <v>3803</v>
      </c>
      <c r="P332" t="s">
        <v>48</v>
      </c>
      <c r="Q332" t="s">
        <v>180</v>
      </c>
      <c r="R332" t="s">
        <v>181</v>
      </c>
      <c r="S332" t="s">
        <v>51</v>
      </c>
      <c r="T332" t="s">
        <v>1246</v>
      </c>
      <c r="U332" s="3" t="s">
        <v>2905</v>
      </c>
      <c r="V332" t="s">
        <v>53</v>
      </c>
      <c r="W332" s="2">
        <v>45859</v>
      </c>
      <c r="X332" s="2">
        <v>45890</v>
      </c>
      <c r="Y332">
        <v>1</v>
      </c>
      <c r="Z332" t="s">
        <v>54</v>
      </c>
      <c r="AA332" t="s">
        <v>132</v>
      </c>
      <c r="AD332" t="s">
        <v>56</v>
      </c>
      <c r="AE332" t="s">
        <v>877</v>
      </c>
      <c r="AF332" t="s">
        <v>56</v>
      </c>
      <c r="AG332" t="s">
        <v>877</v>
      </c>
    </row>
    <row r="333" spans="1:33" x14ac:dyDescent="0.2">
      <c r="A333" t="s">
        <v>3804</v>
      </c>
      <c r="B333" t="s">
        <v>115</v>
      </c>
      <c r="C333" t="s">
        <v>316</v>
      </c>
      <c r="D333" s="1">
        <v>362</v>
      </c>
      <c r="E333" t="s">
        <v>38</v>
      </c>
      <c r="F333" s="2">
        <v>45712</v>
      </c>
      <c r="G333" t="s">
        <v>39</v>
      </c>
      <c r="H333" t="s">
        <v>3805</v>
      </c>
      <c r="I333" t="s">
        <v>41</v>
      </c>
      <c r="J333" t="s">
        <v>42</v>
      </c>
      <c r="K333" t="s">
        <v>237</v>
      </c>
      <c r="M333" t="s">
        <v>2066</v>
      </c>
      <c r="N333" t="s">
        <v>111</v>
      </c>
      <c r="O333" t="s">
        <v>112</v>
      </c>
      <c r="P333" t="s">
        <v>48</v>
      </c>
      <c r="Q333" t="s">
        <v>113</v>
      </c>
      <c r="R333" t="s">
        <v>114</v>
      </c>
      <c r="S333" t="s">
        <v>51</v>
      </c>
      <c r="T333" t="s">
        <v>115</v>
      </c>
      <c r="U333" s="3" t="s">
        <v>2905</v>
      </c>
      <c r="V333" t="s">
        <v>53</v>
      </c>
      <c r="W333" s="2">
        <v>45712</v>
      </c>
      <c r="X333" s="2">
        <v>45729</v>
      </c>
      <c r="Y333">
        <v>0</v>
      </c>
      <c r="Z333" t="s">
        <v>54</v>
      </c>
      <c r="AA333" t="s">
        <v>241</v>
      </c>
      <c r="AD333" t="s">
        <v>56</v>
      </c>
      <c r="AE333" t="s">
        <v>242</v>
      </c>
      <c r="AF333" t="s">
        <v>56</v>
      </c>
      <c r="AG333" t="s">
        <v>242</v>
      </c>
    </row>
    <row r="334" spans="1:33" x14ac:dyDescent="0.2">
      <c r="A334" t="s">
        <v>3806</v>
      </c>
      <c r="B334" t="s">
        <v>323</v>
      </c>
      <c r="C334" t="s">
        <v>316</v>
      </c>
      <c r="D334" s="1">
        <v>2366</v>
      </c>
      <c r="E334" t="s">
        <v>38</v>
      </c>
      <c r="F334" s="2">
        <v>45727</v>
      </c>
      <c r="G334" t="s">
        <v>39</v>
      </c>
      <c r="H334" t="s">
        <v>3807</v>
      </c>
      <c r="I334" t="s">
        <v>41</v>
      </c>
      <c r="J334" t="s">
        <v>42</v>
      </c>
      <c r="K334" t="s">
        <v>109</v>
      </c>
      <c r="M334" t="s">
        <v>1405</v>
      </c>
      <c r="N334" t="s">
        <v>2347</v>
      </c>
      <c r="O334" t="s">
        <v>2348</v>
      </c>
      <c r="P334" t="s">
        <v>48</v>
      </c>
      <c r="Q334" t="s">
        <v>1463</v>
      </c>
      <c r="R334" t="s">
        <v>1464</v>
      </c>
      <c r="S334" t="s">
        <v>155</v>
      </c>
      <c r="T334" t="s">
        <v>323</v>
      </c>
      <c r="U334" s="3" t="s">
        <v>2905</v>
      </c>
      <c r="V334" t="s">
        <v>53</v>
      </c>
      <c r="W334" s="2">
        <v>45727</v>
      </c>
      <c r="X334" s="2">
        <v>45751</v>
      </c>
      <c r="Y334">
        <v>0</v>
      </c>
      <c r="Z334" t="s">
        <v>54</v>
      </c>
      <c r="AA334" t="s">
        <v>116</v>
      </c>
      <c r="AD334" t="s">
        <v>56</v>
      </c>
      <c r="AE334" t="s">
        <v>82</v>
      </c>
      <c r="AF334" t="s">
        <v>56</v>
      </c>
      <c r="AG334" t="s">
        <v>82</v>
      </c>
    </row>
    <row r="335" spans="1:33" x14ac:dyDescent="0.2">
      <c r="A335" t="s">
        <v>3808</v>
      </c>
      <c r="B335" t="s">
        <v>115</v>
      </c>
      <c r="C335" t="s">
        <v>316</v>
      </c>
      <c r="D335" s="1">
        <v>999</v>
      </c>
      <c r="E335" t="s">
        <v>38</v>
      </c>
      <c r="F335" s="2">
        <v>45723</v>
      </c>
      <c r="G335" t="s">
        <v>39</v>
      </c>
      <c r="H335" t="s">
        <v>3809</v>
      </c>
      <c r="I335" t="s">
        <v>41</v>
      </c>
      <c r="J335" t="s">
        <v>42</v>
      </c>
      <c r="K335" t="s">
        <v>237</v>
      </c>
      <c r="M335" t="s">
        <v>2640</v>
      </c>
      <c r="N335" t="s">
        <v>406</v>
      </c>
      <c r="O335" t="s">
        <v>407</v>
      </c>
      <c r="P335" t="s">
        <v>48</v>
      </c>
      <c r="Q335" t="s">
        <v>169</v>
      </c>
      <c r="R335" t="s">
        <v>170</v>
      </c>
      <c r="S335" t="s">
        <v>72</v>
      </c>
      <c r="T335" t="s">
        <v>115</v>
      </c>
      <c r="U335" s="3" t="s">
        <v>2905</v>
      </c>
      <c r="V335" t="s">
        <v>53</v>
      </c>
      <c r="W335" s="2">
        <v>45723</v>
      </c>
      <c r="X335" s="2">
        <v>45821</v>
      </c>
      <c r="Y335">
        <v>3</v>
      </c>
      <c r="Z335" t="s">
        <v>54</v>
      </c>
      <c r="AA335" t="s">
        <v>241</v>
      </c>
      <c r="AD335" t="s">
        <v>56</v>
      </c>
      <c r="AE335" t="s">
        <v>243</v>
      </c>
      <c r="AF335" t="s">
        <v>56</v>
      </c>
      <c r="AG335" t="s">
        <v>243</v>
      </c>
    </row>
    <row r="336" spans="1:33" x14ac:dyDescent="0.2">
      <c r="A336" t="s">
        <v>3810</v>
      </c>
      <c r="B336" t="s">
        <v>323</v>
      </c>
      <c r="C336" t="s">
        <v>316</v>
      </c>
      <c r="D336" s="1">
        <v>2465</v>
      </c>
      <c r="E336" t="s">
        <v>38</v>
      </c>
      <c r="F336" s="2">
        <v>45734</v>
      </c>
      <c r="G336" t="s">
        <v>39</v>
      </c>
      <c r="H336" t="s">
        <v>3811</v>
      </c>
      <c r="I336" t="s">
        <v>41</v>
      </c>
      <c r="J336" t="s">
        <v>42</v>
      </c>
      <c r="K336" t="s">
        <v>66</v>
      </c>
      <c r="M336" t="s">
        <v>789</v>
      </c>
      <c r="N336" t="s">
        <v>1361</v>
      </c>
      <c r="O336" t="s">
        <v>1362</v>
      </c>
      <c r="P336" t="s">
        <v>48</v>
      </c>
      <c r="Q336" t="s">
        <v>147</v>
      </c>
      <c r="R336" t="s">
        <v>148</v>
      </c>
      <c r="S336" t="s">
        <v>51</v>
      </c>
      <c r="T336" t="s">
        <v>323</v>
      </c>
      <c r="U336" s="3" t="s">
        <v>2905</v>
      </c>
      <c r="V336" t="s">
        <v>53</v>
      </c>
      <c r="W336" s="2">
        <v>45734</v>
      </c>
      <c r="X336" s="2">
        <v>45775</v>
      </c>
      <c r="Y336">
        <v>1</v>
      </c>
      <c r="Z336" t="s">
        <v>54</v>
      </c>
      <c r="AA336" t="s">
        <v>91</v>
      </c>
      <c r="AD336" t="s">
        <v>56</v>
      </c>
      <c r="AE336" t="s">
        <v>792</v>
      </c>
      <c r="AF336" t="s">
        <v>56</v>
      </c>
      <c r="AG336" t="s">
        <v>792</v>
      </c>
    </row>
    <row r="337" spans="1:33" x14ac:dyDescent="0.2">
      <c r="A337" t="s">
        <v>3812</v>
      </c>
      <c r="B337" t="s">
        <v>323</v>
      </c>
      <c r="C337" t="s">
        <v>316</v>
      </c>
      <c r="D337" s="1">
        <v>2385</v>
      </c>
      <c r="E337" t="s">
        <v>38</v>
      </c>
      <c r="F337" s="2">
        <v>45743</v>
      </c>
      <c r="G337" t="s">
        <v>39</v>
      </c>
      <c r="H337" t="s">
        <v>3813</v>
      </c>
      <c r="I337" t="s">
        <v>41</v>
      </c>
      <c r="J337" t="s">
        <v>42</v>
      </c>
      <c r="K337" t="s">
        <v>66</v>
      </c>
      <c r="M337" t="s">
        <v>789</v>
      </c>
      <c r="N337" t="s">
        <v>420</v>
      </c>
      <c r="O337" t="s">
        <v>421</v>
      </c>
      <c r="P337" t="s">
        <v>48</v>
      </c>
      <c r="Q337" t="s">
        <v>147</v>
      </c>
      <c r="R337" t="s">
        <v>148</v>
      </c>
      <c r="S337" t="s">
        <v>51</v>
      </c>
      <c r="T337" t="s">
        <v>323</v>
      </c>
      <c r="U337" s="3" t="s">
        <v>2905</v>
      </c>
      <c r="V337" t="s">
        <v>53</v>
      </c>
      <c r="W337" s="2">
        <v>45743</v>
      </c>
      <c r="X337" s="2">
        <v>45771</v>
      </c>
      <c r="Y337">
        <v>0</v>
      </c>
      <c r="Z337" t="s">
        <v>54</v>
      </c>
      <c r="AA337" t="s">
        <v>2906</v>
      </c>
      <c r="AD337" t="s">
        <v>56</v>
      </c>
      <c r="AE337" t="s">
        <v>792</v>
      </c>
      <c r="AF337" t="s">
        <v>56</v>
      </c>
      <c r="AG337" t="s">
        <v>792</v>
      </c>
    </row>
    <row r="338" spans="1:33" x14ac:dyDescent="0.2">
      <c r="A338" t="s">
        <v>3814</v>
      </c>
      <c r="B338" t="s">
        <v>323</v>
      </c>
      <c r="C338" t="s">
        <v>316</v>
      </c>
      <c r="D338" s="1">
        <v>1740</v>
      </c>
      <c r="E338" t="s">
        <v>38</v>
      </c>
      <c r="F338" s="2">
        <v>45750</v>
      </c>
      <c r="G338" t="s">
        <v>39</v>
      </c>
      <c r="H338" t="s">
        <v>3815</v>
      </c>
      <c r="I338" t="s">
        <v>41</v>
      </c>
      <c r="J338" t="s">
        <v>42</v>
      </c>
      <c r="K338" t="s">
        <v>129</v>
      </c>
      <c r="M338" t="s">
        <v>789</v>
      </c>
      <c r="N338" t="s">
        <v>1576</v>
      </c>
      <c r="O338" t="s">
        <v>1577</v>
      </c>
      <c r="P338" t="s">
        <v>48</v>
      </c>
      <c r="Q338" t="s">
        <v>191</v>
      </c>
      <c r="R338" t="s">
        <v>192</v>
      </c>
      <c r="S338" t="s">
        <v>51</v>
      </c>
      <c r="T338" t="s">
        <v>323</v>
      </c>
      <c r="U338" s="3" t="s">
        <v>2905</v>
      </c>
      <c r="V338" t="s">
        <v>53</v>
      </c>
      <c r="W338" s="2">
        <v>45750</v>
      </c>
      <c r="X338" s="2">
        <v>45846</v>
      </c>
      <c r="Y338">
        <v>3</v>
      </c>
      <c r="Z338" t="s">
        <v>54</v>
      </c>
      <c r="AA338" t="s">
        <v>228</v>
      </c>
      <c r="AD338" t="s">
        <v>56</v>
      </c>
      <c r="AE338" t="s">
        <v>792</v>
      </c>
      <c r="AF338" t="s">
        <v>56</v>
      </c>
      <c r="AG338" t="s">
        <v>792</v>
      </c>
    </row>
    <row r="339" spans="1:33" x14ac:dyDescent="0.2">
      <c r="A339" t="s">
        <v>3816</v>
      </c>
      <c r="B339" t="s">
        <v>323</v>
      </c>
      <c r="C339" t="s">
        <v>316</v>
      </c>
      <c r="D339" s="1">
        <v>2500</v>
      </c>
      <c r="E339" t="s">
        <v>38</v>
      </c>
      <c r="F339" s="2">
        <v>45761</v>
      </c>
      <c r="G339" t="s">
        <v>39</v>
      </c>
      <c r="H339" t="s">
        <v>3817</v>
      </c>
      <c r="I339" t="s">
        <v>41</v>
      </c>
      <c r="J339" t="s">
        <v>42</v>
      </c>
      <c r="K339" t="s">
        <v>66</v>
      </c>
      <c r="M339" t="s">
        <v>789</v>
      </c>
      <c r="N339" t="s">
        <v>359</v>
      </c>
      <c r="O339" t="s">
        <v>360</v>
      </c>
      <c r="P339" t="s">
        <v>48</v>
      </c>
      <c r="Q339" t="s">
        <v>70</v>
      </c>
      <c r="R339" t="s">
        <v>71</v>
      </c>
      <c r="S339" t="s">
        <v>72</v>
      </c>
      <c r="T339" t="s">
        <v>323</v>
      </c>
      <c r="U339" s="3" t="s">
        <v>2905</v>
      </c>
      <c r="V339" t="s">
        <v>53</v>
      </c>
      <c r="W339" s="2">
        <v>45761</v>
      </c>
      <c r="X339" s="2">
        <v>45764</v>
      </c>
      <c r="Y339">
        <v>0</v>
      </c>
      <c r="Z339" t="s">
        <v>54</v>
      </c>
      <c r="AA339" t="s">
        <v>2906</v>
      </c>
      <c r="AD339" t="s">
        <v>56</v>
      </c>
      <c r="AE339" t="s">
        <v>792</v>
      </c>
      <c r="AF339" t="s">
        <v>56</v>
      </c>
      <c r="AG339" t="s">
        <v>792</v>
      </c>
    </row>
    <row r="340" spans="1:33" x14ac:dyDescent="0.2">
      <c r="A340" t="s">
        <v>3818</v>
      </c>
      <c r="B340" t="s">
        <v>323</v>
      </c>
      <c r="C340" t="s">
        <v>316</v>
      </c>
      <c r="D340" s="1">
        <v>2088</v>
      </c>
      <c r="E340" t="s">
        <v>38</v>
      </c>
      <c r="F340" s="2">
        <v>45771</v>
      </c>
      <c r="G340" t="s">
        <v>39</v>
      </c>
      <c r="H340" t="s">
        <v>3819</v>
      </c>
      <c r="I340" t="s">
        <v>41</v>
      </c>
      <c r="J340" t="s">
        <v>42</v>
      </c>
      <c r="K340" t="s">
        <v>129</v>
      </c>
      <c r="M340" t="s">
        <v>1023</v>
      </c>
      <c r="N340" t="s">
        <v>1972</v>
      </c>
      <c r="O340" t="s">
        <v>1973</v>
      </c>
      <c r="P340" t="s">
        <v>48</v>
      </c>
      <c r="Q340" t="s">
        <v>147</v>
      </c>
      <c r="R340" t="s">
        <v>148</v>
      </c>
      <c r="S340" t="s">
        <v>51</v>
      </c>
      <c r="T340" t="s">
        <v>323</v>
      </c>
      <c r="U340" s="3" t="s">
        <v>2905</v>
      </c>
      <c r="V340" t="s">
        <v>53</v>
      </c>
      <c r="W340" s="2">
        <v>45771</v>
      </c>
      <c r="X340" s="2">
        <v>45846</v>
      </c>
      <c r="Y340">
        <v>2</v>
      </c>
      <c r="Z340" t="s">
        <v>54</v>
      </c>
      <c r="AA340" t="s">
        <v>163</v>
      </c>
      <c r="AD340" t="s">
        <v>56</v>
      </c>
      <c r="AE340" t="s">
        <v>57</v>
      </c>
      <c r="AF340" t="s">
        <v>56</v>
      </c>
      <c r="AG340" t="s">
        <v>57</v>
      </c>
    </row>
    <row r="341" spans="1:33" x14ac:dyDescent="0.2">
      <c r="A341" t="s">
        <v>3820</v>
      </c>
      <c r="B341" t="s">
        <v>323</v>
      </c>
      <c r="C341" t="s">
        <v>316</v>
      </c>
      <c r="D341" s="1">
        <v>2500</v>
      </c>
      <c r="E341" t="s">
        <v>38</v>
      </c>
      <c r="F341" s="2">
        <v>45771</v>
      </c>
      <c r="G341" t="s">
        <v>39</v>
      </c>
      <c r="H341" t="s">
        <v>3821</v>
      </c>
      <c r="I341" t="s">
        <v>41</v>
      </c>
      <c r="J341" t="s">
        <v>42</v>
      </c>
      <c r="K341" t="s">
        <v>66</v>
      </c>
      <c r="M341" t="s">
        <v>789</v>
      </c>
      <c r="N341" t="s">
        <v>3822</v>
      </c>
      <c r="O341" t="s">
        <v>3823</v>
      </c>
      <c r="P341" t="s">
        <v>48</v>
      </c>
      <c r="Q341" t="s">
        <v>2971</v>
      </c>
      <c r="R341" t="s">
        <v>2972</v>
      </c>
      <c r="S341" t="s">
        <v>72</v>
      </c>
      <c r="T341" t="s">
        <v>323</v>
      </c>
      <c r="U341" s="3" t="s">
        <v>2905</v>
      </c>
      <c r="V341" t="s">
        <v>53</v>
      </c>
      <c r="W341" s="2">
        <v>45771</v>
      </c>
      <c r="X341" s="2">
        <v>45797</v>
      </c>
      <c r="Y341">
        <v>0</v>
      </c>
      <c r="Z341" t="s">
        <v>54</v>
      </c>
      <c r="AA341" t="s">
        <v>2906</v>
      </c>
      <c r="AD341" t="s">
        <v>56</v>
      </c>
      <c r="AE341" t="s">
        <v>792</v>
      </c>
      <c r="AF341" t="s">
        <v>56</v>
      </c>
      <c r="AG341" t="s">
        <v>792</v>
      </c>
    </row>
    <row r="342" spans="1:33" x14ac:dyDescent="0.2">
      <c r="A342" t="s">
        <v>3824</v>
      </c>
      <c r="B342" t="s">
        <v>52</v>
      </c>
      <c r="C342" t="s">
        <v>316</v>
      </c>
      <c r="D342" s="1">
        <v>1080</v>
      </c>
      <c r="E342" t="s">
        <v>38</v>
      </c>
      <c r="F342" s="2">
        <v>45791</v>
      </c>
      <c r="G342" t="s">
        <v>39</v>
      </c>
      <c r="H342" t="s">
        <v>3825</v>
      </c>
      <c r="I342" t="s">
        <v>41</v>
      </c>
      <c r="J342" t="s">
        <v>42</v>
      </c>
      <c r="K342" t="s">
        <v>66</v>
      </c>
      <c r="M342" t="s">
        <v>789</v>
      </c>
      <c r="N342" t="s">
        <v>1390</v>
      </c>
      <c r="O342" t="s">
        <v>1391</v>
      </c>
      <c r="P342" t="s">
        <v>48</v>
      </c>
      <c r="Q342" t="s">
        <v>147</v>
      </c>
      <c r="R342" t="s">
        <v>148</v>
      </c>
      <c r="S342" t="s">
        <v>51</v>
      </c>
      <c r="T342" t="s">
        <v>323</v>
      </c>
      <c r="U342" s="3" t="s">
        <v>2905</v>
      </c>
      <c r="V342" t="s">
        <v>53</v>
      </c>
      <c r="W342" s="2">
        <v>45791</v>
      </c>
      <c r="X342" s="2">
        <v>45814</v>
      </c>
      <c r="Y342">
        <v>0</v>
      </c>
      <c r="Z342" t="s">
        <v>54</v>
      </c>
      <c r="AA342" t="s">
        <v>2906</v>
      </c>
      <c r="AD342" t="s">
        <v>56</v>
      </c>
      <c r="AE342" t="s">
        <v>792</v>
      </c>
      <c r="AF342" t="s">
        <v>56</v>
      </c>
      <c r="AG342" t="s">
        <v>792</v>
      </c>
    </row>
    <row r="343" spans="1:33" x14ac:dyDescent="0.2">
      <c r="A343" t="s">
        <v>3826</v>
      </c>
      <c r="B343" t="s">
        <v>52</v>
      </c>
      <c r="C343" t="s">
        <v>316</v>
      </c>
      <c r="D343" s="1">
        <v>1280</v>
      </c>
      <c r="E343" t="s">
        <v>38</v>
      </c>
      <c r="F343" s="2">
        <v>45804</v>
      </c>
      <c r="G343" t="s">
        <v>39</v>
      </c>
      <c r="H343" t="s">
        <v>3827</v>
      </c>
      <c r="I343" t="s">
        <v>41</v>
      </c>
      <c r="J343" t="s">
        <v>42</v>
      </c>
      <c r="K343" t="s">
        <v>120</v>
      </c>
      <c r="M343" t="s">
        <v>101</v>
      </c>
      <c r="N343" t="s">
        <v>1607</v>
      </c>
      <c r="O343" t="s">
        <v>1608</v>
      </c>
      <c r="P343" t="s">
        <v>48</v>
      </c>
      <c r="Q343" t="s">
        <v>415</v>
      </c>
      <c r="R343" t="s">
        <v>416</v>
      </c>
      <c r="S343" t="s">
        <v>51</v>
      </c>
      <c r="T343" t="s">
        <v>323</v>
      </c>
      <c r="U343" s="3" t="s">
        <v>2905</v>
      </c>
      <c r="V343" t="s">
        <v>53</v>
      </c>
      <c r="W343" s="2">
        <v>45804</v>
      </c>
      <c r="X343" s="2">
        <v>45819</v>
      </c>
      <c r="Y343">
        <v>0</v>
      </c>
      <c r="Z343" t="s">
        <v>54</v>
      </c>
      <c r="AA343" t="s">
        <v>126</v>
      </c>
      <c r="AD343" t="s">
        <v>56</v>
      </c>
      <c r="AE343" t="s">
        <v>57</v>
      </c>
      <c r="AF343" t="s">
        <v>56</v>
      </c>
      <c r="AG343" t="s">
        <v>57</v>
      </c>
    </row>
    <row r="344" spans="1:33" x14ac:dyDescent="0.2">
      <c r="A344" t="s">
        <v>3828</v>
      </c>
      <c r="B344" t="s">
        <v>323</v>
      </c>
      <c r="C344" t="s">
        <v>316</v>
      </c>
      <c r="D344" s="1">
        <v>2031</v>
      </c>
      <c r="E344" t="s">
        <v>38</v>
      </c>
      <c r="F344" s="2">
        <v>45799</v>
      </c>
      <c r="G344" t="s">
        <v>39</v>
      </c>
      <c r="H344" t="s">
        <v>3829</v>
      </c>
      <c r="I344" t="s">
        <v>41</v>
      </c>
      <c r="J344" t="s">
        <v>42</v>
      </c>
      <c r="K344" t="s">
        <v>129</v>
      </c>
      <c r="M344" t="s">
        <v>1023</v>
      </c>
      <c r="N344" t="s">
        <v>3830</v>
      </c>
      <c r="O344" t="s">
        <v>3831</v>
      </c>
      <c r="P344" t="s">
        <v>48</v>
      </c>
      <c r="Q344" t="s">
        <v>124</v>
      </c>
      <c r="R344" t="s">
        <v>125</v>
      </c>
      <c r="S344" t="s">
        <v>51</v>
      </c>
      <c r="T344" t="s">
        <v>323</v>
      </c>
      <c r="U344" s="3" t="s">
        <v>2905</v>
      </c>
      <c r="V344" t="s">
        <v>53</v>
      </c>
      <c r="W344" s="2">
        <v>45799</v>
      </c>
      <c r="X344" s="2">
        <v>45811</v>
      </c>
      <c r="Y344">
        <v>0</v>
      </c>
      <c r="Z344" t="s">
        <v>54</v>
      </c>
      <c r="AA344" t="s">
        <v>228</v>
      </c>
      <c r="AD344" t="s">
        <v>56</v>
      </c>
      <c r="AE344" t="s">
        <v>82</v>
      </c>
      <c r="AF344" t="s">
        <v>56</v>
      </c>
      <c r="AG344" t="s">
        <v>82</v>
      </c>
    </row>
    <row r="345" spans="1:33" x14ac:dyDescent="0.2">
      <c r="A345" t="s">
        <v>3832</v>
      </c>
      <c r="B345" t="s">
        <v>52</v>
      </c>
      <c r="C345" t="s">
        <v>316</v>
      </c>
      <c r="D345" s="1">
        <v>877</v>
      </c>
      <c r="E345" t="s">
        <v>38</v>
      </c>
      <c r="F345" s="2">
        <v>45798</v>
      </c>
      <c r="G345" t="s">
        <v>39</v>
      </c>
      <c r="H345" t="s">
        <v>3833</v>
      </c>
      <c r="I345" t="s">
        <v>41</v>
      </c>
      <c r="J345" t="s">
        <v>42</v>
      </c>
      <c r="K345" t="s">
        <v>285</v>
      </c>
      <c r="M345" t="s">
        <v>483</v>
      </c>
      <c r="N345" t="s">
        <v>1477</v>
      </c>
      <c r="O345" t="s">
        <v>1478</v>
      </c>
      <c r="P345" t="s">
        <v>48</v>
      </c>
      <c r="Q345" t="s">
        <v>490</v>
      </c>
      <c r="R345" t="s">
        <v>491</v>
      </c>
      <c r="S345" t="s">
        <v>72</v>
      </c>
      <c r="T345" t="s">
        <v>323</v>
      </c>
      <c r="U345" s="3" t="s">
        <v>2905</v>
      </c>
      <c r="V345" t="s">
        <v>53</v>
      </c>
      <c r="W345" s="2">
        <v>45798</v>
      </c>
      <c r="X345" s="2">
        <v>45814</v>
      </c>
      <c r="Y345">
        <v>0</v>
      </c>
      <c r="Z345" t="s">
        <v>54</v>
      </c>
      <c r="AA345" t="s">
        <v>289</v>
      </c>
      <c r="AD345" t="s">
        <v>56</v>
      </c>
      <c r="AE345" t="s">
        <v>82</v>
      </c>
      <c r="AF345" t="s">
        <v>56</v>
      </c>
      <c r="AG345" t="s">
        <v>82</v>
      </c>
    </row>
    <row r="346" spans="1:33" x14ac:dyDescent="0.2">
      <c r="A346" t="s">
        <v>3834</v>
      </c>
      <c r="B346" t="s">
        <v>323</v>
      </c>
      <c r="C346" t="s">
        <v>316</v>
      </c>
      <c r="D346" s="1">
        <v>2500</v>
      </c>
      <c r="E346" t="s">
        <v>38</v>
      </c>
      <c r="F346" s="2">
        <v>45826</v>
      </c>
      <c r="G346" t="s">
        <v>39</v>
      </c>
      <c r="H346" t="s">
        <v>3835</v>
      </c>
      <c r="I346" t="s">
        <v>41</v>
      </c>
      <c r="J346" t="s">
        <v>42</v>
      </c>
      <c r="K346" t="s">
        <v>120</v>
      </c>
      <c r="M346" t="s">
        <v>789</v>
      </c>
      <c r="N346" t="s">
        <v>3348</v>
      </c>
      <c r="O346" t="s">
        <v>3349</v>
      </c>
      <c r="P346" t="s">
        <v>48</v>
      </c>
      <c r="Q346" t="s">
        <v>428</v>
      </c>
      <c r="R346" t="s">
        <v>429</v>
      </c>
      <c r="S346" t="s">
        <v>155</v>
      </c>
      <c r="T346" t="s">
        <v>323</v>
      </c>
      <c r="U346" s="3" t="s">
        <v>2905</v>
      </c>
      <c r="V346" t="s">
        <v>53</v>
      </c>
      <c r="W346" s="2">
        <v>45826</v>
      </c>
      <c r="X346" s="2">
        <v>45841</v>
      </c>
      <c r="Y346">
        <v>0</v>
      </c>
      <c r="Z346" t="s">
        <v>54</v>
      </c>
      <c r="AA346" t="s">
        <v>126</v>
      </c>
      <c r="AD346" t="s">
        <v>56</v>
      </c>
      <c r="AE346" t="s">
        <v>792</v>
      </c>
      <c r="AF346" t="s">
        <v>56</v>
      </c>
      <c r="AG346" t="s">
        <v>792</v>
      </c>
    </row>
    <row r="347" spans="1:33" x14ac:dyDescent="0.2">
      <c r="A347" t="s">
        <v>3836</v>
      </c>
      <c r="B347" t="s">
        <v>323</v>
      </c>
      <c r="C347" t="s">
        <v>316</v>
      </c>
      <c r="D347" s="1">
        <v>250</v>
      </c>
      <c r="E347" t="s">
        <v>38</v>
      </c>
      <c r="F347" s="2">
        <v>45833</v>
      </c>
      <c r="G347" t="s">
        <v>39</v>
      </c>
      <c r="H347" t="s">
        <v>3837</v>
      </c>
      <c r="I347" t="s">
        <v>41</v>
      </c>
      <c r="J347" t="s">
        <v>42</v>
      </c>
      <c r="K347" t="s">
        <v>43</v>
      </c>
      <c r="M347" t="s">
        <v>410</v>
      </c>
      <c r="N347" t="s">
        <v>1059</v>
      </c>
      <c r="O347" t="s">
        <v>1060</v>
      </c>
      <c r="P347" t="s">
        <v>48</v>
      </c>
      <c r="Q347" t="s">
        <v>80</v>
      </c>
      <c r="R347" t="s">
        <v>81</v>
      </c>
      <c r="S347" t="s">
        <v>51</v>
      </c>
      <c r="T347" t="s">
        <v>323</v>
      </c>
      <c r="U347" s="3" t="s">
        <v>2905</v>
      </c>
      <c r="V347" t="s">
        <v>53</v>
      </c>
      <c r="W347" s="2">
        <v>45833</v>
      </c>
      <c r="X347" s="2">
        <v>45853</v>
      </c>
      <c r="Y347">
        <v>0</v>
      </c>
      <c r="Z347" t="s">
        <v>54</v>
      </c>
      <c r="AA347" t="s">
        <v>2914</v>
      </c>
      <c r="AD347" t="s">
        <v>56</v>
      </c>
      <c r="AE347" t="s">
        <v>135</v>
      </c>
      <c r="AF347" t="s">
        <v>56</v>
      </c>
      <c r="AG347" t="s">
        <v>135</v>
      </c>
    </row>
    <row r="348" spans="1:33" x14ac:dyDescent="0.2">
      <c r="A348" t="s">
        <v>3838</v>
      </c>
      <c r="B348" t="s">
        <v>323</v>
      </c>
      <c r="C348" t="s">
        <v>316</v>
      </c>
      <c r="D348" s="1">
        <v>2122</v>
      </c>
      <c r="E348" t="s">
        <v>38</v>
      </c>
      <c r="F348" s="2">
        <v>45838</v>
      </c>
      <c r="G348" t="s">
        <v>39</v>
      </c>
      <c r="H348" t="s">
        <v>3839</v>
      </c>
      <c r="I348" t="s">
        <v>41</v>
      </c>
      <c r="J348" t="s">
        <v>42</v>
      </c>
      <c r="K348" t="s">
        <v>66</v>
      </c>
      <c r="M348" t="s">
        <v>101</v>
      </c>
      <c r="N348" t="s">
        <v>1059</v>
      </c>
      <c r="O348" t="s">
        <v>1060</v>
      </c>
      <c r="P348" t="s">
        <v>48</v>
      </c>
      <c r="Q348" t="s">
        <v>80</v>
      </c>
      <c r="R348" t="s">
        <v>81</v>
      </c>
      <c r="S348" t="s">
        <v>51</v>
      </c>
      <c r="T348" t="s">
        <v>323</v>
      </c>
      <c r="U348" s="3" t="s">
        <v>2905</v>
      </c>
      <c r="V348" t="s">
        <v>53</v>
      </c>
      <c r="W348" s="2">
        <v>45838</v>
      </c>
      <c r="X348" s="2">
        <v>45868</v>
      </c>
      <c r="Y348">
        <v>1</v>
      </c>
      <c r="Z348" t="s">
        <v>54</v>
      </c>
      <c r="AA348" t="s">
        <v>2906</v>
      </c>
      <c r="AD348" t="s">
        <v>56</v>
      </c>
      <c r="AE348" t="s">
        <v>82</v>
      </c>
      <c r="AF348" t="s">
        <v>56</v>
      </c>
      <c r="AG348" t="s">
        <v>82</v>
      </c>
    </row>
    <row r="349" spans="1:33" x14ac:dyDescent="0.2">
      <c r="A349" t="s">
        <v>3840</v>
      </c>
      <c r="B349" t="s">
        <v>323</v>
      </c>
      <c r="C349" t="s">
        <v>316</v>
      </c>
      <c r="D349" s="1">
        <v>2500</v>
      </c>
      <c r="E349" t="s">
        <v>38</v>
      </c>
      <c r="F349" s="2">
        <v>45839</v>
      </c>
      <c r="G349" t="s">
        <v>39</v>
      </c>
      <c r="H349" t="s">
        <v>3841</v>
      </c>
      <c r="I349" t="s">
        <v>41</v>
      </c>
      <c r="J349" t="s">
        <v>42</v>
      </c>
      <c r="K349" t="s">
        <v>66</v>
      </c>
      <c r="M349" t="s">
        <v>789</v>
      </c>
      <c r="N349" t="s">
        <v>3842</v>
      </c>
      <c r="O349" t="s">
        <v>3843</v>
      </c>
      <c r="P349" t="s">
        <v>48</v>
      </c>
      <c r="Q349" t="s">
        <v>451</v>
      </c>
      <c r="R349" t="s">
        <v>452</v>
      </c>
      <c r="S349" t="s">
        <v>72</v>
      </c>
      <c r="T349" t="s">
        <v>323</v>
      </c>
      <c r="U349" s="3" t="s">
        <v>2905</v>
      </c>
      <c r="V349" t="s">
        <v>53</v>
      </c>
      <c r="W349" s="2">
        <v>45839</v>
      </c>
      <c r="X349" s="2">
        <v>45860</v>
      </c>
      <c r="Y349">
        <v>0</v>
      </c>
      <c r="Z349" t="s">
        <v>54</v>
      </c>
      <c r="AA349" t="s">
        <v>2906</v>
      </c>
      <c r="AD349" t="s">
        <v>56</v>
      </c>
      <c r="AE349" t="s">
        <v>792</v>
      </c>
      <c r="AF349" t="s">
        <v>56</v>
      </c>
      <c r="AG349" t="s">
        <v>792</v>
      </c>
    </row>
    <row r="350" spans="1:33" x14ac:dyDescent="0.2">
      <c r="A350" t="s">
        <v>3844</v>
      </c>
      <c r="B350" t="s">
        <v>323</v>
      </c>
      <c r="C350" t="s">
        <v>316</v>
      </c>
      <c r="D350" s="1">
        <v>2500</v>
      </c>
      <c r="E350" t="s">
        <v>38</v>
      </c>
      <c r="F350" s="2">
        <v>45846</v>
      </c>
      <c r="G350" t="s">
        <v>39</v>
      </c>
      <c r="H350" t="s">
        <v>3845</v>
      </c>
      <c r="I350" t="s">
        <v>41</v>
      </c>
      <c r="J350" t="s">
        <v>42</v>
      </c>
      <c r="K350" t="s">
        <v>66</v>
      </c>
      <c r="M350" t="s">
        <v>789</v>
      </c>
      <c r="N350" t="s">
        <v>455</v>
      </c>
      <c r="O350" t="s">
        <v>456</v>
      </c>
      <c r="P350" t="s">
        <v>48</v>
      </c>
      <c r="Q350" t="s">
        <v>248</v>
      </c>
      <c r="R350" t="s">
        <v>249</v>
      </c>
      <c r="S350" t="s">
        <v>155</v>
      </c>
      <c r="T350" t="s">
        <v>323</v>
      </c>
      <c r="U350" s="3" t="s">
        <v>2905</v>
      </c>
      <c r="V350" t="s">
        <v>53</v>
      </c>
      <c r="W350" s="2">
        <v>45846</v>
      </c>
      <c r="X350" s="2">
        <v>45860</v>
      </c>
      <c r="Y350">
        <v>0</v>
      </c>
      <c r="Z350" t="s">
        <v>54</v>
      </c>
      <c r="AA350" t="s">
        <v>2906</v>
      </c>
      <c r="AD350" t="s">
        <v>56</v>
      </c>
      <c r="AE350" t="s">
        <v>792</v>
      </c>
      <c r="AF350" t="s">
        <v>56</v>
      </c>
      <c r="AG350" t="s">
        <v>792</v>
      </c>
    </row>
    <row r="351" spans="1:33" x14ac:dyDescent="0.2">
      <c r="A351" t="s">
        <v>3846</v>
      </c>
      <c r="B351" t="s">
        <v>323</v>
      </c>
      <c r="C351" t="s">
        <v>316</v>
      </c>
      <c r="D351" s="1">
        <v>1555</v>
      </c>
      <c r="E351" t="s">
        <v>38</v>
      </c>
      <c r="F351" s="2">
        <v>45852</v>
      </c>
      <c r="G351" t="s">
        <v>39</v>
      </c>
      <c r="H351" t="s">
        <v>3847</v>
      </c>
      <c r="I351" t="s">
        <v>41</v>
      </c>
      <c r="J351" t="s">
        <v>42</v>
      </c>
      <c r="K351" t="s">
        <v>120</v>
      </c>
      <c r="M351" t="s">
        <v>789</v>
      </c>
      <c r="N351" t="s">
        <v>1116</v>
      </c>
      <c r="O351" t="s">
        <v>1117</v>
      </c>
      <c r="P351" t="s">
        <v>48</v>
      </c>
      <c r="Q351" t="s">
        <v>191</v>
      </c>
      <c r="R351" t="s">
        <v>192</v>
      </c>
      <c r="S351" t="s">
        <v>51</v>
      </c>
      <c r="T351" t="s">
        <v>323</v>
      </c>
      <c r="U351" s="3" t="s">
        <v>2905</v>
      </c>
      <c r="V351" t="s">
        <v>53</v>
      </c>
      <c r="W351" s="2">
        <v>45852</v>
      </c>
      <c r="X351" s="2">
        <v>45890</v>
      </c>
      <c r="Y351">
        <v>1</v>
      </c>
      <c r="Z351" t="s">
        <v>54</v>
      </c>
      <c r="AA351" t="s">
        <v>126</v>
      </c>
      <c r="AD351" t="s">
        <v>56</v>
      </c>
      <c r="AE351" t="s">
        <v>792</v>
      </c>
      <c r="AF351" t="s">
        <v>56</v>
      </c>
      <c r="AG351" t="s">
        <v>792</v>
      </c>
    </row>
    <row r="352" spans="1:33" x14ac:dyDescent="0.2">
      <c r="A352" t="s">
        <v>3848</v>
      </c>
      <c r="B352" t="s">
        <v>288</v>
      </c>
      <c r="C352" t="s">
        <v>283</v>
      </c>
      <c r="D352" s="1">
        <v>500</v>
      </c>
      <c r="E352" t="s">
        <v>38</v>
      </c>
      <c r="F352" s="2">
        <v>45665</v>
      </c>
      <c r="G352" t="s">
        <v>39</v>
      </c>
      <c r="H352" t="s">
        <v>3849</v>
      </c>
      <c r="I352" t="s">
        <v>41</v>
      </c>
      <c r="J352" t="s">
        <v>42</v>
      </c>
      <c r="K352" t="s">
        <v>109</v>
      </c>
      <c r="M352" t="s">
        <v>390</v>
      </c>
      <c r="N352" t="s">
        <v>1032</v>
      </c>
      <c r="O352" t="s">
        <v>1033</v>
      </c>
      <c r="P352" t="s">
        <v>48</v>
      </c>
      <c r="Q352" t="s">
        <v>415</v>
      </c>
      <c r="R352" t="s">
        <v>416</v>
      </c>
      <c r="S352" t="s">
        <v>51</v>
      </c>
      <c r="T352" t="s">
        <v>288</v>
      </c>
      <c r="U352" s="3" t="s">
        <v>2905</v>
      </c>
      <c r="V352" t="s">
        <v>53</v>
      </c>
      <c r="W352" s="2">
        <v>45665</v>
      </c>
      <c r="X352" s="2">
        <v>45713</v>
      </c>
      <c r="Y352">
        <v>1</v>
      </c>
      <c r="Z352" t="s">
        <v>54</v>
      </c>
      <c r="AA352" t="s">
        <v>116</v>
      </c>
      <c r="AD352" t="s">
        <v>56</v>
      </c>
      <c r="AE352" t="s">
        <v>877</v>
      </c>
      <c r="AF352" t="s">
        <v>56</v>
      </c>
      <c r="AG352" t="s">
        <v>877</v>
      </c>
    </row>
    <row r="353" spans="1:33" x14ac:dyDescent="0.2">
      <c r="A353" t="s">
        <v>3850</v>
      </c>
      <c r="B353" t="s">
        <v>288</v>
      </c>
      <c r="C353" t="s">
        <v>283</v>
      </c>
      <c r="D353" s="1">
        <v>500</v>
      </c>
      <c r="E353" t="s">
        <v>38</v>
      </c>
      <c r="F353" s="2">
        <v>45684</v>
      </c>
      <c r="G353" t="s">
        <v>39</v>
      </c>
      <c r="H353" t="s">
        <v>3851</v>
      </c>
      <c r="I353" t="s">
        <v>41</v>
      </c>
      <c r="J353" t="s">
        <v>42</v>
      </c>
      <c r="K353" t="s">
        <v>109</v>
      </c>
      <c r="M353" t="s">
        <v>173</v>
      </c>
      <c r="N353" t="s">
        <v>1032</v>
      </c>
      <c r="O353" t="s">
        <v>1033</v>
      </c>
      <c r="P353" t="s">
        <v>48</v>
      </c>
      <c r="Q353" t="s">
        <v>415</v>
      </c>
      <c r="R353" t="s">
        <v>416</v>
      </c>
      <c r="S353" t="s">
        <v>51</v>
      </c>
      <c r="T353" t="s">
        <v>288</v>
      </c>
      <c r="U353" s="3" t="s">
        <v>2905</v>
      </c>
      <c r="V353" t="s">
        <v>53</v>
      </c>
      <c r="W353" s="2">
        <v>45684</v>
      </c>
      <c r="X353" s="2">
        <v>45734</v>
      </c>
      <c r="Y353">
        <v>1</v>
      </c>
      <c r="Z353" t="s">
        <v>54</v>
      </c>
      <c r="AA353" t="s">
        <v>116</v>
      </c>
      <c r="AD353" t="s">
        <v>56</v>
      </c>
      <c r="AE353" t="s">
        <v>877</v>
      </c>
      <c r="AF353" t="s">
        <v>56</v>
      </c>
      <c r="AG353" t="s">
        <v>877</v>
      </c>
    </row>
    <row r="354" spans="1:33" x14ac:dyDescent="0.2">
      <c r="A354" t="s">
        <v>3852</v>
      </c>
      <c r="B354" t="s">
        <v>288</v>
      </c>
      <c r="C354" t="s">
        <v>283</v>
      </c>
      <c r="D354" s="1">
        <v>500</v>
      </c>
      <c r="E354" t="s">
        <v>38</v>
      </c>
      <c r="F354" s="2">
        <v>45684</v>
      </c>
      <c r="G354" t="s">
        <v>39</v>
      </c>
      <c r="H354" t="s">
        <v>3853</v>
      </c>
      <c r="I354" t="s">
        <v>41</v>
      </c>
      <c r="J354" t="s">
        <v>42</v>
      </c>
      <c r="K354" t="s">
        <v>109</v>
      </c>
      <c r="M354" t="s">
        <v>173</v>
      </c>
      <c r="N354" t="s">
        <v>1032</v>
      </c>
      <c r="O354" t="s">
        <v>1033</v>
      </c>
      <c r="P354" t="s">
        <v>48</v>
      </c>
      <c r="Q354" t="s">
        <v>415</v>
      </c>
      <c r="R354" t="s">
        <v>416</v>
      </c>
      <c r="S354" t="s">
        <v>51</v>
      </c>
      <c r="T354" t="s">
        <v>288</v>
      </c>
      <c r="U354" s="3" t="s">
        <v>2905</v>
      </c>
      <c r="V354" t="s">
        <v>53</v>
      </c>
      <c r="W354" s="2">
        <v>45684</v>
      </c>
      <c r="X354" s="2">
        <v>45750</v>
      </c>
      <c r="Y354">
        <v>2</v>
      </c>
      <c r="Z354" t="s">
        <v>54</v>
      </c>
      <c r="AA354" t="s">
        <v>116</v>
      </c>
      <c r="AD354" t="s">
        <v>56</v>
      </c>
      <c r="AE354" t="s">
        <v>877</v>
      </c>
      <c r="AF354" t="s">
        <v>56</v>
      </c>
      <c r="AG354" t="s">
        <v>877</v>
      </c>
    </row>
    <row r="355" spans="1:33" x14ac:dyDescent="0.2">
      <c r="A355" t="s">
        <v>3854</v>
      </c>
      <c r="B355" t="s">
        <v>288</v>
      </c>
      <c r="C355" t="s">
        <v>283</v>
      </c>
      <c r="D355" s="1">
        <v>500</v>
      </c>
      <c r="E355" t="s">
        <v>38</v>
      </c>
      <c r="F355" s="2">
        <v>45691</v>
      </c>
      <c r="G355" t="s">
        <v>39</v>
      </c>
      <c r="H355" t="s">
        <v>3855</v>
      </c>
      <c r="I355" t="s">
        <v>41</v>
      </c>
      <c r="J355" t="s">
        <v>42</v>
      </c>
      <c r="K355" t="s">
        <v>109</v>
      </c>
      <c r="M355" t="s">
        <v>173</v>
      </c>
      <c r="N355" t="s">
        <v>1032</v>
      </c>
      <c r="O355" t="s">
        <v>1033</v>
      </c>
      <c r="P355" t="s">
        <v>48</v>
      </c>
      <c r="Q355" t="s">
        <v>415</v>
      </c>
      <c r="R355" t="s">
        <v>416</v>
      </c>
      <c r="S355" t="s">
        <v>51</v>
      </c>
      <c r="T355" t="s">
        <v>288</v>
      </c>
      <c r="U355" s="3" t="s">
        <v>2905</v>
      </c>
      <c r="V355" t="s">
        <v>53</v>
      </c>
      <c r="W355" s="2">
        <v>45691</v>
      </c>
      <c r="X355" s="2">
        <v>45743</v>
      </c>
      <c r="Y355">
        <v>1</v>
      </c>
      <c r="Z355" t="s">
        <v>54</v>
      </c>
      <c r="AA355" t="s">
        <v>116</v>
      </c>
      <c r="AD355" t="s">
        <v>56</v>
      </c>
      <c r="AE355" t="s">
        <v>877</v>
      </c>
      <c r="AF355" t="s">
        <v>56</v>
      </c>
      <c r="AG355" t="s">
        <v>877</v>
      </c>
    </row>
    <row r="356" spans="1:33" x14ac:dyDescent="0.2">
      <c r="A356" t="s">
        <v>3856</v>
      </c>
      <c r="B356" t="s">
        <v>288</v>
      </c>
      <c r="C356" t="s">
        <v>283</v>
      </c>
      <c r="D356" s="1">
        <v>500</v>
      </c>
      <c r="E356" t="s">
        <v>38</v>
      </c>
      <c r="F356" s="2">
        <v>45691</v>
      </c>
      <c r="G356" t="s">
        <v>39</v>
      </c>
      <c r="H356" t="s">
        <v>3857</v>
      </c>
      <c r="I356" t="s">
        <v>41</v>
      </c>
      <c r="J356" t="s">
        <v>42</v>
      </c>
      <c r="K356" t="s">
        <v>109</v>
      </c>
      <c r="M356" t="s">
        <v>173</v>
      </c>
      <c r="N356" t="s">
        <v>1032</v>
      </c>
      <c r="O356" t="s">
        <v>1033</v>
      </c>
      <c r="P356" t="s">
        <v>48</v>
      </c>
      <c r="Q356" t="s">
        <v>415</v>
      </c>
      <c r="R356" t="s">
        <v>416</v>
      </c>
      <c r="S356" t="s">
        <v>51</v>
      </c>
      <c r="T356" t="s">
        <v>288</v>
      </c>
      <c r="U356" s="3" t="s">
        <v>2905</v>
      </c>
      <c r="V356" t="s">
        <v>53</v>
      </c>
      <c r="W356" s="2">
        <v>45691</v>
      </c>
      <c r="X356" s="2">
        <v>45826</v>
      </c>
      <c r="Y356">
        <v>4</v>
      </c>
      <c r="Z356" t="s">
        <v>54</v>
      </c>
      <c r="AA356" t="s">
        <v>116</v>
      </c>
      <c r="AD356" t="s">
        <v>56</v>
      </c>
      <c r="AE356" t="s">
        <v>877</v>
      </c>
      <c r="AF356" t="s">
        <v>56</v>
      </c>
      <c r="AG356" t="s">
        <v>877</v>
      </c>
    </row>
    <row r="357" spans="1:33" x14ac:dyDescent="0.2">
      <c r="A357" t="s">
        <v>3858</v>
      </c>
      <c r="B357" t="s">
        <v>288</v>
      </c>
      <c r="C357" t="s">
        <v>283</v>
      </c>
      <c r="D357" s="1">
        <v>830</v>
      </c>
      <c r="E357" t="s">
        <v>38</v>
      </c>
      <c r="F357" s="2">
        <v>45691</v>
      </c>
      <c r="G357" t="s">
        <v>39</v>
      </c>
      <c r="H357" t="s">
        <v>3859</v>
      </c>
      <c r="I357" t="s">
        <v>41</v>
      </c>
      <c r="J357" t="s">
        <v>42</v>
      </c>
      <c r="K357" t="s">
        <v>285</v>
      </c>
      <c r="M357" t="s">
        <v>196</v>
      </c>
      <c r="N357" t="s">
        <v>890</v>
      </c>
      <c r="O357" t="s">
        <v>3860</v>
      </c>
      <c r="P357" t="s">
        <v>48</v>
      </c>
      <c r="Q357" t="s">
        <v>153</v>
      </c>
      <c r="R357" t="s">
        <v>154</v>
      </c>
      <c r="S357" t="s">
        <v>155</v>
      </c>
      <c r="T357" t="s">
        <v>288</v>
      </c>
      <c r="U357" s="3" t="s">
        <v>2905</v>
      </c>
      <c r="V357" t="s">
        <v>53</v>
      </c>
      <c r="W357" s="2">
        <v>45691</v>
      </c>
      <c r="X357" s="2">
        <v>45718</v>
      </c>
      <c r="Y357">
        <v>0</v>
      </c>
      <c r="Z357" t="s">
        <v>54</v>
      </c>
      <c r="AA357" t="s">
        <v>289</v>
      </c>
      <c r="AD357" t="s">
        <v>56</v>
      </c>
      <c r="AE357" t="s">
        <v>877</v>
      </c>
      <c r="AF357" t="s">
        <v>56</v>
      </c>
      <c r="AG357" t="s">
        <v>877</v>
      </c>
    </row>
    <row r="358" spans="1:33" x14ac:dyDescent="0.2">
      <c r="A358" t="s">
        <v>3861</v>
      </c>
      <c r="B358" t="s">
        <v>288</v>
      </c>
      <c r="C358" t="s">
        <v>283</v>
      </c>
      <c r="D358" s="1">
        <v>300</v>
      </c>
      <c r="E358" t="s">
        <v>38</v>
      </c>
      <c r="F358" s="2">
        <v>45693</v>
      </c>
      <c r="G358" t="s">
        <v>39</v>
      </c>
      <c r="H358" t="s">
        <v>3862</v>
      </c>
      <c r="I358" t="s">
        <v>41</v>
      </c>
      <c r="J358" t="s">
        <v>42</v>
      </c>
      <c r="K358" t="s">
        <v>109</v>
      </c>
      <c r="M358" t="s">
        <v>121</v>
      </c>
      <c r="N358" t="s">
        <v>1059</v>
      </c>
      <c r="O358" t="s">
        <v>1060</v>
      </c>
      <c r="P358" t="s">
        <v>48</v>
      </c>
      <c r="Q358" t="s">
        <v>80</v>
      </c>
      <c r="R358" t="s">
        <v>81</v>
      </c>
      <c r="S358" t="s">
        <v>51</v>
      </c>
      <c r="T358" t="s">
        <v>288</v>
      </c>
      <c r="U358" s="3" t="s">
        <v>2905</v>
      </c>
      <c r="V358" t="s">
        <v>53</v>
      </c>
      <c r="W358" s="2">
        <v>45693</v>
      </c>
      <c r="X358" s="2">
        <v>45729</v>
      </c>
      <c r="Y358">
        <v>1</v>
      </c>
      <c r="Z358" t="s">
        <v>54</v>
      </c>
      <c r="AA358" t="s">
        <v>116</v>
      </c>
      <c r="AD358" t="s">
        <v>56</v>
      </c>
      <c r="AE358" t="s">
        <v>877</v>
      </c>
      <c r="AF358" t="s">
        <v>56</v>
      </c>
      <c r="AG358" t="s">
        <v>877</v>
      </c>
    </row>
    <row r="359" spans="1:33" x14ac:dyDescent="0.2">
      <c r="A359" t="s">
        <v>3863</v>
      </c>
      <c r="B359" t="s">
        <v>288</v>
      </c>
      <c r="C359" t="s">
        <v>283</v>
      </c>
      <c r="D359" s="1">
        <v>500</v>
      </c>
      <c r="E359" t="s">
        <v>38</v>
      </c>
      <c r="F359" s="2">
        <v>45698</v>
      </c>
      <c r="G359" t="s">
        <v>39</v>
      </c>
      <c r="H359" t="s">
        <v>3864</v>
      </c>
      <c r="I359" t="s">
        <v>41</v>
      </c>
      <c r="J359" t="s">
        <v>42</v>
      </c>
      <c r="K359" t="s">
        <v>109</v>
      </c>
      <c r="M359" t="s">
        <v>173</v>
      </c>
      <c r="N359" t="s">
        <v>1032</v>
      </c>
      <c r="O359" t="s">
        <v>1033</v>
      </c>
      <c r="P359" t="s">
        <v>48</v>
      </c>
      <c r="Q359" t="s">
        <v>415</v>
      </c>
      <c r="R359" t="s">
        <v>416</v>
      </c>
      <c r="S359" t="s">
        <v>51</v>
      </c>
      <c r="T359" t="s">
        <v>288</v>
      </c>
      <c r="U359" s="3" t="s">
        <v>2905</v>
      </c>
      <c r="V359" t="s">
        <v>53</v>
      </c>
      <c r="W359" s="2">
        <v>45698</v>
      </c>
      <c r="X359" s="2">
        <v>45804</v>
      </c>
      <c r="Y359">
        <v>3</v>
      </c>
      <c r="Z359" t="s">
        <v>54</v>
      </c>
      <c r="AA359" t="s">
        <v>116</v>
      </c>
      <c r="AD359" t="s">
        <v>56</v>
      </c>
      <c r="AE359" t="s">
        <v>877</v>
      </c>
      <c r="AF359" t="s">
        <v>56</v>
      </c>
      <c r="AG359" t="s">
        <v>877</v>
      </c>
    </row>
    <row r="360" spans="1:33" x14ac:dyDescent="0.2">
      <c r="A360" t="s">
        <v>3865</v>
      </c>
      <c r="B360" t="s">
        <v>288</v>
      </c>
      <c r="C360" t="s">
        <v>283</v>
      </c>
      <c r="D360" s="1">
        <v>500</v>
      </c>
      <c r="E360" t="s">
        <v>38</v>
      </c>
      <c r="F360" s="2">
        <v>45698</v>
      </c>
      <c r="G360" t="s">
        <v>39</v>
      </c>
      <c r="H360" t="s">
        <v>3866</v>
      </c>
      <c r="I360" t="s">
        <v>41</v>
      </c>
      <c r="J360" t="s">
        <v>42</v>
      </c>
      <c r="K360" t="s">
        <v>285</v>
      </c>
      <c r="M360" t="s">
        <v>390</v>
      </c>
      <c r="N360" t="s">
        <v>401</v>
      </c>
      <c r="O360" t="s">
        <v>402</v>
      </c>
      <c r="P360" t="s">
        <v>48</v>
      </c>
      <c r="Q360" t="s">
        <v>161</v>
      </c>
      <c r="R360" t="s">
        <v>162</v>
      </c>
      <c r="S360" t="s">
        <v>155</v>
      </c>
      <c r="T360" t="s">
        <v>288</v>
      </c>
      <c r="U360" s="3" t="s">
        <v>2905</v>
      </c>
      <c r="V360" t="s">
        <v>53</v>
      </c>
      <c r="W360" s="2">
        <v>45698</v>
      </c>
      <c r="X360" s="2">
        <v>45743</v>
      </c>
      <c r="Y360">
        <v>1</v>
      </c>
      <c r="Z360" t="s">
        <v>54</v>
      </c>
      <c r="AA360" t="s">
        <v>289</v>
      </c>
      <c r="AD360" t="s">
        <v>56</v>
      </c>
      <c r="AE360" t="s">
        <v>877</v>
      </c>
      <c r="AF360" t="s">
        <v>56</v>
      </c>
      <c r="AG360" t="s">
        <v>877</v>
      </c>
    </row>
    <row r="361" spans="1:33" x14ac:dyDescent="0.2">
      <c r="A361" t="s">
        <v>3867</v>
      </c>
      <c r="B361" t="s">
        <v>288</v>
      </c>
      <c r="C361" t="s">
        <v>283</v>
      </c>
      <c r="D361" s="1">
        <v>500</v>
      </c>
      <c r="E361" t="s">
        <v>38</v>
      </c>
      <c r="F361" s="2">
        <v>45705</v>
      </c>
      <c r="G361" t="s">
        <v>39</v>
      </c>
      <c r="H361" t="s">
        <v>3868</v>
      </c>
      <c r="I361" t="s">
        <v>41</v>
      </c>
      <c r="J361" t="s">
        <v>42</v>
      </c>
      <c r="K361" t="s">
        <v>285</v>
      </c>
      <c r="M361" t="s">
        <v>121</v>
      </c>
      <c r="N361" t="s">
        <v>1327</v>
      </c>
      <c r="O361" t="s">
        <v>1328</v>
      </c>
      <c r="P361" t="s">
        <v>48</v>
      </c>
      <c r="Q361" t="s">
        <v>191</v>
      </c>
      <c r="R361" t="s">
        <v>192</v>
      </c>
      <c r="S361" t="s">
        <v>51</v>
      </c>
      <c r="T361" t="s">
        <v>288</v>
      </c>
      <c r="U361" s="3" t="s">
        <v>2905</v>
      </c>
      <c r="V361" t="s">
        <v>53</v>
      </c>
      <c r="W361" s="2">
        <v>45705</v>
      </c>
      <c r="X361" s="2">
        <v>45743</v>
      </c>
      <c r="Y361">
        <v>1</v>
      </c>
      <c r="Z361" t="s">
        <v>54</v>
      </c>
      <c r="AA361" t="s">
        <v>289</v>
      </c>
      <c r="AD361" t="s">
        <v>56</v>
      </c>
      <c r="AE361" t="s">
        <v>877</v>
      </c>
      <c r="AF361" t="s">
        <v>56</v>
      </c>
      <c r="AG361" t="s">
        <v>877</v>
      </c>
    </row>
    <row r="362" spans="1:33" x14ac:dyDescent="0.2">
      <c r="A362" t="s">
        <v>3869</v>
      </c>
      <c r="B362" t="s">
        <v>288</v>
      </c>
      <c r="C362" t="s">
        <v>283</v>
      </c>
      <c r="D362" s="1">
        <v>500</v>
      </c>
      <c r="E362" t="s">
        <v>38</v>
      </c>
      <c r="F362" s="2">
        <v>45705</v>
      </c>
      <c r="G362" t="s">
        <v>39</v>
      </c>
      <c r="H362" t="s">
        <v>3870</v>
      </c>
      <c r="I362" t="s">
        <v>41</v>
      </c>
      <c r="J362" t="s">
        <v>42</v>
      </c>
      <c r="K362" t="s">
        <v>109</v>
      </c>
      <c r="M362" t="s">
        <v>121</v>
      </c>
      <c r="N362" t="s">
        <v>111</v>
      </c>
      <c r="O362" t="s">
        <v>112</v>
      </c>
      <c r="P362" t="s">
        <v>48</v>
      </c>
      <c r="Q362" t="s">
        <v>113</v>
      </c>
      <c r="R362" t="s">
        <v>114</v>
      </c>
      <c r="S362" t="s">
        <v>51</v>
      </c>
      <c r="T362" t="s">
        <v>288</v>
      </c>
      <c r="U362" s="3" t="s">
        <v>2905</v>
      </c>
      <c r="V362" t="s">
        <v>53</v>
      </c>
      <c r="W362" s="2">
        <v>45705</v>
      </c>
      <c r="X362" s="2">
        <v>45757</v>
      </c>
      <c r="Y362">
        <v>1</v>
      </c>
      <c r="Z362" t="s">
        <v>54</v>
      </c>
      <c r="AA362" t="s">
        <v>116</v>
      </c>
      <c r="AD362" t="s">
        <v>56</v>
      </c>
      <c r="AE362" t="s">
        <v>877</v>
      </c>
      <c r="AF362" t="s">
        <v>56</v>
      </c>
      <c r="AG362" t="s">
        <v>877</v>
      </c>
    </row>
    <row r="363" spans="1:33" x14ac:dyDescent="0.2">
      <c r="A363" t="s">
        <v>3871</v>
      </c>
      <c r="B363" t="s">
        <v>288</v>
      </c>
      <c r="C363" t="s">
        <v>283</v>
      </c>
      <c r="D363" s="1">
        <v>480</v>
      </c>
      <c r="E363" t="s">
        <v>38</v>
      </c>
      <c r="F363" s="2">
        <v>45709</v>
      </c>
      <c r="G363" t="s">
        <v>39</v>
      </c>
      <c r="H363" t="s">
        <v>3872</v>
      </c>
      <c r="I363" t="s">
        <v>41</v>
      </c>
      <c r="J363" t="s">
        <v>42</v>
      </c>
      <c r="K363" t="s">
        <v>109</v>
      </c>
      <c r="M363" t="s">
        <v>932</v>
      </c>
      <c r="N363" t="s">
        <v>359</v>
      </c>
      <c r="O363" t="s">
        <v>360</v>
      </c>
      <c r="P363" t="s">
        <v>48</v>
      </c>
      <c r="Q363" t="s">
        <v>70</v>
      </c>
      <c r="R363" t="s">
        <v>71</v>
      </c>
      <c r="S363" t="s">
        <v>72</v>
      </c>
      <c r="T363" t="s">
        <v>288</v>
      </c>
      <c r="U363" s="3" t="s">
        <v>2905</v>
      </c>
      <c r="V363" t="s">
        <v>53</v>
      </c>
      <c r="W363" s="2">
        <v>45709</v>
      </c>
      <c r="X363" s="2">
        <v>45764</v>
      </c>
      <c r="Y363">
        <v>1</v>
      </c>
      <c r="Z363" t="s">
        <v>54</v>
      </c>
      <c r="AA363" t="s">
        <v>116</v>
      </c>
      <c r="AD363" t="s">
        <v>56</v>
      </c>
      <c r="AE363" t="s">
        <v>1061</v>
      </c>
      <c r="AF363" t="s">
        <v>56</v>
      </c>
      <c r="AG363" t="s">
        <v>1061</v>
      </c>
    </row>
    <row r="364" spans="1:33" x14ac:dyDescent="0.2">
      <c r="A364" t="s">
        <v>3873</v>
      </c>
      <c r="B364" t="s">
        <v>288</v>
      </c>
      <c r="C364" t="s">
        <v>283</v>
      </c>
      <c r="D364" s="1">
        <v>500</v>
      </c>
      <c r="E364" t="s">
        <v>38</v>
      </c>
      <c r="F364" s="2">
        <v>45716</v>
      </c>
      <c r="G364" t="s">
        <v>39</v>
      </c>
      <c r="H364" t="s">
        <v>3874</v>
      </c>
      <c r="I364" t="s">
        <v>41</v>
      </c>
      <c r="J364" t="s">
        <v>42</v>
      </c>
      <c r="K364" t="s">
        <v>109</v>
      </c>
      <c r="M364" t="s">
        <v>173</v>
      </c>
      <c r="N364" t="s">
        <v>111</v>
      </c>
      <c r="O364" t="s">
        <v>112</v>
      </c>
      <c r="P364" t="s">
        <v>48</v>
      </c>
      <c r="Q364" t="s">
        <v>113</v>
      </c>
      <c r="R364" t="s">
        <v>114</v>
      </c>
      <c r="S364" t="s">
        <v>51</v>
      </c>
      <c r="T364" t="s">
        <v>288</v>
      </c>
      <c r="U364" s="3" t="s">
        <v>2905</v>
      </c>
      <c r="V364" t="s">
        <v>53</v>
      </c>
      <c r="W364" s="2">
        <v>45716</v>
      </c>
      <c r="X364" s="2">
        <v>45814</v>
      </c>
      <c r="Y364">
        <v>3</v>
      </c>
      <c r="Z364" t="s">
        <v>54</v>
      </c>
      <c r="AA364" t="s">
        <v>116</v>
      </c>
      <c r="AD364" t="s">
        <v>56</v>
      </c>
      <c r="AE364" t="s">
        <v>877</v>
      </c>
      <c r="AF364" t="s">
        <v>56</v>
      </c>
      <c r="AG364" t="s">
        <v>877</v>
      </c>
    </row>
    <row r="365" spans="1:33" x14ac:dyDescent="0.2">
      <c r="A365" t="s">
        <v>3875</v>
      </c>
      <c r="B365" t="s">
        <v>288</v>
      </c>
      <c r="C365" t="s">
        <v>283</v>
      </c>
      <c r="D365" s="1">
        <v>500</v>
      </c>
      <c r="E365" t="s">
        <v>38</v>
      </c>
      <c r="F365" s="2">
        <v>45716</v>
      </c>
      <c r="G365" t="s">
        <v>39</v>
      </c>
      <c r="H365" t="s">
        <v>3876</v>
      </c>
      <c r="I365" t="s">
        <v>41</v>
      </c>
      <c r="J365" t="s">
        <v>42</v>
      </c>
      <c r="K365" t="s">
        <v>109</v>
      </c>
      <c r="M365" t="s">
        <v>173</v>
      </c>
      <c r="N365" t="s">
        <v>2885</v>
      </c>
      <c r="O365" t="s">
        <v>2886</v>
      </c>
      <c r="P365" t="s">
        <v>48</v>
      </c>
      <c r="Q365" t="s">
        <v>1642</v>
      </c>
      <c r="R365" t="s">
        <v>1643</v>
      </c>
      <c r="S365" t="s">
        <v>51</v>
      </c>
      <c r="T365" t="s">
        <v>288</v>
      </c>
      <c r="U365" s="3" t="s">
        <v>2905</v>
      </c>
      <c r="V365" t="s">
        <v>53</v>
      </c>
      <c r="W365" s="2">
        <v>45716</v>
      </c>
      <c r="X365" s="2">
        <v>45757</v>
      </c>
      <c r="Y365">
        <v>1</v>
      </c>
      <c r="Z365" t="s">
        <v>54</v>
      </c>
      <c r="AA365" t="s">
        <v>116</v>
      </c>
      <c r="AD365" t="s">
        <v>56</v>
      </c>
      <c r="AE365" t="s">
        <v>877</v>
      </c>
      <c r="AF365" t="s">
        <v>56</v>
      </c>
      <c r="AG365" t="s">
        <v>877</v>
      </c>
    </row>
    <row r="366" spans="1:33" x14ac:dyDescent="0.2">
      <c r="A366" t="s">
        <v>3877</v>
      </c>
      <c r="B366" t="s">
        <v>288</v>
      </c>
      <c r="C366" t="s">
        <v>283</v>
      </c>
      <c r="D366" s="1">
        <v>400</v>
      </c>
      <c r="E366" t="s">
        <v>38</v>
      </c>
      <c r="F366" s="2">
        <v>45719</v>
      </c>
      <c r="G366" t="s">
        <v>39</v>
      </c>
      <c r="H366" t="s">
        <v>3878</v>
      </c>
      <c r="I366" t="s">
        <v>41</v>
      </c>
      <c r="J366" t="s">
        <v>42</v>
      </c>
      <c r="K366" t="s">
        <v>109</v>
      </c>
      <c r="M366" t="s">
        <v>2623</v>
      </c>
      <c r="N366" t="s">
        <v>111</v>
      </c>
      <c r="O366" t="s">
        <v>112</v>
      </c>
      <c r="P366" t="s">
        <v>48</v>
      </c>
      <c r="Q366" t="s">
        <v>113</v>
      </c>
      <c r="R366" t="s">
        <v>114</v>
      </c>
      <c r="S366" t="s">
        <v>51</v>
      </c>
      <c r="T366" t="s">
        <v>288</v>
      </c>
      <c r="U366" s="3" t="s">
        <v>2905</v>
      </c>
      <c r="V366" t="s">
        <v>53</v>
      </c>
      <c r="W366" s="2">
        <v>45719</v>
      </c>
      <c r="X366" s="2">
        <v>45763</v>
      </c>
      <c r="Y366">
        <v>1</v>
      </c>
      <c r="Z366" t="s">
        <v>54</v>
      </c>
      <c r="AA366" t="s">
        <v>116</v>
      </c>
      <c r="AD366" t="s">
        <v>56</v>
      </c>
      <c r="AE366" t="s">
        <v>877</v>
      </c>
      <c r="AF366" t="s">
        <v>56</v>
      </c>
      <c r="AG366" t="s">
        <v>877</v>
      </c>
    </row>
    <row r="367" spans="1:33" x14ac:dyDescent="0.2">
      <c r="A367" t="s">
        <v>3879</v>
      </c>
      <c r="B367" t="s">
        <v>288</v>
      </c>
      <c r="C367" t="s">
        <v>283</v>
      </c>
      <c r="D367" s="1">
        <v>500</v>
      </c>
      <c r="E367" t="s">
        <v>38</v>
      </c>
      <c r="F367" s="2">
        <v>45719</v>
      </c>
      <c r="G367" t="s">
        <v>39</v>
      </c>
      <c r="H367" t="s">
        <v>3880</v>
      </c>
      <c r="I367" t="s">
        <v>41</v>
      </c>
      <c r="J367" t="s">
        <v>42</v>
      </c>
      <c r="K367" t="s">
        <v>109</v>
      </c>
      <c r="M367" t="s">
        <v>196</v>
      </c>
      <c r="N367" t="s">
        <v>1059</v>
      </c>
      <c r="O367" t="s">
        <v>1060</v>
      </c>
      <c r="P367" t="s">
        <v>48</v>
      </c>
      <c r="Q367" t="s">
        <v>80</v>
      </c>
      <c r="R367" t="s">
        <v>81</v>
      </c>
      <c r="S367" t="s">
        <v>51</v>
      </c>
      <c r="T367" t="s">
        <v>288</v>
      </c>
      <c r="U367" s="3" t="s">
        <v>2905</v>
      </c>
      <c r="V367" t="s">
        <v>53</v>
      </c>
      <c r="W367" s="2">
        <v>45719</v>
      </c>
      <c r="X367" s="2">
        <v>45776</v>
      </c>
      <c r="Y367">
        <v>1</v>
      </c>
      <c r="Z367" t="s">
        <v>54</v>
      </c>
      <c r="AA367" t="s">
        <v>116</v>
      </c>
      <c r="AD367" t="s">
        <v>56</v>
      </c>
      <c r="AE367" t="s">
        <v>877</v>
      </c>
      <c r="AF367" t="s">
        <v>56</v>
      </c>
      <c r="AG367" t="s">
        <v>877</v>
      </c>
    </row>
    <row r="368" spans="1:33" x14ac:dyDescent="0.2">
      <c r="A368" t="s">
        <v>3881</v>
      </c>
      <c r="B368" t="s">
        <v>288</v>
      </c>
      <c r="C368" t="s">
        <v>283</v>
      </c>
      <c r="D368" s="1">
        <v>300</v>
      </c>
      <c r="E368" t="s">
        <v>38</v>
      </c>
      <c r="F368" s="2">
        <v>45720</v>
      </c>
      <c r="G368" t="s">
        <v>39</v>
      </c>
      <c r="H368" t="s">
        <v>3882</v>
      </c>
      <c r="I368" t="s">
        <v>41</v>
      </c>
      <c r="J368" t="s">
        <v>42</v>
      </c>
      <c r="K368" t="s">
        <v>109</v>
      </c>
      <c r="M368" t="s">
        <v>121</v>
      </c>
      <c r="N368" t="s">
        <v>1059</v>
      </c>
      <c r="O368" t="s">
        <v>1060</v>
      </c>
      <c r="P368" t="s">
        <v>48</v>
      </c>
      <c r="Q368" t="s">
        <v>80</v>
      </c>
      <c r="R368" t="s">
        <v>81</v>
      </c>
      <c r="S368" t="s">
        <v>51</v>
      </c>
      <c r="T368" t="s">
        <v>288</v>
      </c>
      <c r="U368" s="3" t="s">
        <v>2905</v>
      </c>
      <c r="V368" t="s">
        <v>53</v>
      </c>
      <c r="W368" s="2">
        <v>45720</v>
      </c>
      <c r="X368" s="2">
        <v>45775</v>
      </c>
      <c r="Y368">
        <v>1</v>
      </c>
      <c r="Z368" t="s">
        <v>54</v>
      </c>
      <c r="AA368" t="s">
        <v>116</v>
      </c>
      <c r="AD368" t="s">
        <v>56</v>
      </c>
      <c r="AE368" t="s">
        <v>877</v>
      </c>
      <c r="AF368" t="s">
        <v>56</v>
      </c>
      <c r="AG368" t="s">
        <v>877</v>
      </c>
    </row>
    <row r="369" spans="1:33" x14ac:dyDescent="0.2">
      <c r="A369" t="s">
        <v>3883</v>
      </c>
      <c r="B369" t="s">
        <v>288</v>
      </c>
      <c r="C369" t="s">
        <v>283</v>
      </c>
      <c r="D369" s="1">
        <v>500</v>
      </c>
      <c r="E369" t="s">
        <v>38</v>
      </c>
      <c r="F369" s="2">
        <v>45726</v>
      </c>
      <c r="G369" t="s">
        <v>39</v>
      </c>
      <c r="H369" t="s">
        <v>3884</v>
      </c>
      <c r="I369" t="s">
        <v>41</v>
      </c>
      <c r="J369" t="s">
        <v>42</v>
      </c>
      <c r="K369" t="s">
        <v>109</v>
      </c>
      <c r="M369" t="s">
        <v>173</v>
      </c>
      <c r="N369" t="s">
        <v>420</v>
      </c>
      <c r="O369" t="s">
        <v>421</v>
      </c>
      <c r="P369" t="s">
        <v>48</v>
      </c>
      <c r="Q369" t="s">
        <v>147</v>
      </c>
      <c r="R369" t="s">
        <v>148</v>
      </c>
      <c r="S369" t="s">
        <v>51</v>
      </c>
      <c r="T369" t="s">
        <v>288</v>
      </c>
      <c r="U369" s="3" t="s">
        <v>2905</v>
      </c>
      <c r="V369" t="s">
        <v>53</v>
      </c>
      <c r="W369" s="2">
        <v>45726</v>
      </c>
      <c r="X369" s="2">
        <v>45761</v>
      </c>
      <c r="Y369">
        <v>1</v>
      </c>
      <c r="Z369" t="s">
        <v>54</v>
      </c>
      <c r="AA369" t="s">
        <v>116</v>
      </c>
      <c r="AD369" t="s">
        <v>56</v>
      </c>
      <c r="AE369" t="s">
        <v>877</v>
      </c>
      <c r="AF369" t="s">
        <v>56</v>
      </c>
      <c r="AG369" t="s">
        <v>877</v>
      </c>
    </row>
    <row r="370" spans="1:33" x14ac:dyDescent="0.2">
      <c r="A370" t="s">
        <v>3885</v>
      </c>
      <c r="B370" t="s">
        <v>288</v>
      </c>
      <c r="C370" t="s">
        <v>283</v>
      </c>
      <c r="D370" s="1">
        <v>500</v>
      </c>
      <c r="E370" t="s">
        <v>38</v>
      </c>
      <c r="F370" s="2">
        <v>45727</v>
      </c>
      <c r="G370" t="s">
        <v>39</v>
      </c>
      <c r="H370" t="s">
        <v>3886</v>
      </c>
      <c r="I370" t="s">
        <v>41</v>
      </c>
      <c r="J370" t="s">
        <v>42</v>
      </c>
      <c r="K370" t="s">
        <v>109</v>
      </c>
      <c r="M370" t="s">
        <v>121</v>
      </c>
      <c r="N370" t="s">
        <v>1032</v>
      </c>
      <c r="O370" t="s">
        <v>1033</v>
      </c>
      <c r="P370" t="s">
        <v>48</v>
      </c>
      <c r="Q370" t="s">
        <v>415</v>
      </c>
      <c r="R370" t="s">
        <v>416</v>
      </c>
      <c r="S370" t="s">
        <v>51</v>
      </c>
      <c r="T370" t="s">
        <v>288</v>
      </c>
      <c r="U370" s="3" t="s">
        <v>2905</v>
      </c>
      <c r="V370" t="s">
        <v>53</v>
      </c>
      <c r="W370" s="2">
        <v>45727</v>
      </c>
      <c r="X370" s="2">
        <v>45729</v>
      </c>
      <c r="Y370">
        <v>0</v>
      </c>
      <c r="Z370" t="s">
        <v>54</v>
      </c>
      <c r="AA370" t="s">
        <v>116</v>
      </c>
      <c r="AD370" t="s">
        <v>56</v>
      </c>
      <c r="AE370" t="s">
        <v>877</v>
      </c>
      <c r="AF370" t="s">
        <v>56</v>
      </c>
      <c r="AG370" t="s">
        <v>877</v>
      </c>
    </row>
    <row r="371" spans="1:33" x14ac:dyDescent="0.2">
      <c r="A371" t="s">
        <v>3887</v>
      </c>
      <c r="B371" t="s">
        <v>288</v>
      </c>
      <c r="C371" t="s">
        <v>283</v>
      </c>
      <c r="D371" s="1">
        <v>500</v>
      </c>
      <c r="E371" t="s">
        <v>38</v>
      </c>
      <c r="F371" s="2">
        <v>45741</v>
      </c>
      <c r="G371" t="s">
        <v>39</v>
      </c>
      <c r="H371" t="s">
        <v>3888</v>
      </c>
      <c r="I371" t="s">
        <v>41</v>
      </c>
      <c r="J371" t="s">
        <v>42</v>
      </c>
      <c r="K371" t="s">
        <v>109</v>
      </c>
      <c r="M371" t="s">
        <v>173</v>
      </c>
      <c r="N371" t="s">
        <v>111</v>
      </c>
      <c r="O371" t="s">
        <v>112</v>
      </c>
      <c r="P371" t="s">
        <v>48</v>
      </c>
      <c r="Q371" t="s">
        <v>113</v>
      </c>
      <c r="R371" t="s">
        <v>114</v>
      </c>
      <c r="S371" t="s">
        <v>51</v>
      </c>
      <c r="T371" t="s">
        <v>288</v>
      </c>
      <c r="U371" s="3" t="s">
        <v>2905</v>
      </c>
      <c r="V371" t="s">
        <v>53</v>
      </c>
      <c r="W371" s="2">
        <v>45741</v>
      </c>
      <c r="X371" s="2">
        <v>45786</v>
      </c>
      <c r="Y371">
        <v>1</v>
      </c>
      <c r="Z371" t="s">
        <v>54</v>
      </c>
      <c r="AA371" t="s">
        <v>116</v>
      </c>
      <c r="AD371" t="s">
        <v>56</v>
      </c>
      <c r="AE371" t="s">
        <v>877</v>
      </c>
      <c r="AF371" t="s">
        <v>56</v>
      </c>
      <c r="AG371" t="s">
        <v>877</v>
      </c>
    </row>
    <row r="372" spans="1:33" x14ac:dyDescent="0.2">
      <c r="A372" t="s">
        <v>3889</v>
      </c>
      <c r="B372" t="s">
        <v>288</v>
      </c>
      <c r="C372" t="s">
        <v>283</v>
      </c>
      <c r="D372" s="1">
        <v>500</v>
      </c>
      <c r="E372" t="s">
        <v>38</v>
      </c>
      <c r="F372" s="2">
        <v>45747</v>
      </c>
      <c r="G372" t="s">
        <v>39</v>
      </c>
      <c r="H372" t="s">
        <v>3890</v>
      </c>
      <c r="I372" t="s">
        <v>41</v>
      </c>
      <c r="J372" t="s">
        <v>42</v>
      </c>
      <c r="K372" t="s">
        <v>109</v>
      </c>
      <c r="M372" t="s">
        <v>121</v>
      </c>
      <c r="N372" t="s">
        <v>420</v>
      </c>
      <c r="O372" t="s">
        <v>421</v>
      </c>
      <c r="P372" t="s">
        <v>48</v>
      </c>
      <c r="Q372" t="s">
        <v>147</v>
      </c>
      <c r="R372" t="s">
        <v>148</v>
      </c>
      <c r="S372" t="s">
        <v>51</v>
      </c>
      <c r="T372" t="s">
        <v>288</v>
      </c>
      <c r="U372" s="3" t="s">
        <v>2905</v>
      </c>
      <c r="V372" t="s">
        <v>53</v>
      </c>
      <c r="W372" s="2">
        <v>45747</v>
      </c>
      <c r="X372" s="2">
        <v>45846</v>
      </c>
      <c r="Y372">
        <v>3</v>
      </c>
      <c r="Z372" t="s">
        <v>54</v>
      </c>
      <c r="AA372" t="s">
        <v>116</v>
      </c>
      <c r="AD372" t="s">
        <v>56</v>
      </c>
      <c r="AE372" t="s">
        <v>877</v>
      </c>
      <c r="AF372" t="s">
        <v>56</v>
      </c>
      <c r="AG372" t="s">
        <v>877</v>
      </c>
    </row>
    <row r="373" spans="1:33" x14ac:dyDescent="0.2">
      <c r="A373" t="s">
        <v>3891</v>
      </c>
      <c r="B373" t="s">
        <v>288</v>
      </c>
      <c r="C373" t="s">
        <v>283</v>
      </c>
      <c r="D373" s="1">
        <v>300</v>
      </c>
      <c r="E373" t="s">
        <v>38</v>
      </c>
      <c r="F373" s="2">
        <v>45758</v>
      </c>
      <c r="G373" t="s">
        <v>39</v>
      </c>
      <c r="H373" t="s">
        <v>3892</v>
      </c>
      <c r="I373" t="s">
        <v>41</v>
      </c>
      <c r="J373" t="s">
        <v>42</v>
      </c>
      <c r="K373" t="s">
        <v>109</v>
      </c>
      <c r="M373" t="s">
        <v>932</v>
      </c>
      <c r="N373" t="s">
        <v>1193</v>
      </c>
      <c r="O373" t="s">
        <v>1194</v>
      </c>
      <c r="P373" t="s">
        <v>48</v>
      </c>
      <c r="Q373" t="s">
        <v>147</v>
      </c>
      <c r="R373" t="s">
        <v>148</v>
      </c>
      <c r="S373" t="s">
        <v>51</v>
      </c>
      <c r="T373" t="s">
        <v>288</v>
      </c>
      <c r="U373" s="3" t="s">
        <v>2905</v>
      </c>
      <c r="V373" t="s">
        <v>53</v>
      </c>
      <c r="W373" s="2">
        <v>45758</v>
      </c>
      <c r="X373" s="2">
        <v>45789</v>
      </c>
      <c r="Y373">
        <v>1</v>
      </c>
      <c r="Z373" t="s">
        <v>54</v>
      </c>
      <c r="AA373" t="s">
        <v>116</v>
      </c>
      <c r="AD373" t="s">
        <v>56</v>
      </c>
      <c r="AE373" t="s">
        <v>1061</v>
      </c>
      <c r="AF373" t="s">
        <v>56</v>
      </c>
      <c r="AG373" t="s">
        <v>1061</v>
      </c>
    </row>
    <row r="374" spans="1:33" x14ac:dyDescent="0.2">
      <c r="A374" t="s">
        <v>3893</v>
      </c>
      <c r="B374" t="s">
        <v>288</v>
      </c>
      <c r="C374" t="s">
        <v>283</v>
      </c>
      <c r="D374" s="1">
        <v>500</v>
      </c>
      <c r="E374" t="s">
        <v>38</v>
      </c>
      <c r="F374" s="2">
        <v>45755</v>
      </c>
      <c r="G374" t="s">
        <v>39</v>
      </c>
      <c r="H374" t="s">
        <v>3894</v>
      </c>
      <c r="I374" t="s">
        <v>41</v>
      </c>
      <c r="J374" t="s">
        <v>42</v>
      </c>
      <c r="K374" t="s">
        <v>109</v>
      </c>
      <c r="M374" t="s">
        <v>121</v>
      </c>
      <c r="N374" t="s">
        <v>2809</v>
      </c>
      <c r="O374" t="s">
        <v>2810</v>
      </c>
      <c r="P374" t="s">
        <v>48</v>
      </c>
      <c r="Q374" t="s">
        <v>147</v>
      </c>
      <c r="R374" t="s">
        <v>148</v>
      </c>
      <c r="S374" t="s">
        <v>51</v>
      </c>
      <c r="T374" t="s">
        <v>288</v>
      </c>
      <c r="U374" s="3" t="s">
        <v>2905</v>
      </c>
      <c r="V374" t="s">
        <v>53</v>
      </c>
      <c r="W374" s="2">
        <v>45755</v>
      </c>
      <c r="X374" s="2">
        <v>45824</v>
      </c>
      <c r="Y374">
        <v>2</v>
      </c>
      <c r="Z374" t="s">
        <v>54</v>
      </c>
      <c r="AA374" t="s">
        <v>116</v>
      </c>
      <c r="AD374" t="s">
        <v>56</v>
      </c>
      <c r="AE374" t="s">
        <v>877</v>
      </c>
      <c r="AF374" t="s">
        <v>56</v>
      </c>
      <c r="AG374" t="s">
        <v>877</v>
      </c>
    </row>
    <row r="375" spans="1:33" x14ac:dyDescent="0.2">
      <c r="A375" t="s">
        <v>3895</v>
      </c>
      <c r="B375" t="s">
        <v>288</v>
      </c>
      <c r="C375" t="s">
        <v>283</v>
      </c>
      <c r="D375" s="1">
        <v>260</v>
      </c>
      <c r="E375" t="s">
        <v>38</v>
      </c>
      <c r="F375" s="2">
        <v>45761</v>
      </c>
      <c r="G375" t="s">
        <v>39</v>
      </c>
      <c r="H375" t="s">
        <v>3896</v>
      </c>
      <c r="I375" t="s">
        <v>41</v>
      </c>
      <c r="J375" t="s">
        <v>42</v>
      </c>
      <c r="K375" t="s">
        <v>109</v>
      </c>
      <c r="M375" t="s">
        <v>173</v>
      </c>
      <c r="N375" t="s">
        <v>1032</v>
      </c>
      <c r="O375" t="s">
        <v>1033</v>
      </c>
      <c r="P375" t="s">
        <v>48</v>
      </c>
      <c r="Q375" t="s">
        <v>415</v>
      </c>
      <c r="R375" t="s">
        <v>416</v>
      </c>
      <c r="S375" t="s">
        <v>51</v>
      </c>
      <c r="T375" t="s">
        <v>288</v>
      </c>
      <c r="U375" s="3" t="s">
        <v>2905</v>
      </c>
      <c r="V375" t="s">
        <v>53</v>
      </c>
      <c r="W375" s="2">
        <v>45761</v>
      </c>
      <c r="X375" s="2">
        <v>45776</v>
      </c>
      <c r="Y375">
        <v>0</v>
      </c>
      <c r="Z375" t="s">
        <v>54</v>
      </c>
      <c r="AA375" t="s">
        <v>116</v>
      </c>
      <c r="AD375" t="s">
        <v>56</v>
      </c>
      <c r="AE375" t="s">
        <v>877</v>
      </c>
      <c r="AF375" t="s">
        <v>56</v>
      </c>
      <c r="AG375" t="s">
        <v>877</v>
      </c>
    </row>
    <row r="376" spans="1:33" x14ac:dyDescent="0.2">
      <c r="A376" t="s">
        <v>3897</v>
      </c>
      <c r="B376" t="s">
        <v>288</v>
      </c>
      <c r="C376" t="s">
        <v>283</v>
      </c>
      <c r="D376" s="1">
        <v>500</v>
      </c>
      <c r="E376" t="s">
        <v>38</v>
      </c>
      <c r="F376" s="2">
        <v>45776</v>
      </c>
      <c r="G376" t="s">
        <v>39</v>
      </c>
      <c r="H376" t="s">
        <v>3898</v>
      </c>
      <c r="I376" t="s">
        <v>41</v>
      </c>
      <c r="J376" t="s">
        <v>42</v>
      </c>
      <c r="K376" t="s">
        <v>109</v>
      </c>
      <c r="M376" t="s">
        <v>949</v>
      </c>
      <c r="N376" t="s">
        <v>111</v>
      </c>
      <c r="O376" t="s">
        <v>112</v>
      </c>
      <c r="P376" t="s">
        <v>48</v>
      </c>
      <c r="Q376" t="s">
        <v>113</v>
      </c>
      <c r="R376" t="s">
        <v>114</v>
      </c>
      <c r="S376" t="s">
        <v>51</v>
      </c>
      <c r="T376" t="s">
        <v>288</v>
      </c>
      <c r="U376" s="3" t="s">
        <v>2905</v>
      </c>
      <c r="V376" t="s">
        <v>53</v>
      </c>
      <c r="W376" s="2">
        <v>45776</v>
      </c>
      <c r="X376" s="2">
        <v>45827</v>
      </c>
      <c r="Y376">
        <v>1</v>
      </c>
      <c r="Z376" t="s">
        <v>54</v>
      </c>
      <c r="AA376" t="s">
        <v>116</v>
      </c>
      <c r="AD376" t="s">
        <v>56</v>
      </c>
      <c r="AE376" t="s">
        <v>877</v>
      </c>
      <c r="AF376" t="s">
        <v>56</v>
      </c>
      <c r="AG376" t="s">
        <v>877</v>
      </c>
    </row>
    <row r="377" spans="1:33" x14ac:dyDescent="0.2">
      <c r="A377" t="s">
        <v>3899</v>
      </c>
      <c r="B377" t="s">
        <v>288</v>
      </c>
      <c r="C377" t="s">
        <v>283</v>
      </c>
      <c r="D377" s="1">
        <v>480</v>
      </c>
      <c r="E377" t="s">
        <v>38</v>
      </c>
      <c r="F377" s="2">
        <v>45797</v>
      </c>
      <c r="G377" t="s">
        <v>39</v>
      </c>
      <c r="H377" t="s">
        <v>3900</v>
      </c>
      <c r="I377" t="s">
        <v>41</v>
      </c>
      <c r="J377" t="s">
        <v>42</v>
      </c>
      <c r="K377" t="s">
        <v>285</v>
      </c>
      <c r="M377" t="s">
        <v>410</v>
      </c>
      <c r="N377" t="s">
        <v>488</v>
      </c>
      <c r="O377" t="s">
        <v>489</v>
      </c>
      <c r="P377" t="s">
        <v>48</v>
      </c>
      <c r="Q377" t="s">
        <v>490</v>
      </c>
      <c r="R377" t="s">
        <v>491</v>
      </c>
      <c r="S377" t="s">
        <v>72</v>
      </c>
      <c r="T377" t="s">
        <v>288</v>
      </c>
      <c r="U377" s="3" t="s">
        <v>2905</v>
      </c>
      <c r="V377" t="s">
        <v>53</v>
      </c>
      <c r="W377" s="2">
        <v>45797</v>
      </c>
      <c r="X377" s="2">
        <v>45805</v>
      </c>
      <c r="Y377">
        <v>0</v>
      </c>
      <c r="Z377" t="s">
        <v>54</v>
      </c>
      <c r="AA377" t="s">
        <v>289</v>
      </c>
      <c r="AD377" t="s">
        <v>56</v>
      </c>
      <c r="AE377" t="s">
        <v>135</v>
      </c>
      <c r="AF377" t="s">
        <v>56</v>
      </c>
      <c r="AG377" t="s">
        <v>135</v>
      </c>
    </row>
    <row r="378" spans="1:33" x14ac:dyDescent="0.2">
      <c r="A378" t="s">
        <v>3901</v>
      </c>
      <c r="B378" t="s">
        <v>288</v>
      </c>
      <c r="C378" t="s">
        <v>283</v>
      </c>
      <c r="D378" s="1">
        <v>480</v>
      </c>
      <c r="E378" t="s">
        <v>38</v>
      </c>
      <c r="F378" s="2">
        <v>45797</v>
      </c>
      <c r="G378" t="s">
        <v>39</v>
      </c>
      <c r="H378" t="s">
        <v>3902</v>
      </c>
      <c r="I378" t="s">
        <v>41</v>
      </c>
      <c r="J378" t="s">
        <v>42</v>
      </c>
      <c r="K378" t="s">
        <v>285</v>
      </c>
      <c r="M378" t="s">
        <v>410</v>
      </c>
      <c r="N378" t="s">
        <v>488</v>
      </c>
      <c r="O378" t="s">
        <v>489</v>
      </c>
      <c r="P378" t="s">
        <v>48</v>
      </c>
      <c r="Q378" t="s">
        <v>490</v>
      </c>
      <c r="R378" t="s">
        <v>491</v>
      </c>
      <c r="S378" t="s">
        <v>72</v>
      </c>
      <c r="T378" t="s">
        <v>288</v>
      </c>
      <c r="U378" s="3" t="s">
        <v>2905</v>
      </c>
      <c r="V378" t="s">
        <v>53</v>
      </c>
      <c r="W378" s="2">
        <v>45797</v>
      </c>
      <c r="X378" s="2">
        <v>45805</v>
      </c>
      <c r="Y378">
        <v>0</v>
      </c>
      <c r="Z378" t="s">
        <v>54</v>
      </c>
      <c r="AA378" t="s">
        <v>289</v>
      </c>
      <c r="AD378" t="s">
        <v>56</v>
      </c>
      <c r="AE378" t="s">
        <v>135</v>
      </c>
      <c r="AF378" t="s">
        <v>56</v>
      </c>
      <c r="AG378" t="s">
        <v>135</v>
      </c>
    </row>
    <row r="379" spans="1:33" x14ac:dyDescent="0.2">
      <c r="A379" t="s">
        <v>3903</v>
      </c>
      <c r="B379" t="s">
        <v>209</v>
      </c>
      <c r="C379" t="s">
        <v>283</v>
      </c>
      <c r="D379" s="1">
        <v>500</v>
      </c>
      <c r="E379" t="s">
        <v>38</v>
      </c>
      <c r="F379" s="2">
        <v>45783</v>
      </c>
      <c r="G379" t="s">
        <v>39</v>
      </c>
      <c r="H379" t="s">
        <v>3904</v>
      </c>
      <c r="I379" t="s">
        <v>41</v>
      </c>
      <c r="J379" t="s">
        <v>42</v>
      </c>
      <c r="K379" t="s">
        <v>109</v>
      </c>
      <c r="M379" t="s">
        <v>173</v>
      </c>
      <c r="N379" t="s">
        <v>111</v>
      </c>
      <c r="O379" t="s">
        <v>112</v>
      </c>
      <c r="P379" t="s">
        <v>48</v>
      </c>
      <c r="Q379" t="s">
        <v>113</v>
      </c>
      <c r="R379" t="s">
        <v>114</v>
      </c>
      <c r="S379" t="s">
        <v>51</v>
      </c>
      <c r="T379" t="s">
        <v>288</v>
      </c>
      <c r="U379" s="3" t="s">
        <v>2905</v>
      </c>
      <c r="V379" t="s">
        <v>53</v>
      </c>
      <c r="W379" s="2">
        <v>45783</v>
      </c>
      <c r="X379" s="2">
        <v>45817</v>
      </c>
      <c r="Y379">
        <v>1</v>
      </c>
      <c r="Z379" t="s">
        <v>54</v>
      </c>
      <c r="AA379" t="s">
        <v>116</v>
      </c>
      <c r="AD379" t="s">
        <v>56</v>
      </c>
      <c r="AE379" t="s">
        <v>877</v>
      </c>
      <c r="AF379" t="s">
        <v>56</v>
      </c>
      <c r="AG379" t="s">
        <v>877</v>
      </c>
    </row>
    <row r="380" spans="1:33" x14ac:dyDescent="0.2">
      <c r="A380" t="s">
        <v>3905</v>
      </c>
      <c r="B380" t="s">
        <v>52</v>
      </c>
      <c r="C380" t="s">
        <v>283</v>
      </c>
      <c r="D380" s="1">
        <v>500</v>
      </c>
      <c r="E380" t="s">
        <v>38</v>
      </c>
      <c r="F380" s="2">
        <v>45786</v>
      </c>
      <c r="G380" t="s">
        <v>39</v>
      </c>
      <c r="H380" t="s">
        <v>3906</v>
      </c>
      <c r="I380" t="s">
        <v>41</v>
      </c>
      <c r="J380" t="s">
        <v>42</v>
      </c>
      <c r="K380" t="s">
        <v>109</v>
      </c>
      <c r="M380" t="s">
        <v>173</v>
      </c>
      <c r="N380" t="s">
        <v>1032</v>
      </c>
      <c r="O380" t="s">
        <v>1033</v>
      </c>
      <c r="P380" t="s">
        <v>48</v>
      </c>
      <c r="Q380" t="s">
        <v>415</v>
      </c>
      <c r="R380" t="s">
        <v>416</v>
      </c>
      <c r="S380" t="s">
        <v>51</v>
      </c>
      <c r="T380" t="s">
        <v>288</v>
      </c>
      <c r="U380" s="3" t="s">
        <v>2905</v>
      </c>
      <c r="V380" t="s">
        <v>53</v>
      </c>
      <c r="W380" s="2">
        <v>45786</v>
      </c>
      <c r="X380" s="2">
        <v>45868</v>
      </c>
      <c r="Y380">
        <v>2</v>
      </c>
      <c r="Z380" t="s">
        <v>54</v>
      </c>
      <c r="AA380" t="s">
        <v>116</v>
      </c>
      <c r="AD380" t="s">
        <v>56</v>
      </c>
      <c r="AE380" t="s">
        <v>877</v>
      </c>
      <c r="AF380" t="s">
        <v>56</v>
      </c>
      <c r="AG380" t="s">
        <v>877</v>
      </c>
    </row>
    <row r="381" spans="1:33" x14ac:dyDescent="0.2">
      <c r="A381" t="s">
        <v>3907</v>
      </c>
      <c r="B381" t="s">
        <v>52</v>
      </c>
      <c r="C381" t="s">
        <v>283</v>
      </c>
      <c r="D381" s="1">
        <v>200</v>
      </c>
      <c r="E381" t="s">
        <v>38</v>
      </c>
      <c r="F381" s="2">
        <v>45793</v>
      </c>
      <c r="G381" t="s">
        <v>39</v>
      </c>
      <c r="H381" t="s">
        <v>3908</v>
      </c>
      <c r="I381" t="s">
        <v>41</v>
      </c>
      <c r="J381" t="s">
        <v>42</v>
      </c>
      <c r="K381" t="s">
        <v>109</v>
      </c>
      <c r="M381" t="s">
        <v>252</v>
      </c>
      <c r="N381" t="s">
        <v>2809</v>
      </c>
      <c r="O381" t="s">
        <v>2810</v>
      </c>
      <c r="P381" t="s">
        <v>48</v>
      </c>
      <c r="Q381" t="s">
        <v>147</v>
      </c>
      <c r="R381" t="s">
        <v>148</v>
      </c>
      <c r="S381" t="s">
        <v>51</v>
      </c>
      <c r="T381" t="s">
        <v>288</v>
      </c>
      <c r="U381" s="3" t="s">
        <v>2905</v>
      </c>
      <c r="V381" t="s">
        <v>53</v>
      </c>
      <c r="W381" s="2">
        <v>45793</v>
      </c>
      <c r="X381" s="2">
        <v>45797</v>
      </c>
      <c r="Y381">
        <v>0</v>
      </c>
      <c r="Z381" t="s">
        <v>54</v>
      </c>
      <c r="AA381" t="s">
        <v>116</v>
      </c>
      <c r="AD381" t="s">
        <v>56</v>
      </c>
      <c r="AE381" t="s">
        <v>164</v>
      </c>
      <c r="AF381" t="s">
        <v>56</v>
      </c>
      <c r="AG381" t="s">
        <v>164</v>
      </c>
    </row>
    <row r="382" spans="1:33" x14ac:dyDescent="0.2">
      <c r="A382" t="s">
        <v>3909</v>
      </c>
      <c r="B382" t="s">
        <v>323</v>
      </c>
      <c r="C382" t="s">
        <v>283</v>
      </c>
      <c r="D382" s="1">
        <v>550</v>
      </c>
      <c r="E382" t="s">
        <v>38</v>
      </c>
      <c r="F382" s="2">
        <v>45793</v>
      </c>
      <c r="G382" t="s">
        <v>39</v>
      </c>
      <c r="H382" t="s">
        <v>3910</v>
      </c>
      <c r="I382" t="s">
        <v>41</v>
      </c>
      <c r="J382" t="s">
        <v>42</v>
      </c>
      <c r="K382" t="s">
        <v>109</v>
      </c>
      <c r="M382" t="s">
        <v>121</v>
      </c>
      <c r="N382" t="s">
        <v>1059</v>
      </c>
      <c r="O382" t="s">
        <v>1060</v>
      </c>
      <c r="P382" t="s">
        <v>48</v>
      </c>
      <c r="Q382" t="s">
        <v>80</v>
      </c>
      <c r="R382" t="s">
        <v>81</v>
      </c>
      <c r="S382" t="s">
        <v>51</v>
      </c>
      <c r="T382" t="s">
        <v>288</v>
      </c>
      <c r="U382" s="3" t="s">
        <v>2905</v>
      </c>
      <c r="V382" t="s">
        <v>53</v>
      </c>
      <c r="W382" s="2">
        <v>45793</v>
      </c>
      <c r="X382" s="2">
        <v>45876</v>
      </c>
      <c r="Y382">
        <v>2</v>
      </c>
      <c r="Z382" t="s">
        <v>54</v>
      </c>
      <c r="AA382" t="s">
        <v>116</v>
      </c>
      <c r="AD382" t="s">
        <v>56</v>
      </c>
      <c r="AE382" t="s">
        <v>877</v>
      </c>
      <c r="AF382" t="s">
        <v>56</v>
      </c>
      <c r="AG382" t="s">
        <v>877</v>
      </c>
    </row>
    <row r="383" spans="1:33" x14ac:dyDescent="0.2">
      <c r="A383" t="s">
        <v>3911</v>
      </c>
      <c r="B383" t="s">
        <v>52</v>
      </c>
      <c r="C383" t="s">
        <v>283</v>
      </c>
      <c r="D383" s="1">
        <v>500</v>
      </c>
      <c r="E383" t="s">
        <v>38</v>
      </c>
      <c r="F383" s="2">
        <v>45797</v>
      </c>
      <c r="G383" t="s">
        <v>39</v>
      </c>
      <c r="H383" t="s">
        <v>3912</v>
      </c>
      <c r="I383" t="s">
        <v>41</v>
      </c>
      <c r="J383" t="s">
        <v>42</v>
      </c>
      <c r="K383" t="s">
        <v>109</v>
      </c>
      <c r="M383" t="s">
        <v>121</v>
      </c>
      <c r="N383" t="s">
        <v>1059</v>
      </c>
      <c r="O383" t="s">
        <v>1060</v>
      </c>
      <c r="P383" t="s">
        <v>48</v>
      </c>
      <c r="Q383" t="s">
        <v>80</v>
      </c>
      <c r="R383" t="s">
        <v>81</v>
      </c>
      <c r="S383" t="s">
        <v>51</v>
      </c>
      <c r="T383" t="s">
        <v>288</v>
      </c>
      <c r="U383" s="3" t="s">
        <v>2905</v>
      </c>
      <c r="V383" t="s">
        <v>53</v>
      </c>
      <c r="W383" s="2">
        <v>45797</v>
      </c>
      <c r="X383" s="2">
        <v>45846</v>
      </c>
      <c r="Y383">
        <v>1</v>
      </c>
      <c r="Z383" t="s">
        <v>54</v>
      </c>
      <c r="AA383" t="s">
        <v>116</v>
      </c>
      <c r="AD383" t="s">
        <v>56</v>
      </c>
      <c r="AE383" t="s">
        <v>877</v>
      </c>
      <c r="AF383" t="s">
        <v>56</v>
      </c>
      <c r="AG383" t="s">
        <v>877</v>
      </c>
    </row>
    <row r="384" spans="1:33" x14ac:dyDescent="0.2">
      <c r="A384" t="s">
        <v>3913</v>
      </c>
      <c r="B384" t="s">
        <v>288</v>
      </c>
      <c r="C384" t="s">
        <v>283</v>
      </c>
      <c r="D384" s="1">
        <v>600</v>
      </c>
      <c r="E384" t="s">
        <v>38</v>
      </c>
      <c r="F384" s="2">
        <v>45814</v>
      </c>
      <c r="G384" t="s">
        <v>39</v>
      </c>
      <c r="H384" t="s">
        <v>3914</v>
      </c>
      <c r="I384" t="s">
        <v>41</v>
      </c>
      <c r="J384" t="s">
        <v>42</v>
      </c>
      <c r="K384" t="s">
        <v>285</v>
      </c>
      <c r="M384" t="s">
        <v>196</v>
      </c>
      <c r="N384" t="s">
        <v>265</v>
      </c>
      <c r="O384" t="s">
        <v>266</v>
      </c>
      <c r="P384" t="s">
        <v>48</v>
      </c>
      <c r="Q384" t="s">
        <v>267</v>
      </c>
      <c r="R384" t="s">
        <v>268</v>
      </c>
      <c r="S384" t="s">
        <v>51</v>
      </c>
      <c r="T384" t="s">
        <v>288</v>
      </c>
      <c r="U384" s="3" t="s">
        <v>2905</v>
      </c>
      <c r="V384" t="s">
        <v>53</v>
      </c>
      <c r="W384" s="2">
        <v>45814</v>
      </c>
      <c r="X384" s="2">
        <v>45862</v>
      </c>
      <c r="Y384">
        <v>1</v>
      </c>
      <c r="Z384" t="s">
        <v>54</v>
      </c>
      <c r="AA384" t="s">
        <v>289</v>
      </c>
      <c r="AD384" t="s">
        <v>56</v>
      </c>
      <c r="AE384" t="s">
        <v>877</v>
      </c>
      <c r="AF384" t="s">
        <v>56</v>
      </c>
      <c r="AG384" t="s">
        <v>877</v>
      </c>
    </row>
    <row r="385" spans="1:33" x14ac:dyDescent="0.2">
      <c r="A385" t="s">
        <v>3915</v>
      </c>
      <c r="B385" t="s">
        <v>288</v>
      </c>
      <c r="C385" t="s">
        <v>283</v>
      </c>
      <c r="D385" s="1">
        <v>500</v>
      </c>
      <c r="E385" t="s">
        <v>38</v>
      </c>
      <c r="F385" s="2">
        <v>45818</v>
      </c>
      <c r="G385" t="s">
        <v>39</v>
      </c>
      <c r="H385" t="s">
        <v>3916</v>
      </c>
      <c r="I385" t="s">
        <v>41</v>
      </c>
      <c r="J385" t="s">
        <v>42</v>
      </c>
      <c r="K385" t="s">
        <v>109</v>
      </c>
      <c r="M385" t="s">
        <v>173</v>
      </c>
      <c r="N385" t="s">
        <v>1032</v>
      </c>
      <c r="O385" t="s">
        <v>1033</v>
      </c>
      <c r="P385" t="s">
        <v>48</v>
      </c>
      <c r="Q385" t="s">
        <v>415</v>
      </c>
      <c r="R385" t="s">
        <v>416</v>
      </c>
      <c r="S385" t="s">
        <v>51</v>
      </c>
      <c r="T385" t="s">
        <v>288</v>
      </c>
      <c r="U385" s="3" t="s">
        <v>2905</v>
      </c>
      <c r="V385" t="s">
        <v>53</v>
      </c>
      <c r="W385" s="2">
        <v>45818</v>
      </c>
      <c r="X385" s="2">
        <v>45875</v>
      </c>
      <c r="Y385">
        <v>1</v>
      </c>
      <c r="Z385" t="s">
        <v>54</v>
      </c>
      <c r="AA385" t="s">
        <v>116</v>
      </c>
      <c r="AD385" t="s">
        <v>56</v>
      </c>
      <c r="AE385" t="s">
        <v>877</v>
      </c>
      <c r="AF385" t="s">
        <v>56</v>
      </c>
      <c r="AG385" t="s">
        <v>877</v>
      </c>
    </row>
    <row r="386" spans="1:33" x14ac:dyDescent="0.2">
      <c r="A386" t="s">
        <v>3917</v>
      </c>
      <c r="B386" t="s">
        <v>288</v>
      </c>
      <c r="C386" t="s">
        <v>283</v>
      </c>
      <c r="D386" s="1">
        <v>450</v>
      </c>
      <c r="E386" t="s">
        <v>38</v>
      </c>
      <c r="F386" s="2">
        <v>45817</v>
      </c>
      <c r="G386" t="s">
        <v>39</v>
      </c>
      <c r="H386" t="s">
        <v>3918</v>
      </c>
      <c r="I386" t="s">
        <v>41</v>
      </c>
      <c r="J386" t="s">
        <v>42</v>
      </c>
      <c r="K386" t="s">
        <v>109</v>
      </c>
      <c r="M386" t="s">
        <v>173</v>
      </c>
      <c r="N386" t="s">
        <v>1032</v>
      </c>
      <c r="O386" t="s">
        <v>1033</v>
      </c>
      <c r="P386" t="s">
        <v>48</v>
      </c>
      <c r="Q386" t="s">
        <v>415</v>
      </c>
      <c r="R386" t="s">
        <v>416</v>
      </c>
      <c r="S386" t="s">
        <v>51</v>
      </c>
      <c r="T386" t="s">
        <v>288</v>
      </c>
      <c r="U386" s="3" t="s">
        <v>2905</v>
      </c>
      <c r="V386" t="s">
        <v>53</v>
      </c>
      <c r="W386" s="2">
        <v>45817</v>
      </c>
      <c r="X386" s="2">
        <v>45947</v>
      </c>
      <c r="Y386">
        <v>4</v>
      </c>
      <c r="Z386" t="s">
        <v>54</v>
      </c>
      <c r="AA386" t="s">
        <v>116</v>
      </c>
      <c r="AD386" t="s">
        <v>56</v>
      </c>
      <c r="AE386" t="s">
        <v>877</v>
      </c>
      <c r="AF386" t="s">
        <v>56</v>
      </c>
      <c r="AG386" t="s">
        <v>877</v>
      </c>
    </row>
    <row r="387" spans="1:33" x14ac:dyDescent="0.2">
      <c r="A387" t="s">
        <v>3919</v>
      </c>
      <c r="B387" t="s">
        <v>288</v>
      </c>
      <c r="C387" t="s">
        <v>283</v>
      </c>
      <c r="D387" s="1">
        <v>500</v>
      </c>
      <c r="E387" t="s">
        <v>38</v>
      </c>
      <c r="F387" s="2">
        <v>45831</v>
      </c>
      <c r="G387" t="s">
        <v>39</v>
      </c>
      <c r="H387" t="s">
        <v>3920</v>
      </c>
      <c r="I387" t="s">
        <v>41</v>
      </c>
      <c r="J387" t="s">
        <v>42</v>
      </c>
      <c r="K387" t="s">
        <v>109</v>
      </c>
      <c r="M387" t="s">
        <v>173</v>
      </c>
      <c r="N387" t="s">
        <v>1032</v>
      </c>
      <c r="O387" t="s">
        <v>1033</v>
      </c>
      <c r="P387" t="s">
        <v>48</v>
      </c>
      <c r="Q387" t="s">
        <v>415</v>
      </c>
      <c r="R387" t="s">
        <v>416</v>
      </c>
      <c r="S387" t="s">
        <v>51</v>
      </c>
      <c r="T387" t="s">
        <v>288</v>
      </c>
      <c r="U387" s="3" t="s">
        <v>2905</v>
      </c>
      <c r="V387" t="s">
        <v>53</v>
      </c>
      <c r="W387" s="2">
        <v>45831</v>
      </c>
      <c r="X387" s="2">
        <v>45910</v>
      </c>
      <c r="Y387">
        <v>2</v>
      </c>
      <c r="Z387" t="s">
        <v>54</v>
      </c>
      <c r="AA387" t="s">
        <v>116</v>
      </c>
      <c r="AD387" t="s">
        <v>56</v>
      </c>
      <c r="AE387" t="s">
        <v>877</v>
      </c>
      <c r="AF387" t="s">
        <v>56</v>
      </c>
      <c r="AG387" t="s">
        <v>877</v>
      </c>
    </row>
    <row r="388" spans="1:33" x14ac:dyDescent="0.2">
      <c r="A388" t="s">
        <v>3921</v>
      </c>
      <c r="B388" t="s">
        <v>288</v>
      </c>
      <c r="C388" t="s">
        <v>283</v>
      </c>
      <c r="D388" s="1">
        <v>500</v>
      </c>
      <c r="E388" t="s">
        <v>38</v>
      </c>
      <c r="F388" s="2">
        <v>45831</v>
      </c>
      <c r="G388" t="s">
        <v>39</v>
      </c>
      <c r="H388" t="s">
        <v>3922</v>
      </c>
      <c r="I388" t="s">
        <v>41</v>
      </c>
      <c r="J388" t="s">
        <v>42</v>
      </c>
      <c r="K388" t="s">
        <v>109</v>
      </c>
      <c r="M388" t="s">
        <v>173</v>
      </c>
      <c r="N388" t="s">
        <v>1032</v>
      </c>
      <c r="O388" t="s">
        <v>1033</v>
      </c>
      <c r="P388" t="s">
        <v>48</v>
      </c>
      <c r="Q388" t="s">
        <v>415</v>
      </c>
      <c r="R388" t="s">
        <v>416</v>
      </c>
      <c r="S388" t="s">
        <v>51</v>
      </c>
      <c r="T388" t="s">
        <v>288</v>
      </c>
      <c r="U388" s="3" t="s">
        <v>2905</v>
      </c>
      <c r="V388" t="s">
        <v>53</v>
      </c>
      <c r="W388" s="2">
        <v>45831</v>
      </c>
      <c r="X388" s="2">
        <v>45902</v>
      </c>
      <c r="Y388">
        <v>2</v>
      </c>
      <c r="Z388" t="s">
        <v>54</v>
      </c>
      <c r="AA388" t="s">
        <v>116</v>
      </c>
      <c r="AD388" t="s">
        <v>56</v>
      </c>
      <c r="AE388" t="s">
        <v>877</v>
      </c>
      <c r="AF388" t="s">
        <v>56</v>
      </c>
      <c r="AG388" t="s">
        <v>877</v>
      </c>
    </row>
    <row r="389" spans="1:33" x14ac:dyDescent="0.2">
      <c r="A389" t="s">
        <v>3923</v>
      </c>
      <c r="B389" t="s">
        <v>288</v>
      </c>
      <c r="C389" t="s">
        <v>283</v>
      </c>
      <c r="D389" s="1">
        <v>500</v>
      </c>
      <c r="E389" t="s">
        <v>38</v>
      </c>
      <c r="F389" s="2">
        <v>45838</v>
      </c>
      <c r="G389" t="s">
        <v>39</v>
      </c>
      <c r="H389" t="s">
        <v>3924</v>
      </c>
      <c r="I389" t="s">
        <v>41</v>
      </c>
      <c r="J389" t="s">
        <v>42</v>
      </c>
      <c r="K389" t="s">
        <v>109</v>
      </c>
      <c r="M389" t="s">
        <v>121</v>
      </c>
      <c r="N389" t="s">
        <v>111</v>
      </c>
      <c r="O389" t="s">
        <v>112</v>
      </c>
      <c r="P389" t="s">
        <v>48</v>
      </c>
      <c r="Q389" t="s">
        <v>113</v>
      </c>
      <c r="R389" t="s">
        <v>114</v>
      </c>
      <c r="S389" t="s">
        <v>51</v>
      </c>
      <c r="T389" t="s">
        <v>288</v>
      </c>
      <c r="U389" s="3" t="s">
        <v>2905</v>
      </c>
      <c r="V389" t="s">
        <v>53</v>
      </c>
      <c r="W389" s="2">
        <v>45838</v>
      </c>
      <c r="X389" s="2">
        <v>45902</v>
      </c>
      <c r="Y389">
        <v>2</v>
      </c>
      <c r="Z389" t="s">
        <v>54</v>
      </c>
      <c r="AA389" t="s">
        <v>116</v>
      </c>
      <c r="AD389" t="s">
        <v>56</v>
      </c>
      <c r="AE389" t="s">
        <v>877</v>
      </c>
      <c r="AF389" t="s">
        <v>56</v>
      </c>
      <c r="AG389" t="s">
        <v>877</v>
      </c>
    </row>
    <row r="390" spans="1:33" x14ac:dyDescent="0.2">
      <c r="A390" t="s">
        <v>3925</v>
      </c>
      <c r="B390" t="s">
        <v>288</v>
      </c>
      <c r="C390" t="s">
        <v>283</v>
      </c>
      <c r="D390" s="1">
        <v>350</v>
      </c>
      <c r="E390" t="s">
        <v>38</v>
      </c>
      <c r="F390" s="2">
        <v>45838</v>
      </c>
      <c r="G390" t="s">
        <v>39</v>
      </c>
      <c r="H390" t="s">
        <v>3926</v>
      </c>
      <c r="I390" t="s">
        <v>41</v>
      </c>
      <c r="J390" t="s">
        <v>42</v>
      </c>
      <c r="K390" t="s">
        <v>109</v>
      </c>
      <c r="M390" t="s">
        <v>252</v>
      </c>
      <c r="N390" t="s">
        <v>512</v>
      </c>
      <c r="O390" t="s">
        <v>513</v>
      </c>
      <c r="P390" t="s">
        <v>48</v>
      </c>
      <c r="Q390" t="s">
        <v>113</v>
      </c>
      <c r="R390" t="s">
        <v>114</v>
      </c>
      <c r="S390" t="s">
        <v>51</v>
      </c>
      <c r="T390" t="s">
        <v>288</v>
      </c>
      <c r="U390" s="3" t="s">
        <v>2905</v>
      </c>
      <c r="V390" t="s">
        <v>53</v>
      </c>
      <c r="W390" s="2">
        <v>45838</v>
      </c>
      <c r="X390" s="2">
        <v>45875</v>
      </c>
      <c r="Y390">
        <v>1</v>
      </c>
      <c r="Z390" t="s">
        <v>54</v>
      </c>
      <c r="AA390" t="s">
        <v>116</v>
      </c>
      <c r="AD390" t="s">
        <v>56</v>
      </c>
      <c r="AE390" t="s">
        <v>164</v>
      </c>
      <c r="AF390" t="s">
        <v>56</v>
      </c>
      <c r="AG390" t="s">
        <v>164</v>
      </c>
    </row>
    <row r="391" spans="1:33" x14ac:dyDescent="0.2">
      <c r="A391" t="s">
        <v>3927</v>
      </c>
      <c r="B391" t="s">
        <v>288</v>
      </c>
      <c r="C391" t="s">
        <v>283</v>
      </c>
      <c r="D391" s="1">
        <v>500</v>
      </c>
      <c r="E391" t="s">
        <v>38</v>
      </c>
      <c r="F391" s="2">
        <v>45839</v>
      </c>
      <c r="G391" t="s">
        <v>39</v>
      </c>
      <c r="H391" t="s">
        <v>3928</v>
      </c>
      <c r="I391" t="s">
        <v>41</v>
      </c>
      <c r="J391" t="s">
        <v>42</v>
      </c>
      <c r="K391" t="s">
        <v>109</v>
      </c>
      <c r="M391" t="s">
        <v>173</v>
      </c>
      <c r="N391" t="s">
        <v>1032</v>
      </c>
      <c r="O391" t="s">
        <v>1033</v>
      </c>
      <c r="P391" t="s">
        <v>48</v>
      </c>
      <c r="Q391" t="s">
        <v>415</v>
      </c>
      <c r="R391" t="s">
        <v>416</v>
      </c>
      <c r="S391" t="s">
        <v>51</v>
      </c>
      <c r="T391" t="s">
        <v>288</v>
      </c>
      <c r="U391" s="3" t="s">
        <v>2905</v>
      </c>
      <c r="V391" t="s">
        <v>53</v>
      </c>
      <c r="W391" s="2">
        <v>45839</v>
      </c>
      <c r="X391" s="2">
        <v>45940</v>
      </c>
      <c r="Y391">
        <v>3</v>
      </c>
      <c r="Z391" t="s">
        <v>54</v>
      </c>
      <c r="AA391" t="s">
        <v>116</v>
      </c>
      <c r="AD391" t="s">
        <v>56</v>
      </c>
      <c r="AE391" t="s">
        <v>877</v>
      </c>
      <c r="AF391" t="s">
        <v>56</v>
      </c>
      <c r="AG391" t="s">
        <v>877</v>
      </c>
    </row>
    <row r="392" spans="1:33" x14ac:dyDescent="0.2">
      <c r="A392" t="s">
        <v>3929</v>
      </c>
      <c r="B392" t="s">
        <v>288</v>
      </c>
      <c r="C392" t="s">
        <v>283</v>
      </c>
      <c r="D392" s="1">
        <v>500</v>
      </c>
      <c r="E392" t="s">
        <v>38</v>
      </c>
      <c r="F392" s="2">
        <v>45839</v>
      </c>
      <c r="G392" t="s">
        <v>39</v>
      </c>
      <c r="H392" t="s">
        <v>3930</v>
      </c>
      <c r="I392" t="s">
        <v>41</v>
      </c>
      <c r="J392" t="s">
        <v>42</v>
      </c>
      <c r="K392" t="s">
        <v>109</v>
      </c>
      <c r="M392" t="s">
        <v>121</v>
      </c>
      <c r="N392" t="s">
        <v>111</v>
      </c>
      <c r="O392" t="s">
        <v>112</v>
      </c>
      <c r="P392" t="s">
        <v>48</v>
      </c>
      <c r="Q392" t="s">
        <v>113</v>
      </c>
      <c r="R392" t="s">
        <v>114</v>
      </c>
      <c r="S392" t="s">
        <v>51</v>
      </c>
      <c r="T392" t="s">
        <v>288</v>
      </c>
      <c r="U392" s="3" t="s">
        <v>2905</v>
      </c>
      <c r="V392" t="s">
        <v>53</v>
      </c>
      <c r="W392" s="2">
        <v>45839</v>
      </c>
      <c r="X392" s="2">
        <v>45952</v>
      </c>
      <c r="Y392">
        <v>3</v>
      </c>
      <c r="Z392" t="s">
        <v>54</v>
      </c>
      <c r="AA392" t="s">
        <v>116</v>
      </c>
      <c r="AD392" t="s">
        <v>56</v>
      </c>
      <c r="AE392" t="s">
        <v>877</v>
      </c>
      <c r="AF392" t="s">
        <v>56</v>
      </c>
      <c r="AG392" t="s">
        <v>877</v>
      </c>
    </row>
    <row r="393" spans="1:33" x14ac:dyDescent="0.2">
      <c r="A393" t="s">
        <v>3931</v>
      </c>
      <c r="B393" t="s">
        <v>288</v>
      </c>
      <c r="C393" t="s">
        <v>283</v>
      </c>
      <c r="D393" s="1">
        <v>400</v>
      </c>
      <c r="E393" t="s">
        <v>38</v>
      </c>
      <c r="F393" s="2">
        <v>45852</v>
      </c>
      <c r="G393" t="s">
        <v>39</v>
      </c>
      <c r="H393" t="s">
        <v>3932</v>
      </c>
      <c r="I393" t="s">
        <v>41</v>
      </c>
      <c r="J393" t="s">
        <v>42</v>
      </c>
      <c r="K393" t="s">
        <v>109</v>
      </c>
      <c r="M393" t="s">
        <v>173</v>
      </c>
      <c r="N393" t="s">
        <v>1032</v>
      </c>
      <c r="O393" t="s">
        <v>1033</v>
      </c>
      <c r="P393" t="s">
        <v>48</v>
      </c>
      <c r="Q393" t="s">
        <v>415</v>
      </c>
      <c r="R393" t="s">
        <v>416</v>
      </c>
      <c r="S393" t="s">
        <v>51</v>
      </c>
      <c r="T393" t="s">
        <v>288</v>
      </c>
      <c r="U393" s="3" t="s">
        <v>2905</v>
      </c>
      <c r="V393" t="s">
        <v>53</v>
      </c>
      <c r="W393" s="2">
        <v>45852</v>
      </c>
      <c r="X393" s="2">
        <v>45947</v>
      </c>
      <c r="Y393">
        <v>3</v>
      </c>
      <c r="Z393" t="s">
        <v>54</v>
      </c>
      <c r="AA393" t="s">
        <v>116</v>
      </c>
      <c r="AD393" t="s">
        <v>56</v>
      </c>
      <c r="AE393" t="s">
        <v>877</v>
      </c>
      <c r="AF393" t="s">
        <v>56</v>
      </c>
      <c r="AG393" t="s">
        <v>877</v>
      </c>
    </row>
    <row r="394" spans="1:33" x14ac:dyDescent="0.2">
      <c r="A394" t="s">
        <v>3933</v>
      </c>
      <c r="B394" t="s">
        <v>288</v>
      </c>
      <c r="C394" t="s">
        <v>283</v>
      </c>
      <c r="D394" s="1">
        <v>375</v>
      </c>
      <c r="E394" t="s">
        <v>38</v>
      </c>
      <c r="F394" s="2">
        <v>45852</v>
      </c>
      <c r="G394" t="s">
        <v>39</v>
      </c>
      <c r="H394" t="s">
        <v>3934</v>
      </c>
      <c r="I394" t="s">
        <v>41</v>
      </c>
      <c r="J394" t="s">
        <v>42</v>
      </c>
      <c r="K394" t="s">
        <v>109</v>
      </c>
      <c r="M394" t="s">
        <v>173</v>
      </c>
      <c r="N394" t="s">
        <v>1032</v>
      </c>
      <c r="O394" t="s">
        <v>1033</v>
      </c>
      <c r="P394" t="s">
        <v>48</v>
      </c>
      <c r="Q394" t="s">
        <v>415</v>
      </c>
      <c r="R394" t="s">
        <v>416</v>
      </c>
      <c r="S394" t="s">
        <v>51</v>
      </c>
      <c r="T394" t="s">
        <v>288</v>
      </c>
      <c r="U394" s="3" t="s">
        <v>2905</v>
      </c>
      <c r="V394" t="s">
        <v>53</v>
      </c>
      <c r="W394" s="2">
        <v>45852</v>
      </c>
      <c r="X394" s="2">
        <v>45932</v>
      </c>
      <c r="Y394">
        <v>2</v>
      </c>
      <c r="Z394" t="s">
        <v>54</v>
      </c>
      <c r="AA394" t="s">
        <v>116</v>
      </c>
      <c r="AD394" t="s">
        <v>56</v>
      </c>
      <c r="AE394" t="s">
        <v>877</v>
      </c>
      <c r="AF394" t="s">
        <v>56</v>
      </c>
      <c r="AG394" t="s">
        <v>877</v>
      </c>
    </row>
    <row r="395" spans="1:33" x14ac:dyDescent="0.2">
      <c r="A395" t="s">
        <v>3935</v>
      </c>
      <c r="B395" t="s">
        <v>209</v>
      </c>
      <c r="C395" t="s">
        <v>202</v>
      </c>
      <c r="D395" s="1">
        <v>2586</v>
      </c>
      <c r="E395" t="s">
        <v>38</v>
      </c>
      <c r="F395" s="2">
        <v>45665</v>
      </c>
      <c r="G395" t="s">
        <v>39</v>
      </c>
      <c r="H395" t="s">
        <v>3936</v>
      </c>
      <c r="I395" t="s">
        <v>41</v>
      </c>
      <c r="J395" t="s">
        <v>42</v>
      </c>
      <c r="K395" t="s">
        <v>120</v>
      </c>
      <c r="M395" t="s">
        <v>204</v>
      </c>
      <c r="N395" t="s">
        <v>912</v>
      </c>
      <c r="O395" t="s">
        <v>913</v>
      </c>
      <c r="P395" t="s">
        <v>48</v>
      </c>
      <c r="Q395" t="s">
        <v>914</v>
      </c>
      <c r="R395" t="s">
        <v>915</v>
      </c>
      <c r="S395" t="s">
        <v>51</v>
      </c>
      <c r="T395" t="s">
        <v>209</v>
      </c>
      <c r="U395" s="3" t="s">
        <v>2905</v>
      </c>
      <c r="V395" t="s">
        <v>53</v>
      </c>
      <c r="W395" s="2">
        <v>45665</v>
      </c>
      <c r="X395" s="2">
        <v>45776</v>
      </c>
      <c r="Y395">
        <v>3</v>
      </c>
      <c r="Z395" t="s">
        <v>54</v>
      </c>
      <c r="AA395" t="s">
        <v>126</v>
      </c>
      <c r="AD395" t="s">
        <v>56</v>
      </c>
      <c r="AE395" t="s">
        <v>211</v>
      </c>
      <c r="AF395" t="s">
        <v>56</v>
      </c>
      <c r="AG395" t="s">
        <v>211</v>
      </c>
    </row>
    <row r="396" spans="1:33" x14ac:dyDescent="0.2">
      <c r="A396" t="s">
        <v>3937</v>
      </c>
      <c r="B396" t="s">
        <v>209</v>
      </c>
      <c r="C396" t="s">
        <v>202</v>
      </c>
      <c r="D396" s="1">
        <v>2184</v>
      </c>
      <c r="E396" t="s">
        <v>38</v>
      </c>
      <c r="F396" s="2">
        <v>45674</v>
      </c>
      <c r="G396" t="s">
        <v>39</v>
      </c>
      <c r="H396" t="s">
        <v>3938</v>
      </c>
      <c r="I396" t="s">
        <v>41</v>
      </c>
      <c r="J396" t="s">
        <v>42</v>
      </c>
      <c r="K396" t="s">
        <v>120</v>
      </c>
      <c r="M396" t="s">
        <v>204</v>
      </c>
      <c r="N396" t="s">
        <v>650</v>
      </c>
      <c r="O396" t="s">
        <v>651</v>
      </c>
      <c r="P396" t="s">
        <v>48</v>
      </c>
      <c r="Q396" t="s">
        <v>180</v>
      </c>
      <c r="R396" t="s">
        <v>181</v>
      </c>
      <c r="S396" t="s">
        <v>51</v>
      </c>
      <c r="T396" t="s">
        <v>209</v>
      </c>
      <c r="U396" s="3" t="s">
        <v>2905</v>
      </c>
      <c r="V396" t="s">
        <v>53</v>
      </c>
      <c r="W396" s="2">
        <v>45674</v>
      </c>
      <c r="X396" s="2">
        <v>45737</v>
      </c>
      <c r="Y396">
        <v>2</v>
      </c>
      <c r="Z396" t="s">
        <v>54</v>
      </c>
      <c r="AA396" t="s">
        <v>126</v>
      </c>
      <c r="AD396" t="s">
        <v>56</v>
      </c>
      <c r="AE396" t="s">
        <v>211</v>
      </c>
      <c r="AF396" t="s">
        <v>56</v>
      </c>
      <c r="AG396" t="s">
        <v>211</v>
      </c>
    </row>
    <row r="397" spans="1:33" x14ac:dyDescent="0.2">
      <c r="A397" t="s">
        <v>3939</v>
      </c>
      <c r="B397" t="s">
        <v>209</v>
      </c>
      <c r="C397" t="s">
        <v>202</v>
      </c>
      <c r="D397" s="1">
        <v>2658</v>
      </c>
      <c r="E397" t="s">
        <v>38</v>
      </c>
      <c r="F397" s="2">
        <v>45677</v>
      </c>
      <c r="G397" t="s">
        <v>39</v>
      </c>
      <c r="H397" t="s">
        <v>3940</v>
      </c>
      <c r="I397" t="s">
        <v>41</v>
      </c>
      <c r="J397" t="s">
        <v>42</v>
      </c>
      <c r="K397" t="s">
        <v>120</v>
      </c>
      <c r="M397" t="s">
        <v>204</v>
      </c>
      <c r="N397" t="s">
        <v>498</v>
      </c>
      <c r="O397" t="s">
        <v>499</v>
      </c>
      <c r="P397" t="s">
        <v>48</v>
      </c>
      <c r="Q397" t="s">
        <v>180</v>
      </c>
      <c r="R397" t="s">
        <v>181</v>
      </c>
      <c r="S397" t="s">
        <v>51</v>
      </c>
      <c r="T397" t="s">
        <v>209</v>
      </c>
      <c r="U397" s="3" t="s">
        <v>2905</v>
      </c>
      <c r="V397" t="s">
        <v>53</v>
      </c>
      <c r="W397" s="2">
        <v>45677</v>
      </c>
      <c r="X397" s="2">
        <v>45694</v>
      </c>
      <c r="Y397">
        <v>0</v>
      </c>
      <c r="Z397" t="s">
        <v>54</v>
      </c>
      <c r="AA397" t="s">
        <v>142</v>
      </c>
      <c r="AD397" t="s">
        <v>56</v>
      </c>
      <c r="AE397" t="s">
        <v>211</v>
      </c>
      <c r="AF397" t="s">
        <v>56</v>
      </c>
      <c r="AG397" t="s">
        <v>211</v>
      </c>
    </row>
    <row r="398" spans="1:33" x14ac:dyDescent="0.2">
      <c r="A398" t="s">
        <v>3941</v>
      </c>
      <c r="B398" t="s">
        <v>209</v>
      </c>
      <c r="C398" t="s">
        <v>202</v>
      </c>
      <c r="D398" s="1">
        <v>963</v>
      </c>
      <c r="E398" t="s">
        <v>38</v>
      </c>
      <c r="F398" s="2">
        <v>45685</v>
      </c>
      <c r="G398" t="s">
        <v>39</v>
      </c>
      <c r="H398" t="s">
        <v>3942</v>
      </c>
      <c r="I398" t="s">
        <v>41</v>
      </c>
      <c r="J398" t="s">
        <v>42</v>
      </c>
      <c r="K398" t="s">
        <v>120</v>
      </c>
      <c r="M398" t="s">
        <v>204</v>
      </c>
      <c r="N398" t="s">
        <v>3943</v>
      </c>
      <c r="O398" t="s">
        <v>3944</v>
      </c>
      <c r="P398" t="s">
        <v>48</v>
      </c>
      <c r="Q398" t="s">
        <v>88</v>
      </c>
      <c r="R398" t="s">
        <v>89</v>
      </c>
      <c r="S398" t="s">
        <v>72</v>
      </c>
      <c r="T398" t="s">
        <v>209</v>
      </c>
      <c r="U398" s="3" t="s">
        <v>2905</v>
      </c>
      <c r="V398" t="s">
        <v>53</v>
      </c>
      <c r="W398" s="2">
        <v>45685</v>
      </c>
      <c r="X398" s="2">
        <v>45737</v>
      </c>
      <c r="Y398">
        <v>1</v>
      </c>
      <c r="Z398" t="s">
        <v>54</v>
      </c>
      <c r="AA398" t="s">
        <v>126</v>
      </c>
      <c r="AD398" t="s">
        <v>56</v>
      </c>
      <c r="AE398" t="s">
        <v>211</v>
      </c>
      <c r="AF398" t="s">
        <v>56</v>
      </c>
      <c r="AG398" t="s">
        <v>211</v>
      </c>
    </row>
    <row r="399" spans="1:33" x14ac:dyDescent="0.2">
      <c r="A399" t="s">
        <v>3945</v>
      </c>
      <c r="B399" t="s">
        <v>209</v>
      </c>
      <c r="C399" t="s">
        <v>202</v>
      </c>
      <c r="D399" s="1">
        <v>1880</v>
      </c>
      <c r="E399" t="s">
        <v>38</v>
      </c>
      <c r="F399" s="2">
        <v>45691</v>
      </c>
      <c r="G399" t="s">
        <v>39</v>
      </c>
      <c r="H399" t="s">
        <v>3946</v>
      </c>
      <c r="I399" t="s">
        <v>41</v>
      </c>
      <c r="J399" t="s">
        <v>42</v>
      </c>
      <c r="K399" t="s">
        <v>120</v>
      </c>
      <c r="M399" t="s">
        <v>204</v>
      </c>
      <c r="N399" t="s">
        <v>869</v>
      </c>
      <c r="O399" t="s">
        <v>870</v>
      </c>
      <c r="P399" t="s">
        <v>48</v>
      </c>
      <c r="Q399" t="s">
        <v>612</v>
      </c>
      <c r="R399" t="s">
        <v>613</v>
      </c>
      <c r="S399" t="s">
        <v>72</v>
      </c>
      <c r="T399" t="s">
        <v>209</v>
      </c>
      <c r="U399" s="3" t="s">
        <v>2905</v>
      </c>
      <c r="V399" t="s">
        <v>53</v>
      </c>
      <c r="W399" s="2">
        <v>45691</v>
      </c>
      <c r="X399" s="2">
        <v>45709</v>
      </c>
      <c r="Y399">
        <v>0</v>
      </c>
      <c r="Z399" t="s">
        <v>54</v>
      </c>
      <c r="AA399" t="s">
        <v>126</v>
      </c>
      <c r="AD399" t="s">
        <v>56</v>
      </c>
      <c r="AE399" t="s">
        <v>211</v>
      </c>
      <c r="AF399" t="s">
        <v>56</v>
      </c>
      <c r="AG399" t="s">
        <v>211</v>
      </c>
    </row>
    <row r="400" spans="1:33" x14ac:dyDescent="0.2">
      <c r="A400" t="s">
        <v>3947</v>
      </c>
      <c r="B400" t="s">
        <v>209</v>
      </c>
      <c r="C400" t="s">
        <v>202</v>
      </c>
      <c r="D400" s="1">
        <v>1836</v>
      </c>
      <c r="E400" t="s">
        <v>38</v>
      </c>
      <c r="F400" s="2">
        <v>45709</v>
      </c>
      <c r="G400" t="s">
        <v>39</v>
      </c>
      <c r="H400" t="s">
        <v>3948</v>
      </c>
      <c r="I400" t="s">
        <v>41</v>
      </c>
      <c r="J400" t="s">
        <v>42</v>
      </c>
      <c r="K400" t="s">
        <v>120</v>
      </c>
      <c r="M400" t="s">
        <v>204</v>
      </c>
      <c r="N400" t="s">
        <v>1684</v>
      </c>
      <c r="O400" t="s">
        <v>1685</v>
      </c>
      <c r="P400" t="s">
        <v>48</v>
      </c>
      <c r="Q400" t="s">
        <v>313</v>
      </c>
      <c r="R400" t="s">
        <v>314</v>
      </c>
      <c r="S400" t="s">
        <v>51</v>
      </c>
      <c r="T400" t="s">
        <v>209</v>
      </c>
      <c r="U400" s="3" t="s">
        <v>2905</v>
      </c>
      <c r="V400" t="s">
        <v>53</v>
      </c>
      <c r="W400" s="2">
        <v>45709</v>
      </c>
      <c r="X400" s="2">
        <v>45737</v>
      </c>
      <c r="Y400">
        <v>1</v>
      </c>
      <c r="Z400" t="s">
        <v>54</v>
      </c>
      <c r="AA400" t="s">
        <v>126</v>
      </c>
      <c r="AD400" t="s">
        <v>56</v>
      </c>
      <c r="AE400" t="s">
        <v>211</v>
      </c>
      <c r="AF400" t="s">
        <v>56</v>
      </c>
      <c r="AG400" t="s">
        <v>211</v>
      </c>
    </row>
    <row r="401" spans="1:33" x14ac:dyDescent="0.2">
      <c r="A401" t="s">
        <v>3949</v>
      </c>
      <c r="B401" t="s">
        <v>209</v>
      </c>
      <c r="C401" t="s">
        <v>202</v>
      </c>
      <c r="D401" s="1">
        <v>1312</v>
      </c>
      <c r="E401" t="s">
        <v>38</v>
      </c>
      <c r="F401" s="2">
        <v>45713</v>
      </c>
      <c r="G401" t="s">
        <v>39</v>
      </c>
      <c r="H401" t="s">
        <v>3950</v>
      </c>
      <c r="I401" t="s">
        <v>41</v>
      </c>
      <c r="J401" t="s">
        <v>42</v>
      </c>
      <c r="K401" t="s">
        <v>120</v>
      </c>
      <c r="M401" t="s">
        <v>204</v>
      </c>
      <c r="N401" t="s">
        <v>488</v>
      </c>
      <c r="O401" t="s">
        <v>489</v>
      </c>
      <c r="P401" t="s">
        <v>48</v>
      </c>
      <c r="Q401" t="s">
        <v>490</v>
      </c>
      <c r="R401" t="s">
        <v>491</v>
      </c>
      <c r="S401" t="s">
        <v>72</v>
      </c>
      <c r="T401" t="s">
        <v>209</v>
      </c>
      <c r="U401" s="3" t="s">
        <v>2905</v>
      </c>
      <c r="V401" t="s">
        <v>53</v>
      </c>
      <c r="W401" s="2">
        <v>45713</v>
      </c>
      <c r="X401" s="2">
        <v>45729</v>
      </c>
      <c r="Y401">
        <v>0</v>
      </c>
      <c r="Z401" t="s">
        <v>54</v>
      </c>
      <c r="AA401" t="s">
        <v>126</v>
      </c>
      <c r="AD401" t="s">
        <v>56</v>
      </c>
      <c r="AE401" t="s">
        <v>211</v>
      </c>
      <c r="AF401" t="s">
        <v>56</v>
      </c>
      <c r="AG401" t="s">
        <v>211</v>
      </c>
    </row>
    <row r="402" spans="1:33" x14ac:dyDescent="0.2">
      <c r="A402" t="s">
        <v>3951</v>
      </c>
      <c r="B402" t="s">
        <v>209</v>
      </c>
      <c r="C402" t="s">
        <v>202</v>
      </c>
      <c r="D402" s="1">
        <v>1800</v>
      </c>
      <c r="E402" t="s">
        <v>38</v>
      </c>
      <c r="F402" s="2">
        <v>45713</v>
      </c>
      <c r="G402" t="s">
        <v>39</v>
      </c>
      <c r="H402" t="s">
        <v>3952</v>
      </c>
      <c r="I402" t="s">
        <v>41</v>
      </c>
      <c r="J402" t="s">
        <v>42</v>
      </c>
      <c r="K402" t="s">
        <v>120</v>
      </c>
      <c r="M402" t="s">
        <v>204</v>
      </c>
      <c r="N402" t="s">
        <v>239</v>
      </c>
      <c r="O402" t="s">
        <v>240</v>
      </c>
      <c r="P402" t="s">
        <v>48</v>
      </c>
      <c r="Q402" t="s">
        <v>49</v>
      </c>
      <c r="R402" t="s">
        <v>50</v>
      </c>
      <c r="S402" t="s">
        <v>51</v>
      </c>
      <c r="T402" t="s">
        <v>209</v>
      </c>
      <c r="U402" s="3" t="s">
        <v>2905</v>
      </c>
      <c r="V402" t="s">
        <v>53</v>
      </c>
      <c r="W402" s="2">
        <v>45713</v>
      </c>
      <c r="X402" s="2">
        <v>45737</v>
      </c>
      <c r="Y402">
        <v>0</v>
      </c>
      <c r="Z402" t="s">
        <v>54</v>
      </c>
      <c r="AA402" t="s">
        <v>126</v>
      </c>
      <c r="AD402" t="s">
        <v>56</v>
      </c>
      <c r="AE402" t="s">
        <v>211</v>
      </c>
      <c r="AF402" t="s">
        <v>56</v>
      </c>
      <c r="AG402" t="s">
        <v>211</v>
      </c>
    </row>
    <row r="403" spans="1:33" x14ac:dyDescent="0.2">
      <c r="A403" t="s">
        <v>3953</v>
      </c>
      <c r="B403" t="s">
        <v>209</v>
      </c>
      <c r="C403" t="s">
        <v>202</v>
      </c>
      <c r="D403" s="1">
        <v>1538</v>
      </c>
      <c r="E403" t="s">
        <v>38</v>
      </c>
      <c r="F403" s="2">
        <v>45727</v>
      </c>
      <c r="G403" t="s">
        <v>39</v>
      </c>
      <c r="H403" t="s">
        <v>3954</v>
      </c>
      <c r="I403" t="s">
        <v>41</v>
      </c>
      <c r="J403" t="s">
        <v>42</v>
      </c>
      <c r="K403" t="s">
        <v>120</v>
      </c>
      <c r="M403" t="s">
        <v>204</v>
      </c>
      <c r="N403" t="s">
        <v>1175</v>
      </c>
      <c r="O403" t="s">
        <v>1176</v>
      </c>
      <c r="P403" t="s">
        <v>48</v>
      </c>
      <c r="Q403" t="s">
        <v>328</v>
      </c>
      <c r="R403" t="s">
        <v>329</v>
      </c>
      <c r="S403" t="s">
        <v>72</v>
      </c>
      <c r="T403" t="s">
        <v>209</v>
      </c>
      <c r="U403" s="3" t="s">
        <v>2905</v>
      </c>
      <c r="V403" t="s">
        <v>53</v>
      </c>
      <c r="W403" s="2">
        <v>45727</v>
      </c>
      <c r="X403" s="2">
        <v>45737</v>
      </c>
      <c r="Y403">
        <v>0</v>
      </c>
      <c r="Z403" t="s">
        <v>54</v>
      </c>
      <c r="AA403" t="s">
        <v>126</v>
      </c>
      <c r="AD403" t="s">
        <v>56</v>
      </c>
      <c r="AE403" t="s">
        <v>211</v>
      </c>
      <c r="AF403" t="s">
        <v>56</v>
      </c>
      <c r="AG403" t="s">
        <v>211</v>
      </c>
    </row>
    <row r="404" spans="1:33" x14ac:dyDescent="0.2">
      <c r="A404" t="s">
        <v>3955</v>
      </c>
      <c r="B404" t="s">
        <v>209</v>
      </c>
      <c r="C404" t="s">
        <v>202</v>
      </c>
      <c r="D404" s="1">
        <v>2488</v>
      </c>
      <c r="E404" t="s">
        <v>38</v>
      </c>
      <c r="F404" s="2">
        <v>45727</v>
      </c>
      <c r="G404" t="s">
        <v>39</v>
      </c>
      <c r="H404" t="s">
        <v>3956</v>
      </c>
      <c r="I404" t="s">
        <v>41</v>
      </c>
      <c r="J404" t="s">
        <v>42</v>
      </c>
      <c r="K404" t="s">
        <v>120</v>
      </c>
      <c r="M404" t="s">
        <v>204</v>
      </c>
      <c r="N404" t="s">
        <v>1390</v>
      </c>
      <c r="O404" t="s">
        <v>1391</v>
      </c>
      <c r="P404" t="s">
        <v>48</v>
      </c>
      <c r="Q404" t="s">
        <v>147</v>
      </c>
      <c r="R404" t="s">
        <v>148</v>
      </c>
      <c r="S404" t="s">
        <v>51</v>
      </c>
      <c r="T404" t="s">
        <v>209</v>
      </c>
      <c r="U404" s="3" t="s">
        <v>2905</v>
      </c>
      <c r="V404" t="s">
        <v>53</v>
      </c>
      <c r="W404" s="2">
        <v>45727</v>
      </c>
      <c r="X404" s="2">
        <v>45812</v>
      </c>
      <c r="Y404">
        <v>2</v>
      </c>
      <c r="Z404" t="s">
        <v>54</v>
      </c>
      <c r="AA404" t="s">
        <v>142</v>
      </c>
      <c r="AD404" t="s">
        <v>56</v>
      </c>
      <c r="AE404" t="s">
        <v>211</v>
      </c>
      <c r="AF404" t="s">
        <v>56</v>
      </c>
      <c r="AG404" t="s">
        <v>211</v>
      </c>
    </row>
    <row r="405" spans="1:33" x14ac:dyDescent="0.2">
      <c r="A405" t="s">
        <v>3957</v>
      </c>
      <c r="B405" t="s">
        <v>209</v>
      </c>
      <c r="C405" t="s">
        <v>202</v>
      </c>
      <c r="D405" s="1">
        <v>2348</v>
      </c>
      <c r="E405" t="s">
        <v>38</v>
      </c>
      <c r="F405" s="2">
        <v>45734</v>
      </c>
      <c r="G405" t="s">
        <v>39</v>
      </c>
      <c r="H405" t="s">
        <v>3958</v>
      </c>
      <c r="I405" t="s">
        <v>41</v>
      </c>
      <c r="J405" t="s">
        <v>42</v>
      </c>
      <c r="K405" t="s">
        <v>66</v>
      </c>
      <c r="M405" t="s">
        <v>204</v>
      </c>
      <c r="N405" t="s">
        <v>3959</v>
      </c>
      <c r="O405" t="s">
        <v>3960</v>
      </c>
      <c r="P405" t="s">
        <v>48</v>
      </c>
      <c r="Q405" t="s">
        <v>1199</v>
      </c>
      <c r="R405" t="s">
        <v>1200</v>
      </c>
      <c r="S405" t="s">
        <v>72</v>
      </c>
      <c r="T405" t="s">
        <v>209</v>
      </c>
      <c r="U405" s="3" t="s">
        <v>2905</v>
      </c>
      <c r="V405" t="s">
        <v>53</v>
      </c>
      <c r="W405" s="2">
        <v>45734</v>
      </c>
      <c r="X405" s="2">
        <v>45777</v>
      </c>
      <c r="Y405">
        <v>1</v>
      </c>
      <c r="Z405" t="s">
        <v>54</v>
      </c>
      <c r="AA405" t="s">
        <v>2906</v>
      </c>
      <c r="AD405" t="s">
        <v>56</v>
      </c>
      <c r="AE405" t="s">
        <v>211</v>
      </c>
      <c r="AF405" t="s">
        <v>56</v>
      </c>
      <c r="AG405" t="s">
        <v>211</v>
      </c>
    </row>
    <row r="406" spans="1:33" x14ac:dyDescent="0.2">
      <c r="A406" t="s">
        <v>3961</v>
      </c>
      <c r="B406" t="s">
        <v>209</v>
      </c>
      <c r="C406" t="s">
        <v>202</v>
      </c>
      <c r="D406" s="1">
        <v>864</v>
      </c>
      <c r="E406" t="s">
        <v>38</v>
      </c>
      <c r="F406" s="2">
        <v>45742</v>
      </c>
      <c r="G406" t="s">
        <v>39</v>
      </c>
      <c r="H406" t="s">
        <v>3962</v>
      </c>
      <c r="I406" t="s">
        <v>41</v>
      </c>
      <c r="J406" t="s">
        <v>42</v>
      </c>
      <c r="K406" t="s">
        <v>120</v>
      </c>
      <c r="M406" t="s">
        <v>204</v>
      </c>
      <c r="N406" t="s">
        <v>463</v>
      </c>
      <c r="O406" t="s">
        <v>464</v>
      </c>
      <c r="P406" t="s">
        <v>48</v>
      </c>
      <c r="Q406" t="s">
        <v>62</v>
      </c>
      <c r="R406" t="s">
        <v>63</v>
      </c>
      <c r="S406" t="s">
        <v>51</v>
      </c>
      <c r="T406" t="s">
        <v>209</v>
      </c>
      <c r="U406" s="3" t="s">
        <v>2905</v>
      </c>
      <c r="V406" t="s">
        <v>53</v>
      </c>
      <c r="W406" s="2">
        <v>45742</v>
      </c>
      <c r="X406" s="2">
        <v>45751</v>
      </c>
      <c r="Y406">
        <v>0</v>
      </c>
      <c r="Z406" t="s">
        <v>54</v>
      </c>
      <c r="AA406" t="s">
        <v>126</v>
      </c>
      <c r="AD406" t="s">
        <v>56</v>
      </c>
      <c r="AE406" t="s">
        <v>211</v>
      </c>
      <c r="AF406" t="s">
        <v>56</v>
      </c>
      <c r="AG406" t="s">
        <v>211</v>
      </c>
    </row>
    <row r="407" spans="1:33" x14ac:dyDescent="0.2">
      <c r="A407" t="s">
        <v>3963</v>
      </c>
      <c r="B407" t="s">
        <v>209</v>
      </c>
      <c r="C407" t="s">
        <v>202</v>
      </c>
      <c r="D407" s="1">
        <v>2308</v>
      </c>
      <c r="E407" t="s">
        <v>38</v>
      </c>
      <c r="F407" s="2">
        <v>45750</v>
      </c>
      <c r="G407" t="s">
        <v>39</v>
      </c>
      <c r="H407" t="s">
        <v>3964</v>
      </c>
      <c r="I407" t="s">
        <v>41</v>
      </c>
      <c r="J407" t="s">
        <v>42</v>
      </c>
      <c r="K407" t="s">
        <v>120</v>
      </c>
      <c r="M407" t="s">
        <v>204</v>
      </c>
      <c r="N407" t="s">
        <v>214</v>
      </c>
      <c r="O407" t="s">
        <v>215</v>
      </c>
      <c r="P407" t="s">
        <v>48</v>
      </c>
      <c r="Q407" t="s">
        <v>216</v>
      </c>
      <c r="R407" t="s">
        <v>217</v>
      </c>
      <c r="S407" t="s">
        <v>72</v>
      </c>
      <c r="T407" t="s">
        <v>209</v>
      </c>
      <c r="U407" s="3" t="s">
        <v>2905</v>
      </c>
      <c r="V407" t="s">
        <v>53</v>
      </c>
      <c r="W407" s="2">
        <v>45750</v>
      </c>
      <c r="X407" s="2">
        <v>45811</v>
      </c>
      <c r="Y407">
        <v>2</v>
      </c>
      <c r="Z407" t="s">
        <v>54</v>
      </c>
      <c r="AA407" t="s">
        <v>126</v>
      </c>
      <c r="AD407" t="s">
        <v>56</v>
      </c>
      <c r="AE407" t="s">
        <v>211</v>
      </c>
      <c r="AF407" t="s">
        <v>56</v>
      </c>
      <c r="AG407" t="s">
        <v>211</v>
      </c>
    </row>
    <row r="408" spans="1:33" x14ac:dyDescent="0.2">
      <c r="A408" t="s">
        <v>3965</v>
      </c>
      <c r="B408" t="s">
        <v>209</v>
      </c>
      <c r="C408" t="s">
        <v>202</v>
      </c>
      <c r="D408" s="1">
        <v>1709</v>
      </c>
      <c r="E408" t="s">
        <v>38</v>
      </c>
      <c r="F408" s="2">
        <v>45750</v>
      </c>
      <c r="G408" t="s">
        <v>39</v>
      </c>
      <c r="H408" t="s">
        <v>3966</v>
      </c>
      <c r="I408" t="s">
        <v>41</v>
      </c>
      <c r="J408" t="s">
        <v>42</v>
      </c>
      <c r="K408" t="s">
        <v>120</v>
      </c>
      <c r="M408" t="s">
        <v>204</v>
      </c>
      <c r="N408" t="s">
        <v>1065</v>
      </c>
      <c r="O408" t="s">
        <v>1066</v>
      </c>
      <c r="P408" t="s">
        <v>48</v>
      </c>
      <c r="Q408" t="s">
        <v>1067</v>
      </c>
      <c r="R408" t="s">
        <v>1068</v>
      </c>
      <c r="S408" t="s">
        <v>72</v>
      </c>
      <c r="T408" t="s">
        <v>209</v>
      </c>
      <c r="U408" s="3" t="s">
        <v>2905</v>
      </c>
      <c r="V408" t="s">
        <v>53</v>
      </c>
      <c r="W408" s="2">
        <v>45750</v>
      </c>
      <c r="X408" s="2">
        <v>45933</v>
      </c>
      <c r="Y408">
        <v>6</v>
      </c>
      <c r="Z408" t="s">
        <v>54</v>
      </c>
      <c r="AA408" t="s">
        <v>126</v>
      </c>
      <c r="AD408" t="s">
        <v>56</v>
      </c>
      <c r="AE408" t="s">
        <v>211</v>
      </c>
      <c r="AF408" t="s">
        <v>56</v>
      </c>
      <c r="AG408" t="s">
        <v>211</v>
      </c>
    </row>
    <row r="409" spans="1:33" x14ac:dyDescent="0.2">
      <c r="A409" t="s">
        <v>3967</v>
      </c>
      <c r="B409" t="s">
        <v>209</v>
      </c>
      <c r="C409" t="s">
        <v>202</v>
      </c>
      <c r="D409" s="1">
        <v>1663</v>
      </c>
      <c r="E409" t="s">
        <v>38</v>
      </c>
      <c r="F409" s="2">
        <v>45754</v>
      </c>
      <c r="G409" t="s">
        <v>39</v>
      </c>
      <c r="H409" t="s">
        <v>3968</v>
      </c>
      <c r="I409" t="s">
        <v>41</v>
      </c>
      <c r="J409" t="s">
        <v>42</v>
      </c>
      <c r="K409" t="s">
        <v>120</v>
      </c>
      <c r="M409" t="s">
        <v>204</v>
      </c>
      <c r="N409" t="s">
        <v>386</v>
      </c>
      <c r="O409" t="s">
        <v>387</v>
      </c>
      <c r="P409" t="s">
        <v>48</v>
      </c>
      <c r="Q409" t="s">
        <v>62</v>
      </c>
      <c r="R409" t="s">
        <v>63</v>
      </c>
      <c r="S409" t="s">
        <v>51</v>
      </c>
      <c r="T409" t="s">
        <v>209</v>
      </c>
      <c r="U409" s="3" t="s">
        <v>2905</v>
      </c>
      <c r="V409" t="s">
        <v>53</v>
      </c>
      <c r="W409" s="2">
        <v>45754</v>
      </c>
      <c r="X409" s="2">
        <v>45779</v>
      </c>
      <c r="Y409">
        <v>0</v>
      </c>
      <c r="Z409" t="s">
        <v>54</v>
      </c>
      <c r="AA409" t="s">
        <v>126</v>
      </c>
      <c r="AD409" t="s">
        <v>56</v>
      </c>
      <c r="AE409" t="s">
        <v>211</v>
      </c>
      <c r="AF409" t="s">
        <v>56</v>
      </c>
      <c r="AG409" t="s">
        <v>211</v>
      </c>
    </row>
    <row r="410" spans="1:33" x14ac:dyDescent="0.2">
      <c r="A410" t="s">
        <v>3969</v>
      </c>
      <c r="B410" t="s">
        <v>209</v>
      </c>
      <c r="C410" t="s">
        <v>202</v>
      </c>
      <c r="D410" s="1">
        <v>1412</v>
      </c>
      <c r="E410" t="s">
        <v>38</v>
      </c>
      <c r="F410" s="2">
        <v>45754</v>
      </c>
      <c r="G410" t="s">
        <v>39</v>
      </c>
      <c r="H410" t="s">
        <v>3970</v>
      </c>
      <c r="I410" t="s">
        <v>41</v>
      </c>
      <c r="J410" t="s">
        <v>42</v>
      </c>
      <c r="K410" t="s">
        <v>120</v>
      </c>
      <c r="M410" t="s">
        <v>204</v>
      </c>
      <c r="N410" t="s">
        <v>336</v>
      </c>
      <c r="O410" t="s">
        <v>337</v>
      </c>
      <c r="P410" t="s">
        <v>48</v>
      </c>
      <c r="Q410" t="s">
        <v>147</v>
      </c>
      <c r="R410" t="s">
        <v>148</v>
      </c>
      <c r="S410" t="s">
        <v>51</v>
      </c>
      <c r="T410" t="s">
        <v>209</v>
      </c>
      <c r="U410" s="3" t="s">
        <v>2905</v>
      </c>
      <c r="V410" t="s">
        <v>53</v>
      </c>
      <c r="W410" s="2">
        <v>45754</v>
      </c>
      <c r="X410" s="2">
        <v>45862</v>
      </c>
      <c r="Y410">
        <v>3</v>
      </c>
      <c r="Z410" t="s">
        <v>54</v>
      </c>
      <c r="AA410" t="s">
        <v>126</v>
      </c>
      <c r="AD410" t="s">
        <v>56</v>
      </c>
      <c r="AE410" t="s">
        <v>211</v>
      </c>
      <c r="AF410" t="s">
        <v>56</v>
      </c>
      <c r="AG410" t="s">
        <v>211</v>
      </c>
    </row>
    <row r="411" spans="1:33" x14ac:dyDescent="0.2">
      <c r="A411" t="s">
        <v>3971</v>
      </c>
      <c r="B411" t="s">
        <v>209</v>
      </c>
      <c r="C411" t="s">
        <v>202</v>
      </c>
      <c r="D411" s="1">
        <v>2604</v>
      </c>
      <c r="E411" t="s">
        <v>38</v>
      </c>
      <c r="F411" s="2">
        <v>45775</v>
      </c>
      <c r="G411" t="s">
        <v>39</v>
      </c>
      <c r="H411" t="s">
        <v>3972</v>
      </c>
      <c r="I411" t="s">
        <v>41</v>
      </c>
      <c r="J411" t="s">
        <v>42</v>
      </c>
      <c r="K411" t="s">
        <v>120</v>
      </c>
      <c r="M411" t="s">
        <v>204</v>
      </c>
      <c r="N411" t="s">
        <v>1353</v>
      </c>
      <c r="O411" t="s">
        <v>1354</v>
      </c>
      <c r="P411" t="s">
        <v>48</v>
      </c>
      <c r="Q411" t="s">
        <v>180</v>
      </c>
      <c r="R411" t="s">
        <v>181</v>
      </c>
      <c r="S411" t="s">
        <v>51</v>
      </c>
      <c r="T411" t="s">
        <v>209</v>
      </c>
      <c r="U411" s="3" t="s">
        <v>2905</v>
      </c>
      <c r="V411" t="s">
        <v>53</v>
      </c>
      <c r="W411" s="2">
        <v>45775</v>
      </c>
      <c r="X411" s="2">
        <v>45806</v>
      </c>
      <c r="Y411">
        <v>1</v>
      </c>
      <c r="Z411" t="s">
        <v>54</v>
      </c>
      <c r="AA411" t="s">
        <v>126</v>
      </c>
      <c r="AD411" t="s">
        <v>56</v>
      </c>
      <c r="AE411" t="s">
        <v>211</v>
      </c>
      <c r="AF411" t="s">
        <v>56</v>
      </c>
      <c r="AG411" t="s">
        <v>211</v>
      </c>
    </row>
    <row r="412" spans="1:33" x14ac:dyDescent="0.2">
      <c r="A412" t="s">
        <v>3973</v>
      </c>
      <c r="B412" t="s">
        <v>209</v>
      </c>
      <c r="C412" t="s">
        <v>202</v>
      </c>
      <c r="D412" s="1">
        <v>1918</v>
      </c>
      <c r="E412" t="s">
        <v>38</v>
      </c>
      <c r="F412" s="2">
        <v>45778</v>
      </c>
      <c r="G412" t="s">
        <v>39</v>
      </c>
      <c r="H412" t="s">
        <v>3974</v>
      </c>
      <c r="I412" t="s">
        <v>41</v>
      </c>
      <c r="J412" t="s">
        <v>42</v>
      </c>
      <c r="K412" t="s">
        <v>120</v>
      </c>
      <c r="M412" t="s">
        <v>204</v>
      </c>
      <c r="N412" t="s">
        <v>463</v>
      </c>
      <c r="O412" t="s">
        <v>464</v>
      </c>
      <c r="P412" t="s">
        <v>48</v>
      </c>
      <c r="Q412" t="s">
        <v>62</v>
      </c>
      <c r="R412" t="s">
        <v>63</v>
      </c>
      <c r="S412" t="s">
        <v>51</v>
      </c>
      <c r="T412" t="s">
        <v>209</v>
      </c>
      <c r="U412" s="3" t="s">
        <v>2905</v>
      </c>
      <c r="V412" t="s">
        <v>53</v>
      </c>
      <c r="W412" s="2">
        <v>45778</v>
      </c>
      <c r="X412" s="2">
        <v>45798</v>
      </c>
      <c r="Y412">
        <v>0</v>
      </c>
      <c r="Z412" t="s">
        <v>54</v>
      </c>
      <c r="AA412" t="s">
        <v>142</v>
      </c>
      <c r="AD412" t="s">
        <v>56</v>
      </c>
      <c r="AE412" t="s">
        <v>211</v>
      </c>
      <c r="AF412" t="s">
        <v>56</v>
      </c>
      <c r="AG412" t="s">
        <v>211</v>
      </c>
    </row>
    <row r="413" spans="1:33" x14ac:dyDescent="0.2">
      <c r="A413" t="s">
        <v>3975</v>
      </c>
      <c r="B413" t="s">
        <v>52</v>
      </c>
      <c r="C413" t="s">
        <v>202</v>
      </c>
      <c r="D413" s="1">
        <v>1098</v>
      </c>
      <c r="E413" t="s">
        <v>38</v>
      </c>
      <c r="F413" s="2">
        <v>45784</v>
      </c>
      <c r="G413" t="s">
        <v>39</v>
      </c>
      <c r="H413" t="s">
        <v>3976</v>
      </c>
      <c r="I413" t="s">
        <v>41</v>
      </c>
      <c r="J413" t="s">
        <v>42</v>
      </c>
      <c r="K413" t="s">
        <v>120</v>
      </c>
      <c r="M413" t="s">
        <v>204</v>
      </c>
      <c r="N413" t="s">
        <v>3977</v>
      </c>
      <c r="O413" t="s">
        <v>3978</v>
      </c>
      <c r="P413" t="s">
        <v>48</v>
      </c>
      <c r="Q413" t="s">
        <v>3553</v>
      </c>
      <c r="R413" t="s">
        <v>3554</v>
      </c>
      <c r="S413" t="s">
        <v>72</v>
      </c>
      <c r="T413" t="s">
        <v>209</v>
      </c>
      <c r="U413" s="3" t="s">
        <v>2905</v>
      </c>
      <c r="V413" t="s">
        <v>53</v>
      </c>
      <c r="W413" s="2">
        <v>45784</v>
      </c>
      <c r="X413" s="2">
        <v>45806</v>
      </c>
      <c r="Y413">
        <v>0</v>
      </c>
      <c r="Z413" t="s">
        <v>54</v>
      </c>
      <c r="AA413" t="s">
        <v>126</v>
      </c>
      <c r="AD413" t="s">
        <v>56</v>
      </c>
      <c r="AE413" t="s">
        <v>211</v>
      </c>
      <c r="AF413" t="s">
        <v>56</v>
      </c>
      <c r="AG413" t="s">
        <v>211</v>
      </c>
    </row>
    <row r="414" spans="1:33" x14ac:dyDescent="0.2">
      <c r="A414" t="s">
        <v>3979</v>
      </c>
      <c r="B414" t="s">
        <v>52</v>
      </c>
      <c r="C414" t="s">
        <v>202</v>
      </c>
      <c r="D414" s="1">
        <v>1142</v>
      </c>
      <c r="E414" t="s">
        <v>38</v>
      </c>
      <c r="F414" s="2">
        <v>45800</v>
      </c>
      <c r="G414" t="s">
        <v>39</v>
      </c>
      <c r="H414" t="s">
        <v>3980</v>
      </c>
      <c r="I414" t="s">
        <v>41</v>
      </c>
      <c r="J414" t="s">
        <v>42</v>
      </c>
      <c r="K414" t="s">
        <v>120</v>
      </c>
      <c r="M414" t="s">
        <v>204</v>
      </c>
      <c r="N414" t="s">
        <v>616</v>
      </c>
      <c r="O414" t="s">
        <v>617</v>
      </c>
      <c r="P414" t="s">
        <v>48</v>
      </c>
      <c r="Q414" t="s">
        <v>80</v>
      </c>
      <c r="R414" t="s">
        <v>81</v>
      </c>
      <c r="S414" t="s">
        <v>51</v>
      </c>
      <c r="T414" t="s">
        <v>209</v>
      </c>
      <c r="U414" s="3" t="s">
        <v>2905</v>
      </c>
      <c r="V414" t="s">
        <v>53</v>
      </c>
      <c r="W414" s="2">
        <v>45800</v>
      </c>
      <c r="X414" s="2">
        <v>45854</v>
      </c>
      <c r="Y414">
        <v>1</v>
      </c>
      <c r="Z414" t="s">
        <v>54</v>
      </c>
      <c r="AA414" t="s">
        <v>126</v>
      </c>
      <c r="AD414" t="s">
        <v>56</v>
      </c>
      <c r="AE414" t="s">
        <v>211</v>
      </c>
      <c r="AF414" t="s">
        <v>56</v>
      </c>
      <c r="AG414" t="s">
        <v>211</v>
      </c>
    </row>
    <row r="415" spans="1:33" x14ac:dyDescent="0.2">
      <c r="A415" t="s">
        <v>3981</v>
      </c>
      <c r="B415" t="s">
        <v>209</v>
      </c>
      <c r="C415" t="s">
        <v>202</v>
      </c>
      <c r="D415" s="1">
        <v>1319</v>
      </c>
      <c r="E415" t="s">
        <v>38</v>
      </c>
      <c r="F415" s="2">
        <v>45839</v>
      </c>
      <c r="G415" t="s">
        <v>39</v>
      </c>
      <c r="H415" t="s">
        <v>3982</v>
      </c>
      <c r="I415" t="s">
        <v>41</v>
      </c>
      <c r="J415" t="s">
        <v>42</v>
      </c>
      <c r="K415" t="s">
        <v>120</v>
      </c>
      <c r="M415" t="s">
        <v>204</v>
      </c>
      <c r="N415" t="s">
        <v>2493</v>
      </c>
      <c r="O415" t="s">
        <v>2494</v>
      </c>
      <c r="P415" t="s">
        <v>48</v>
      </c>
      <c r="Q415" t="s">
        <v>296</v>
      </c>
      <c r="R415" t="s">
        <v>297</v>
      </c>
      <c r="S415" t="s">
        <v>72</v>
      </c>
      <c r="T415" t="s">
        <v>209</v>
      </c>
      <c r="U415" s="3" t="s">
        <v>2905</v>
      </c>
      <c r="V415" t="s">
        <v>53</v>
      </c>
      <c r="W415" s="2">
        <v>45839</v>
      </c>
      <c r="X415" s="2">
        <v>46010</v>
      </c>
      <c r="Y415">
        <v>5</v>
      </c>
      <c r="Z415" t="s">
        <v>54</v>
      </c>
      <c r="AA415" t="s">
        <v>126</v>
      </c>
      <c r="AD415" t="s">
        <v>56</v>
      </c>
      <c r="AE415" t="s">
        <v>211</v>
      </c>
      <c r="AF415" t="s">
        <v>56</v>
      </c>
      <c r="AG415" t="s">
        <v>211</v>
      </c>
    </row>
    <row r="416" spans="1:33" x14ac:dyDescent="0.2">
      <c r="A416" t="s">
        <v>3983</v>
      </c>
      <c r="B416" t="s">
        <v>209</v>
      </c>
      <c r="C416" t="s">
        <v>202</v>
      </c>
      <c r="D416" s="1">
        <v>1892</v>
      </c>
      <c r="E416" t="s">
        <v>38</v>
      </c>
      <c r="F416" s="2">
        <v>45852</v>
      </c>
      <c r="G416" t="s">
        <v>39</v>
      </c>
      <c r="H416" t="s">
        <v>3984</v>
      </c>
      <c r="I416" t="s">
        <v>41</v>
      </c>
      <c r="J416" t="s">
        <v>42</v>
      </c>
      <c r="K416" t="s">
        <v>120</v>
      </c>
      <c r="M416" t="s">
        <v>204</v>
      </c>
      <c r="N416" t="s">
        <v>294</v>
      </c>
      <c r="O416" t="s">
        <v>295</v>
      </c>
      <c r="P416" t="s">
        <v>48</v>
      </c>
      <c r="Q416" t="s">
        <v>296</v>
      </c>
      <c r="R416" t="s">
        <v>297</v>
      </c>
      <c r="S416" t="s">
        <v>72</v>
      </c>
      <c r="T416" t="s">
        <v>209</v>
      </c>
      <c r="U416" s="3" t="s">
        <v>2905</v>
      </c>
      <c r="V416" t="s">
        <v>53</v>
      </c>
      <c r="W416" s="2">
        <v>45852</v>
      </c>
      <c r="X416" s="2">
        <v>45866</v>
      </c>
      <c r="Y416">
        <v>0</v>
      </c>
      <c r="Z416" t="s">
        <v>54</v>
      </c>
      <c r="AA416" t="s">
        <v>126</v>
      </c>
      <c r="AD416" t="s">
        <v>56</v>
      </c>
      <c r="AE416" t="s">
        <v>211</v>
      </c>
      <c r="AF416" t="s">
        <v>56</v>
      </c>
      <c r="AG416" t="s">
        <v>211</v>
      </c>
    </row>
    <row r="417" spans="1:33" x14ac:dyDescent="0.2">
      <c r="A417" t="s">
        <v>3985</v>
      </c>
      <c r="B417" t="s">
        <v>209</v>
      </c>
      <c r="C417" t="s">
        <v>202</v>
      </c>
      <c r="D417" s="1">
        <v>1499</v>
      </c>
      <c r="E417" t="s">
        <v>38</v>
      </c>
      <c r="F417" s="2">
        <v>45859</v>
      </c>
      <c r="G417" t="s">
        <v>39</v>
      </c>
      <c r="H417" t="s">
        <v>3986</v>
      </c>
      <c r="I417" t="s">
        <v>41</v>
      </c>
      <c r="J417" t="s">
        <v>42</v>
      </c>
      <c r="K417" t="s">
        <v>120</v>
      </c>
      <c r="M417" t="s">
        <v>204</v>
      </c>
      <c r="N417" t="s">
        <v>1193</v>
      </c>
      <c r="O417" t="s">
        <v>1194</v>
      </c>
      <c r="P417" t="s">
        <v>48</v>
      </c>
      <c r="Q417" t="s">
        <v>147</v>
      </c>
      <c r="R417" t="s">
        <v>148</v>
      </c>
      <c r="S417" t="s">
        <v>51</v>
      </c>
      <c r="T417" t="s">
        <v>209</v>
      </c>
      <c r="U417" s="3" t="s">
        <v>2905</v>
      </c>
      <c r="V417" t="s">
        <v>53</v>
      </c>
      <c r="W417" s="2">
        <v>45859</v>
      </c>
      <c r="X417" s="2">
        <v>45870</v>
      </c>
      <c r="Y417">
        <v>0</v>
      </c>
      <c r="Z417" t="s">
        <v>54</v>
      </c>
      <c r="AA417" t="s">
        <v>126</v>
      </c>
      <c r="AD417" t="s">
        <v>56</v>
      </c>
      <c r="AE417" t="s">
        <v>211</v>
      </c>
      <c r="AF417" t="s">
        <v>56</v>
      </c>
      <c r="AG417" t="s">
        <v>211</v>
      </c>
    </row>
    <row r="418" spans="1:33" x14ac:dyDescent="0.2">
      <c r="A418" t="s">
        <v>3987</v>
      </c>
      <c r="B418" t="s">
        <v>115</v>
      </c>
      <c r="C418" t="s">
        <v>3988</v>
      </c>
      <c r="D418" s="1">
        <v>990</v>
      </c>
      <c r="E418" t="s">
        <v>38</v>
      </c>
      <c r="F418" s="2">
        <v>45684</v>
      </c>
      <c r="G418" t="s">
        <v>39</v>
      </c>
      <c r="H418" t="s">
        <v>3989</v>
      </c>
      <c r="I418" t="s">
        <v>41</v>
      </c>
      <c r="J418" t="s">
        <v>42</v>
      </c>
      <c r="K418" t="s">
        <v>43</v>
      </c>
      <c r="M418" t="s">
        <v>2066</v>
      </c>
      <c r="N418" t="s">
        <v>689</v>
      </c>
      <c r="O418" t="s">
        <v>690</v>
      </c>
      <c r="P418" t="s">
        <v>48</v>
      </c>
      <c r="Q418" t="s">
        <v>415</v>
      </c>
      <c r="R418" t="s">
        <v>416</v>
      </c>
      <c r="S418" t="s">
        <v>51</v>
      </c>
      <c r="T418" t="s">
        <v>115</v>
      </c>
      <c r="U418" s="3" t="s">
        <v>2905</v>
      </c>
      <c r="V418" t="s">
        <v>53</v>
      </c>
      <c r="W418" s="2">
        <v>45684</v>
      </c>
      <c r="X418" s="2">
        <v>45777</v>
      </c>
      <c r="Y418">
        <v>3</v>
      </c>
      <c r="Z418" t="s">
        <v>54</v>
      </c>
      <c r="AA418" t="s">
        <v>2914</v>
      </c>
      <c r="AD418" t="s">
        <v>56</v>
      </c>
      <c r="AE418" t="s">
        <v>242</v>
      </c>
      <c r="AF418" t="s">
        <v>56</v>
      </c>
      <c r="AG418" t="s">
        <v>242</v>
      </c>
    </row>
  </sheetData>
  <autoFilter ref="A1:AG418" xr:uid="{DC258337-1952-4D80-9BBE-676F11F088F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4269-B0F8-7442-8FC5-29E30CA61C8B}">
  <dimension ref="A1:AI373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25.5" bestFit="1" customWidth="1"/>
    <col min="2" max="2" width="24.83203125" bestFit="1" customWidth="1"/>
    <col min="3" max="3" width="37.1640625" bestFit="1" customWidth="1"/>
    <col min="4" max="4" width="15.5" bestFit="1" customWidth="1"/>
    <col min="5" max="5" width="11" bestFit="1" customWidth="1"/>
    <col min="6" max="6" width="12.1640625" style="2" bestFit="1" customWidth="1"/>
    <col min="7" max="7" width="17.5" bestFit="1" customWidth="1"/>
    <col min="8" max="8" width="35" bestFit="1" customWidth="1"/>
    <col min="9" max="9" width="18.83203125" bestFit="1" customWidth="1"/>
    <col min="10" max="10" width="19.33203125" bestFit="1" customWidth="1"/>
    <col min="11" max="11" width="47.5" bestFit="1" customWidth="1"/>
    <col min="12" max="12" width="45" bestFit="1" customWidth="1"/>
    <col min="13" max="13" width="35.5" bestFit="1" customWidth="1"/>
    <col min="14" max="14" width="23.83203125" style="20" bestFit="1" customWidth="1"/>
    <col min="15" max="15" width="22.5" style="20" customWidth="1"/>
    <col min="16" max="16" width="27.33203125" style="20" customWidth="1"/>
    <col min="17" max="17" width="25.83203125" style="20" customWidth="1"/>
    <col min="18" max="18" width="22.5" style="20" customWidth="1"/>
    <col min="19" max="19" width="27.83203125" style="20" customWidth="1"/>
    <col min="20" max="20" width="28.5" bestFit="1" customWidth="1"/>
    <col min="21" max="21" width="27.83203125" style="3" customWidth="1"/>
    <col min="22" max="22" width="32.6640625" bestFit="1" customWidth="1"/>
    <col min="23" max="23" width="24.1640625" style="2" customWidth="1"/>
    <col min="24" max="24" width="24.5" style="21" customWidth="1"/>
    <col min="25" max="25" width="31.6640625" style="22" customWidth="1"/>
    <col min="26" max="26" width="32.83203125" bestFit="1" customWidth="1"/>
    <col min="27" max="27" width="26.1640625" bestFit="1" customWidth="1"/>
    <col min="28" max="28" width="32.83203125" bestFit="1" customWidth="1"/>
    <col min="29" max="29" width="26.1640625" bestFit="1" customWidth="1"/>
    <col min="30" max="30" width="32.83203125" bestFit="1" customWidth="1"/>
    <col min="31" max="31" width="28" bestFit="1" customWidth="1"/>
    <col min="32" max="32" width="32.83203125" bestFit="1" customWidth="1"/>
    <col min="33" max="33" width="28" bestFit="1" customWidth="1"/>
    <col min="34" max="34" width="32.83203125" bestFit="1" customWidth="1"/>
    <col min="35" max="35" width="26.1640625" bestFit="1" customWidth="1"/>
  </cols>
  <sheetData>
    <row r="1" spans="1:35" s="10" customFormat="1" ht="5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</row>
    <row r="2" spans="1:35" s="19" customFormat="1" ht="16" x14ac:dyDescent="0.2">
      <c r="A2" s="11" t="str">
        <f>IF([1]source_data!G4="","",IF(AND([1]source_data!C4&lt;&gt;"",[1]tailored_settings!$B$15="Publish"),CONCATENATE([1]tailored_settings!$B$2&amp;[1]source_data!C4),IF(AND([1]source_data!C4&lt;&gt;"",[1]tailored_settings!$B$15="Do not publish"),CONCATENATE([1]tailored_settings!$B$2&amp;TEXT(ROW(A2)-1,"0000")&amp;"_"&amp;TEXT(F2,"yyyy-mm")),CONCATENATE([1]tailored_settings!$B$2&amp;TEXT(ROW(A2)-1,"0000")&amp;"_"&amp;TEXT(F2,"yyyy-mm")))))</f>
        <v>360G-Longleigh-E25-00056W</v>
      </c>
      <c r="B2" s="11" t="str">
        <f>IF([1]source_data!G4="","",IF([1]source_data!E4&lt;&gt;"",[1]source_data!E4,CONCATENATE("Grant to "&amp;G2)))</f>
        <v>Grant to Individual Recipient</v>
      </c>
      <c r="C2" s="11" t="str">
        <f>IF([1]source_data!G4="","",IF([1]source_data!F4="",_xlfn.XLOOKUP(T2,[1]tailored_settings!$B$20:$B$25,[1]tailored_settings!$A$20:$A$25,"")))</f>
        <v xml:space="preserve">Providing new flooring </v>
      </c>
      <c r="D2" s="12">
        <f>IF([1]source_data!G4="","",IF([1]source_data!G4="","",[1]source_data!G4))</f>
        <v>871.2</v>
      </c>
      <c r="E2" s="11" t="str">
        <f>IF([1]source_data!G4="","",[1]tailored_settings!$B$3)</f>
        <v>GBP</v>
      </c>
      <c r="F2" s="13" t="str">
        <f>IF([1]source_data!G4="","",IF([1]source_data!H4="","",[1]source_data!H4))</f>
        <v>2025-08-04</v>
      </c>
      <c r="G2" s="11" t="str">
        <f>IF([1]source_data!G4="","",[1]tailored_settings!$B$5)</f>
        <v>Individual Recipient</v>
      </c>
      <c r="H2" s="11" t="str">
        <f>IF([1]source_data!G4="","",IF(AND([1]source_data!A4&lt;&gt;"",[1]tailored_settings!$B$16="Publish"),CONCATENATE([1]tailored_settings!$B$2&amp;[1]source_data!A4),IF(AND([1]source_data!A4&lt;&gt;"",[1]tailored_settings!$B$16="Do not publish"),CONCATENATE([1]tailored_settings!$B$4&amp;TEXT(ROW(A2)-1,"0000")&amp;"_"&amp;TEXT(F2,"yyyy-mm")),CONCATENATE([1]tailored_settings!$B$4&amp;TEXT(ROW(A2)-1,"0000")&amp;"_"&amp;TEXT(F2,"yyyy-mm")))))</f>
        <v>360G-Longleigh-IND-0001_2025-08</v>
      </c>
      <c r="I2" s="11" t="str">
        <f>IF([1]source_data!G4="","",[1]tailored_settings!$B$7)</f>
        <v>Longleigh Foundation</v>
      </c>
      <c r="J2" s="11" t="str">
        <f>IF([1]source_data!G4="","",[1]tailored_settings!$B$6)</f>
        <v>GB-CHC-1169016</v>
      </c>
      <c r="K2" s="11" t="str">
        <f>IF([1]source_data!G4="","",IF([1]source_data!I4="","",VLOOKUP([1]source_data!I4,[1]codelist_mapping!A:C,3,FALSE)))</f>
        <v>GTIR030</v>
      </c>
      <c r="L2" s="11" t="str">
        <f>IF([1]source_data!G4="","",IF([1]source_data!J4="","",VLOOKUP([1]source_data!J4,[1]codelist_mapping!A:C,3,FALSE)))</f>
        <v/>
      </c>
      <c r="M2" s="11" t="str">
        <f>IF([1]source_data!G4="","",IF([1]source_data!K4="","",IF([1]source_data!M4&lt;&gt;"",CONCATENATE(VLOOKUP([1]source_data!K4,[1]codelist_mapping!F:H,3,FALSE)&amp;";"&amp;VLOOKUP([1]source_data!L4,[1]codelist_mapping!F:H,3,FALSE)&amp;";"&amp;VLOOKUP([1]source_data!M4,[1]codelist_mapping!F:H,3,FALSE)),IF([1]source_data!L4&lt;&gt;"",CONCATENATE(VLOOKUP([1]source_data!K4,[1]codelist_mapping!F:H,3,FALSE)&amp;";"&amp;VLOOKUP([1]source_data!L4,[1]codelist_mapping!F:H,3,FALSE)),IF([1]source_data!K4&lt;&gt;"",CONCATENATE(VLOOKUP([1]source_data!K4,[1]codelist_mapping!F:H,3,FALSE)))))))</f>
        <v>GTIP030</v>
      </c>
      <c r="N2" s="14" t="str">
        <f>IF([1]source_data!G4="","",IF([1]source_data!D4="","",VLOOKUP([1]source_data!D4,[1]geo_data!A:I,9,FALSE)))</f>
        <v>Frome West</v>
      </c>
      <c r="O2" s="14" t="str">
        <f>IF([1]source_data!G4="","",IF([1]source_data!D4="","",VLOOKUP([1]source_data!D4,[1]geo_data!A:I,8,FALSE)))</f>
        <v>E05014362</v>
      </c>
      <c r="P2" s="14" t="str">
        <f>IF([1]source_data!G4="","",IF(LEFT(O2,3)="E05","WD",IF(LEFT(O2,3)="S13","WD",IF(LEFT(O2,3)="W05","WD",IF(LEFT(O2,3)="W06","UA",IF(LEFT(O2,3)="S12","CA",IF(LEFT(O2,3)="E06","UA",IF(LEFT(O2,3)="E07","NMD",IF(LEFT(O2,3)="E08","MD",IF(LEFT(O2,3)="E09","LONB"))))))))))</f>
        <v>WD</v>
      </c>
      <c r="Q2" s="14" t="str">
        <f>IF([1]source_data!G4="","",IF([1]source_data!D4="","",VLOOKUP([1]source_data!D4,[1]geo_data!A:I,7,FALSE)))</f>
        <v>Somerset</v>
      </c>
      <c r="R2" s="14" t="str">
        <f>IF([1]source_data!G4="","",IF([1]source_data!D4="","",VLOOKUP([1]source_data!D4,[1]geo_data!A:I,6,FALSE)))</f>
        <v>E06000066</v>
      </c>
      <c r="S2" s="14" t="str">
        <f>IF([1]source_data!G4="","",IF(LEFT(R2,3)="E05","WD",IF(LEFT(R2,3)="S13","WD",IF(LEFT(R2,3)="W05","WD",IF(LEFT(R2,3)="W06","UA",IF(LEFT(R2,3)="S12","CA",IF(LEFT(R2,3)="E06","UA",IF(LEFT(R2,3)="E07","NMD",IF(LEFT(R2,3)="E08","MD",IF(LEFT(R2,3)="E09","LONB"))))))))))</f>
        <v>UA</v>
      </c>
      <c r="T2" s="11" t="str">
        <f>IF([1]source_data!G4="","",IF([1]source_data!N4="","",[1]source_data!N4))</f>
        <v>Flooring Grant</v>
      </c>
      <c r="U2" s="15">
        <f>IF([1]source_data!G4="","",[1]tailored_settings!$B$8)</f>
        <v>46239</v>
      </c>
      <c r="V2" s="11" t="str">
        <f>IF([1]source_data!G4="","",[1]tailored_settings!$B$9)</f>
        <v>http://www.longleigh.org/</v>
      </c>
      <c r="W2" s="13" t="str">
        <f>IF([1]source_data!G4="","",IF([1]source_data!O4="","",[1]source_data!O4))</f>
        <v>2025-08-04</v>
      </c>
      <c r="X2" s="16" t="str">
        <f>IF([1]source_data!G4="","",IF([1]source_data!P4="","",[1]source_data!P4))</f>
        <v>2025-09-04</v>
      </c>
      <c r="Y2" s="17">
        <f>IF([1]source_data!G4="","",IF([1]source_data!Q4="","",[1]source_data!Q4))</f>
        <v>1</v>
      </c>
      <c r="Z2" s="18" t="str">
        <f>IF([1]source_data!G4="","",IF([1]source_data!I4="","",[1]tailored_settings!$B$10))</f>
        <v>Primary grant reason</v>
      </c>
      <c r="AA2" s="18" t="str">
        <f>IF([1]source_data!G4="","",IF([1]source_data!I4="","",[1]source_data!I4))</f>
        <v>1. Customer/family with a diagnosed condition or disability</v>
      </c>
      <c r="AB2" s="18" t="str">
        <f>IF([1]source_data!G4="","",IF([1]source_data!J4="","",[1]tailored_settings!$B$11))</f>
        <v/>
      </c>
      <c r="AC2" s="18" t="str">
        <f>IF([1]source_data!G4="","",IF([1]source_data!J4="","",[1]source_data!J4))</f>
        <v/>
      </c>
      <c r="AD2" s="18" t="str">
        <f>IF([1]source_data!G4="","",IF([1]source_data!K4="","",[1]tailored_settings!$B$12))</f>
        <v>Grant purpose</v>
      </c>
      <c r="AE2" s="18" t="str">
        <f>IF([1]source_data!G4="","",IF([1]source_data!K4="","",[1]source_data!K4))</f>
        <v>Flooring</v>
      </c>
      <c r="AF2" s="18" t="str">
        <f>IF([1]source_data!G4="","",IF([1]source_data!K4="","",[1]tailored_settings!$B$13))</f>
        <v>Grant purpose</v>
      </c>
      <c r="AG2" s="18" t="str">
        <f>IF([1]source_data!G4="","",IF([1]source_data!K4="","",[1]source_data!K4))</f>
        <v>Flooring</v>
      </c>
      <c r="AH2" s="18" t="str">
        <f>IF([1]source_data!G4="","",IF([1]source_data!M4="","",[1]tailored_settings!$B$14))</f>
        <v/>
      </c>
      <c r="AI2" s="18" t="str">
        <f>IF([1]source_data!G4="","",IF([1]source_data!M4="","",[1]source_data!M4))</f>
        <v/>
      </c>
    </row>
    <row r="3" spans="1:35" s="19" customFormat="1" ht="16" x14ac:dyDescent="0.2">
      <c r="A3" s="11" t="str">
        <f>IF([1]source_data!G5="","",IF(AND([1]source_data!C5&lt;&gt;"",[1]tailored_settings!$B$15="Publish"),CONCATENATE([1]tailored_settings!$B$2&amp;[1]source_data!C5),IF(AND([1]source_data!C5&lt;&gt;"",[1]tailored_settings!$B$15="Do not publish"),CONCATENATE([1]tailored_settings!$B$2&amp;TEXT(ROW(A3)-1,"0000")&amp;"_"&amp;TEXT(F3,"yyyy-mm")),CONCATENATE([1]tailored_settings!$B$2&amp;TEXT(ROW(A3)-1,"0000")&amp;"_"&amp;TEXT(F3,"yyyy-mm")))))</f>
        <v>360G-Longleigh-E25-00057W</v>
      </c>
      <c r="B3" s="11" t="str">
        <f>IF([1]source_data!G5="","",IF([1]source_data!E5&lt;&gt;"",[1]source_data!E5,CONCATENATE("Grant to "&amp;G3)))</f>
        <v>Grant to Individual Recipient</v>
      </c>
      <c r="C3" s="11" t="str">
        <f>IF([1]source_data!G5="","",IF([1]source_data!F5="",_xlfn.XLOOKUP(T3,[1]tailored_settings!$B$20:$B$25,[1]tailored_settings!$A$20:$A$25,"")))</f>
        <v>Helping to alleviate financial hardship</v>
      </c>
      <c r="D3" s="12">
        <f>IF([1]source_data!G5="","",IF([1]source_data!G5="","",[1]source_data!G5))</f>
        <v>997.12</v>
      </c>
      <c r="E3" s="11" t="str">
        <f>IF([1]source_data!G5="","",[1]tailored_settings!$B$3)</f>
        <v>GBP</v>
      </c>
      <c r="F3" s="13" t="str">
        <f>IF([1]source_data!G5="","",IF([1]source_data!H5="","",[1]source_data!H5))</f>
        <v>2025-08-06</v>
      </c>
      <c r="G3" s="11" t="str">
        <f>IF([1]source_data!G5="","",[1]tailored_settings!$B$5)</f>
        <v>Individual Recipient</v>
      </c>
      <c r="H3" s="11" t="str">
        <f>IF([1]source_data!G5="","",IF(AND([1]source_data!A5&lt;&gt;"",[1]tailored_settings!$B$16="Publish"),CONCATENATE([1]tailored_settings!$B$2&amp;[1]source_data!A5),IF(AND([1]source_data!A5&lt;&gt;"",[1]tailored_settings!$B$16="Do not publish"),CONCATENATE([1]tailored_settings!$B$4&amp;TEXT(ROW(A3)-1,"0000")&amp;"_"&amp;TEXT(F3,"yyyy-mm")),CONCATENATE([1]tailored_settings!$B$4&amp;TEXT(ROW(A3)-1,"0000")&amp;"_"&amp;TEXT(F3,"yyyy-mm")))))</f>
        <v>360G-Longleigh-IND-0002_2025-08</v>
      </c>
      <c r="I3" s="11" t="str">
        <f>IF([1]source_data!G5="","",[1]tailored_settings!$B$7)</f>
        <v>Longleigh Foundation</v>
      </c>
      <c r="J3" s="11" t="str">
        <f>IF([1]source_data!G5="","",[1]tailored_settings!$B$6)</f>
        <v>GB-CHC-1169016</v>
      </c>
      <c r="K3" s="11" t="str">
        <f>IF([1]source_data!G5="","",IF([1]source_data!I5="","",VLOOKUP([1]source_data!I5,[1]codelist_mapping!A:C,3,FALSE)))</f>
        <v>GTIR010</v>
      </c>
      <c r="L3" s="11" t="str">
        <f>IF([1]source_data!G5="","",IF([1]source_data!J5="","",VLOOKUP([1]source_data!J5,[1]codelist_mapping!A:C,3,FALSE)))</f>
        <v/>
      </c>
      <c r="M3" s="11" t="str">
        <f>IF([1]source_data!G5="","",IF([1]source_data!K5="","",IF([1]source_data!M5&lt;&gt;"",CONCATENATE(VLOOKUP([1]source_data!K5,[1]codelist_mapping!F:H,3,FALSE)&amp;";"&amp;VLOOKUP([1]source_data!L5,[1]codelist_mapping!F:H,3,FALSE)&amp;";"&amp;VLOOKUP([1]source_data!M5,[1]codelist_mapping!F:H,3,FALSE)),IF([1]source_data!L5&lt;&gt;"",CONCATENATE(VLOOKUP([1]source_data!K5,[1]codelist_mapping!F:H,3,FALSE)&amp;";"&amp;VLOOKUP([1]source_data!L5,[1]codelist_mapping!F:H,3,FALSE)),IF([1]source_data!K5&lt;&gt;"",CONCATENATE(VLOOKUP([1]source_data!K5,[1]codelist_mapping!F:H,3,FALSE)))))))</f>
        <v>GTIP020;GTIP020;GTIP050</v>
      </c>
      <c r="N3" s="14" t="str">
        <f>IF([1]source_data!G5="","",IF([1]source_data!D5="","",VLOOKUP([1]source_data!D5,[1]geo_data!A:I,9,FALSE)))</f>
        <v>Harpur</v>
      </c>
      <c r="O3" s="14" t="str">
        <f>IF([1]source_data!G5="","",IF([1]source_data!D5="","",VLOOKUP([1]source_data!D5,[1]geo_data!A:I,8,FALSE)))</f>
        <v>E05014502</v>
      </c>
      <c r="P3" s="14" t="str">
        <f>IF([1]source_data!G5="","",IF(LEFT(O3,3)="E05","WD",IF(LEFT(O3,3)="S13","WD",IF(LEFT(O3,3)="W05","WD",IF(LEFT(O3,3)="W06","UA",IF(LEFT(O3,3)="S12","CA",IF(LEFT(O3,3)="E06","UA",IF(LEFT(O3,3)="E07","NMD",IF(LEFT(O3,3)="E08","MD",IF(LEFT(O3,3)="E09","LONB"))))))))))</f>
        <v>WD</v>
      </c>
      <c r="Q3" s="14" t="str">
        <f>IF([1]source_data!G5="","",IF([1]source_data!D5="","",VLOOKUP([1]source_data!D5,[1]geo_data!A:I,7,FALSE)))</f>
        <v>Bedford</v>
      </c>
      <c r="R3" s="14" t="str">
        <f>IF([1]source_data!G5="","",IF([1]source_data!D5="","",VLOOKUP([1]source_data!D5,[1]geo_data!A:I,6,FALSE)))</f>
        <v>E06000055</v>
      </c>
      <c r="S3" s="14" t="str">
        <f>IF([1]source_data!G5="","",IF(LEFT(R3,3)="E05","WD",IF(LEFT(R3,3)="S13","WD",IF(LEFT(R3,3)="W05","WD",IF(LEFT(R3,3)="W06","UA",IF(LEFT(R3,3)="S12","CA",IF(LEFT(R3,3)="E06","UA",IF(LEFT(R3,3)="E07","NMD",IF(LEFT(R3,3)="E08","MD",IF(LEFT(R3,3)="E09","LONB"))))))))))</f>
        <v>UA</v>
      </c>
      <c r="T3" s="11" t="str">
        <f>IF([1]source_data!G5="","",IF([1]source_data!N5="","",[1]source_data!N5))</f>
        <v>Hardship Grant</v>
      </c>
      <c r="U3" s="15">
        <f>IF([1]source_data!G5="","",[1]tailored_settings!$B$8)</f>
        <v>46239</v>
      </c>
      <c r="V3" s="11" t="str">
        <f>IF([1]source_data!G5="","",[1]tailored_settings!$B$9)</f>
        <v>http://www.longleigh.org/</v>
      </c>
      <c r="W3" s="13" t="str">
        <f>IF([1]source_data!G5="","",IF([1]source_data!O5="","",[1]source_data!O5))</f>
        <v>2025-08-06</v>
      </c>
      <c r="X3" s="16" t="str">
        <f>IF([1]source_data!G5="","",IF([1]source_data!P5="","",[1]source_data!P5))</f>
        <v>2025-09-15</v>
      </c>
      <c r="Y3" s="17">
        <f>IF([1]source_data!G5="","",IF([1]source_data!Q5="","",[1]source_data!Q5))</f>
        <v>1</v>
      </c>
      <c r="Z3" s="18" t="str">
        <f>IF([1]source_data!G5="","",IF([1]source_data!I5="","",[1]tailored_settings!$B$10))</f>
        <v>Primary grant reason</v>
      </c>
      <c r="AA3" s="18" t="str">
        <f>IF([1]source_data!G5="","",IF([1]source_data!I5="","",[1]source_data!I5))</f>
        <v>8b. Financial Hardship where the customer/household is spending more than 55% of their monthly income on housing costs and council tax</v>
      </c>
      <c r="AB3" s="18" t="str">
        <f>IF([1]source_data!G5="","",IF([1]source_data!J5="","",[1]tailored_settings!$B$11))</f>
        <v/>
      </c>
      <c r="AC3" s="18" t="str">
        <f>IF([1]source_data!G5="","",IF([1]source_data!J5="","",[1]source_data!J5))</f>
        <v/>
      </c>
      <c r="AD3" s="18" t="str">
        <f>IF([1]source_data!G5="","",IF([1]source_data!K5="","",[1]tailored_settings!$B$12))</f>
        <v>Grant purpose</v>
      </c>
      <c r="AE3" s="18" t="str">
        <f>IF([1]source_data!G5="","",IF([1]source_data!K5="","",[1]source_data!K5))</f>
        <v xml:space="preserve">Furniture </v>
      </c>
      <c r="AF3" s="18" t="str">
        <f>IF([1]source_data!G5="","",IF([1]source_data!K5="","",[1]tailored_settings!$B$13))</f>
        <v>Grant purpose</v>
      </c>
      <c r="AG3" s="18" t="str">
        <f>IF([1]source_data!G5="","",IF([1]source_data!K5="","",[1]source_data!K5))</f>
        <v xml:space="preserve">Furniture </v>
      </c>
      <c r="AH3" s="18" t="str">
        <f>IF([1]source_data!G5="","",IF([1]source_data!M5="","",[1]tailored_settings!$B$14))</f>
        <v>Grant purpose</v>
      </c>
      <c r="AI3" s="18" t="str">
        <f>IF([1]source_data!G5="","",IF([1]source_data!M5="","",[1]source_data!M5))</f>
        <v>Utility vouchers</v>
      </c>
    </row>
    <row r="4" spans="1:35" s="19" customFormat="1" ht="16" x14ac:dyDescent="0.2">
      <c r="A4" s="11" t="str">
        <f>IF([1]source_data!G6="","",IF(AND([1]source_data!C6&lt;&gt;"",[1]tailored_settings!$B$15="Publish"),CONCATENATE([1]tailored_settings!$B$2&amp;[1]source_data!C6),IF(AND([1]source_data!C6&lt;&gt;"",[1]tailored_settings!$B$15="Do not publish"),CONCATENATE([1]tailored_settings!$B$2&amp;TEXT(ROW(A4)-1,"0000")&amp;"_"&amp;TEXT(F4,"yyyy-mm")),CONCATENATE([1]tailored_settings!$B$2&amp;TEXT(ROW(A4)-1,"0000")&amp;"_"&amp;TEXT(F4,"yyyy-mm")))))</f>
        <v>360G-Longleigh-E25-00058W</v>
      </c>
      <c r="B4" s="11" t="str">
        <f>IF([1]source_data!G6="","",IF([1]source_data!E6&lt;&gt;"",[1]source_data!E6,CONCATENATE("Grant to "&amp;G4)))</f>
        <v>Grant to Individual Recipient</v>
      </c>
      <c r="C4" s="11" t="str">
        <f>IF([1]source_data!G6="","",IF([1]source_data!F6="",_xlfn.XLOOKUP(T4,[1]tailored_settings!$B$20:$B$25,[1]tailored_settings!$A$20:$A$25,"")))</f>
        <v>Providing financial aid after an impactful incident</v>
      </c>
      <c r="D4" s="12">
        <f>IF([1]source_data!G6="","",IF([1]source_data!G6="","",[1]source_data!G6))</f>
        <v>2400</v>
      </c>
      <c r="E4" s="11" t="str">
        <f>IF([1]source_data!G6="","",[1]tailored_settings!$B$3)</f>
        <v>GBP</v>
      </c>
      <c r="F4" s="13" t="str">
        <f>IF([1]source_data!G6="","",IF([1]source_data!H6="","",[1]source_data!H6))</f>
        <v>2025-08-04</v>
      </c>
      <c r="G4" s="11" t="str">
        <f>IF([1]source_data!G6="","",[1]tailored_settings!$B$5)</f>
        <v>Individual Recipient</v>
      </c>
      <c r="H4" s="11" t="str">
        <f>IF([1]source_data!G6="","",IF(AND([1]source_data!A6&lt;&gt;"",[1]tailored_settings!$B$16="Publish"),CONCATENATE([1]tailored_settings!$B$2&amp;[1]source_data!A6),IF(AND([1]source_data!A6&lt;&gt;"",[1]tailored_settings!$B$16="Do not publish"),CONCATENATE([1]tailored_settings!$B$4&amp;TEXT(ROW(A4)-1,"0000")&amp;"_"&amp;TEXT(F4,"yyyy-mm")),CONCATENATE([1]tailored_settings!$B$4&amp;TEXT(ROW(A4)-1,"0000")&amp;"_"&amp;TEXT(F4,"yyyy-mm")))))</f>
        <v>360G-Longleigh-IND-0003_2025-08</v>
      </c>
      <c r="I4" s="11" t="str">
        <f>IF([1]source_data!G6="","",[1]tailored_settings!$B$7)</f>
        <v>Longleigh Foundation</v>
      </c>
      <c r="J4" s="11" t="str">
        <f>IF([1]source_data!G6="","",[1]tailored_settings!$B$6)</f>
        <v>GB-CHC-1169016</v>
      </c>
      <c r="K4" s="11" t="str">
        <f>IF([1]source_data!G6="","",IF([1]source_data!I6="","",VLOOKUP([1]source_data!I6,[1]codelist_mapping!A:C,3,FALSE)))</f>
        <v>GTIR040</v>
      </c>
      <c r="L4" s="11" t="str">
        <f>IF([1]source_data!G6="","",IF([1]source_data!J6="","",VLOOKUP([1]source_data!J6,[1]codelist_mapping!A:C,3,FALSE)))</f>
        <v/>
      </c>
      <c r="M4" s="11" t="str">
        <f>IF([1]source_data!G6="","",IF([1]source_data!K6="","",IF([1]source_data!M6&lt;&gt;"",CONCATENATE(VLOOKUP([1]source_data!K6,[1]codelist_mapping!F:H,3,FALSE)&amp;";"&amp;VLOOKUP([1]source_data!L6,[1]codelist_mapping!F:H,3,FALSE)&amp;";"&amp;VLOOKUP([1]source_data!M6,[1]codelist_mapping!F:H,3,FALSE)),IF([1]source_data!L6&lt;&gt;"",CONCATENATE(VLOOKUP([1]source_data!K6,[1]codelist_mapping!F:H,3,FALSE)&amp;";"&amp;VLOOKUP([1]source_data!L6,[1]codelist_mapping!F:H,3,FALSE)),IF([1]source_data!K6&lt;&gt;"",CONCATENATE(VLOOKUP([1]source_data!K6,[1]codelist_mapping!F:H,3,FALSE)))))))</f>
        <v>GTIP120</v>
      </c>
      <c r="N4" s="14" t="str">
        <f>IF([1]source_data!G6="","",IF([1]source_data!D6="","",VLOOKUP([1]source_data!D6,[1]geo_data!A:I,9,FALSE)))</f>
        <v>Westwood</v>
      </c>
      <c r="O4" s="14" t="str">
        <f>IF([1]source_data!G6="","",IF([1]source_data!D6="","",VLOOKUP([1]source_data!D6,[1]geo_data!A:I,8,FALSE)))</f>
        <v>E05001232</v>
      </c>
      <c r="P4" s="14" t="str">
        <f>IF([1]source_data!G6="","",IF(LEFT(O4,3)="E05","WD",IF(LEFT(O4,3)="S13","WD",IF(LEFT(O4,3)="W05","WD",IF(LEFT(O4,3)="W06","UA",IF(LEFT(O4,3)="S12","CA",IF(LEFT(O4,3)="E06","UA",IF(LEFT(O4,3)="E07","NMD",IF(LEFT(O4,3)="E08","MD",IF(LEFT(O4,3)="E09","LONB"))))))))))</f>
        <v>WD</v>
      </c>
      <c r="Q4" s="14" t="str">
        <f>IF([1]source_data!G6="","",IF([1]source_data!D6="","",VLOOKUP([1]source_data!D6,[1]geo_data!A:I,7,FALSE)))</f>
        <v>Coventry</v>
      </c>
      <c r="R4" s="14" t="str">
        <f>IF([1]source_data!G6="","",IF([1]source_data!D6="","",VLOOKUP([1]source_data!D6,[1]geo_data!A:I,6,FALSE)))</f>
        <v>E08000026</v>
      </c>
      <c r="S4" s="14" t="str">
        <f>IF([1]source_data!G6="","",IF(LEFT(R4,3)="E05","WD",IF(LEFT(R4,3)="S13","WD",IF(LEFT(R4,3)="W05","WD",IF(LEFT(R4,3)="W06","UA",IF(LEFT(R4,3)="S12","CA",IF(LEFT(R4,3)="E06","UA",IF(LEFT(R4,3)="E07","NMD",IF(LEFT(R4,3)="E08","MD",IF(LEFT(R4,3)="E09","LONB"))))))))))</f>
        <v>MD</v>
      </c>
      <c r="T4" s="11" t="str">
        <f>IF([1]source_data!G6="","",IF([1]source_data!N6="","",[1]source_data!N6))</f>
        <v>Critical Incident Grant</v>
      </c>
      <c r="U4" s="15">
        <f>IF([1]source_data!G6="","",[1]tailored_settings!$B$8)</f>
        <v>46239</v>
      </c>
      <c r="V4" s="11" t="str">
        <f>IF([1]source_data!G6="","",[1]tailored_settings!$B$9)</f>
        <v>http://www.longleigh.org/</v>
      </c>
      <c r="W4" s="13" t="str">
        <f>IF([1]source_data!G6="","",IF([1]source_data!O6="","",[1]source_data!O6))</f>
        <v>2025-08-04</v>
      </c>
      <c r="X4" s="16" t="str">
        <f>IF([1]source_data!G6="","",IF([1]source_data!P6="","",[1]source_data!P6))</f>
        <v>2025-08-26</v>
      </c>
      <c r="Y4" s="17">
        <f>IF([1]source_data!G6="","",IF([1]source_data!Q6="","",[1]source_data!Q6))</f>
        <v>0</v>
      </c>
      <c r="Z4" s="18" t="str">
        <f>IF([1]source_data!G6="","",IF([1]source_data!I6="","",[1]tailored_settings!$B$10))</f>
        <v>Primary grant reason</v>
      </c>
      <c r="AA4" s="18" t="str">
        <f>IF([1]source_data!G6="","",IF([1]source_data!I6="","",[1]source_data!I6))</f>
        <v>2. Customer/family receiving medication and/or therapy for a mental health condition or substance addiction.</v>
      </c>
      <c r="AB4" s="18" t="str">
        <f>IF([1]source_data!G6="","",IF([1]source_data!J6="","",[1]tailored_settings!$B$11))</f>
        <v/>
      </c>
      <c r="AC4" s="18" t="str">
        <f>IF([1]source_data!G6="","",IF([1]source_data!J6="","",[1]source_data!J6))</f>
        <v/>
      </c>
      <c r="AD4" s="18" t="str">
        <f>IF([1]source_data!G6="","",IF([1]source_data!K6="","",[1]tailored_settings!$B$12))</f>
        <v>Grant purpose</v>
      </c>
      <c r="AE4" s="18" t="str">
        <f>IF([1]source_data!G6="","",IF([1]source_data!K6="","",[1]source_data!K6))</f>
        <v>House Deep Clean</v>
      </c>
      <c r="AF4" s="18" t="str">
        <f>IF([1]source_data!G6="","",IF([1]source_data!K6="","",[1]tailored_settings!$B$13))</f>
        <v>Grant purpose</v>
      </c>
      <c r="AG4" s="18" t="str">
        <f>IF([1]source_data!G6="","",IF([1]source_data!K6="","",[1]source_data!K6))</f>
        <v>House Deep Clean</v>
      </c>
      <c r="AH4" s="18" t="str">
        <f>IF([1]source_data!G6="","",IF([1]source_data!M6="","",[1]tailored_settings!$B$14))</f>
        <v/>
      </c>
      <c r="AI4" s="18" t="str">
        <f>IF([1]source_data!G6="","",IF([1]source_data!M6="","",[1]source_data!M6))</f>
        <v/>
      </c>
    </row>
    <row r="5" spans="1:35" s="19" customFormat="1" ht="16" x14ac:dyDescent="0.2">
      <c r="A5" s="11" t="str">
        <f>IF([1]source_data!G7="","",IF(AND([1]source_data!C7&lt;&gt;"",[1]tailored_settings!$B$15="Publish"),CONCATENATE([1]tailored_settings!$B$2&amp;[1]source_data!C7),IF(AND([1]source_data!C7&lt;&gt;"",[1]tailored_settings!$B$15="Do not publish"),CONCATENATE([1]tailored_settings!$B$2&amp;TEXT(ROW(A5)-1,"0000")&amp;"_"&amp;TEXT(F5,"yyyy-mm")),CONCATENATE([1]tailored_settings!$B$2&amp;TEXT(ROW(A5)-1,"0000")&amp;"_"&amp;TEXT(F5,"yyyy-mm")))))</f>
        <v>360G-Longleigh-E25-00059W</v>
      </c>
      <c r="B5" s="11" t="str">
        <f>IF([1]source_data!G7="","",IF([1]source_data!E7&lt;&gt;"",[1]source_data!E7,CONCATENATE("Grant to "&amp;G5)))</f>
        <v>Grant to Individual Recipient</v>
      </c>
      <c r="C5" s="11" t="str">
        <f>IF([1]source_data!G7="","",IF([1]source_data!F7="",_xlfn.XLOOKUP(T5,[1]tailored_settings!$B$20:$B$25,[1]tailored_settings!$A$20:$A$25,"")))</f>
        <v>Helping to alleviate financial hardship</v>
      </c>
      <c r="D5" s="12">
        <f>IF([1]source_data!G7="","",IF([1]source_data!G7="","",[1]source_data!G7))</f>
        <v>1000</v>
      </c>
      <c r="E5" s="11" t="str">
        <f>IF([1]source_data!G7="","",[1]tailored_settings!$B$3)</f>
        <v>GBP</v>
      </c>
      <c r="F5" s="13" t="str">
        <f>IF([1]source_data!G7="","",IF([1]source_data!H7="","",[1]source_data!H7))</f>
        <v>2025-08-04</v>
      </c>
      <c r="G5" s="11" t="str">
        <f>IF([1]source_data!G7="","",[1]tailored_settings!$B$5)</f>
        <v>Individual Recipient</v>
      </c>
      <c r="H5" s="11" t="str">
        <f>IF([1]source_data!G7="","",IF(AND([1]source_data!A7&lt;&gt;"",[1]tailored_settings!$B$16="Publish"),CONCATENATE([1]tailored_settings!$B$2&amp;[1]source_data!A7),IF(AND([1]source_data!A7&lt;&gt;"",[1]tailored_settings!$B$16="Do not publish"),CONCATENATE([1]tailored_settings!$B$4&amp;TEXT(ROW(A5)-1,"0000")&amp;"_"&amp;TEXT(F5,"yyyy-mm")),CONCATENATE([1]tailored_settings!$B$4&amp;TEXT(ROW(A5)-1,"0000")&amp;"_"&amp;TEXT(F5,"yyyy-mm")))))</f>
        <v>360G-Longleigh-IND-0004_2025-08</v>
      </c>
      <c r="I5" s="11" t="str">
        <f>IF([1]source_data!G7="","",[1]tailored_settings!$B$7)</f>
        <v>Longleigh Foundation</v>
      </c>
      <c r="J5" s="11" t="str">
        <f>IF([1]source_data!G7="","",[1]tailored_settings!$B$6)</f>
        <v>GB-CHC-1169016</v>
      </c>
      <c r="K5" s="11" t="str">
        <f>IF([1]source_data!G7="","",IF([1]source_data!I7="","",VLOOKUP([1]source_data!I7,[1]codelist_mapping!A:C,3,FALSE)))</f>
        <v>GTIR040</v>
      </c>
      <c r="L5" s="11" t="str">
        <f>IF([1]source_data!G7="","",IF([1]source_data!J7="","",VLOOKUP([1]source_data!J7,[1]codelist_mapping!A:C,3,FALSE)))</f>
        <v/>
      </c>
      <c r="M5" s="11" t="str">
        <f>IF([1]source_data!G7="","",IF([1]source_data!K7="","",IF([1]source_data!M7&lt;&gt;"",CONCATENATE(VLOOKUP([1]source_data!K7,[1]codelist_mapping!F:H,3,FALSE)&amp;";"&amp;VLOOKUP([1]source_data!L7,[1]codelist_mapping!F:H,3,FALSE)&amp;";"&amp;VLOOKUP([1]source_data!M7,[1]codelist_mapping!F:H,3,FALSE)),IF([1]source_data!L7&lt;&gt;"",CONCATENATE(VLOOKUP([1]source_data!K7,[1]codelist_mapping!F:H,3,FALSE)&amp;";"&amp;VLOOKUP([1]source_data!L7,[1]codelist_mapping!F:H,3,FALSE)),IF([1]source_data!K7&lt;&gt;"",CONCATENATE(VLOOKUP([1]source_data!K7,[1]codelist_mapping!F:H,3,FALSE)))))))</f>
        <v>GTIP120</v>
      </c>
      <c r="N5" s="14" t="str">
        <f>IF([1]source_data!G7="","",IF([1]source_data!D7="","",VLOOKUP([1]source_data!D7,[1]geo_data!A:I,9,FALSE)))</f>
        <v>Redlands</v>
      </c>
      <c r="O5" s="14" t="str">
        <f>IF([1]source_data!G7="","",IF([1]source_data!D7="","",VLOOKUP([1]source_data!D7,[1]geo_data!A:I,8,FALSE)))</f>
        <v>E05013875</v>
      </c>
      <c r="P5" s="14" t="str">
        <f>IF([1]source_data!G7="","",IF(LEFT(O5,3)="E05","WD",IF(LEFT(O5,3)="S13","WD",IF(LEFT(O5,3)="W05","WD",IF(LEFT(O5,3)="W06","UA",IF(LEFT(O5,3)="S12","CA",IF(LEFT(O5,3)="E06","UA",IF(LEFT(O5,3)="E07","NMD",IF(LEFT(O5,3)="E08","MD",IF(LEFT(O5,3)="E09","LONB"))))))))))</f>
        <v>WD</v>
      </c>
      <c r="Q5" s="14" t="str">
        <f>IF([1]source_data!G7="","",IF([1]source_data!D7="","",VLOOKUP([1]source_data!D7,[1]geo_data!A:I,7,FALSE)))</f>
        <v>Reading</v>
      </c>
      <c r="R5" s="14" t="str">
        <f>IF([1]source_data!G7="","",IF([1]source_data!D7="","",VLOOKUP([1]source_data!D7,[1]geo_data!A:I,6,FALSE)))</f>
        <v>E06000038</v>
      </c>
      <c r="S5" s="14" t="str">
        <f>IF([1]source_data!G7="","",IF(LEFT(R5,3)="E05","WD",IF(LEFT(R5,3)="S13","WD",IF(LEFT(R5,3)="W05","WD",IF(LEFT(R5,3)="W06","UA",IF(LEFT(R5,3)="S12","CA",IF(LEFT(R5,3)="E06","UA",IF(LEFT(R5,3)="E07","NMD",IF(LEFT(R5,3)="E08","MD",IF(LEFT(R5,3)="E09","LONB"))))))))))</f>
        <v>UA</v>
      </c>
      <c r="T5" s="11" t="str">
        <f>IF([1]source_data!G7="","",IF([1]source_data!N7="","",[1]source_data!N7))</f>
        <v>Hardship Grant</v>
      </c>
      <c r="U5" s="15">
        <f>IF([1]source_data!G7="","",[1]tailored_settings!$B$8)</f>
        <v>46239</v>
      </c>
      <c r="V5" s="11" t="str">
        <f>IF([1]source_data!G7="","",[1]tailored_settings!$B$9)</f>
        <v>http://www.longleigh.org/</v>
      </c>
      <c r="W5" s="13" t="str">
        <f>IF([1]source_data!G7="","",IF([1]source_data!O7="","",[1]source_data!O7))</f>
        <v>2025-08-04</v>
      </c>
      <c r="X5" s="16" t="str">
        <f>IF([1]source_data!G7="","",IF([1]source_data!P7="","",[1]source_data!P7))</f>
        <v>2025-08-29</v>
      </c>
      <c r="Y5" s="17">
        <f>IF([1]source_data!G7="","",IF([1]source_data!Q7="","",[1]source_data!Q7))</f>
        <v>0</v>
      </c>
      <c r="Z5" s="18" t="str">
        <f>IF([1]source_data!G7="","",IF([1]source_data!I7="","",[1]tailored_settings!$B$10))</f>
        <v>Primary grant reason</v>
      </c>
      <c r="AA5" s="18" t="str">
        <f>IF([1]source_data!G7="","",IF([1]source_data!I7="","",[1]source_data!I7))</f>
        <v>2. Customer/family receiving medication and/or therapy for a mental health condition or substance addiction.</v>
      </c>
      <c r="AB5" s="18" t="str">
        <f>IF([1]source_data!G7="","",IF([1]source_data!J7="","",[1]tailored_settings!$B$11))</f>
        <v/>
      </c>
      <c r="AC5" s="18" t="str">
        <f>IF([1]source_data!G7="","",IF([1]source_data!J7="","",[1]source_data!J7))</f>
        <v/>
      </c>
      <c r="AD5" s="18" t="str">
        <f>IF([1]source_data!G7="","",IF([1]source_data!K7="","",[1]tailored_settings!$B$12))</f>
        <v>Grant purpose</v>
      </c>
      <c r="AE5" s="18" t="str">
        <f>IF([1]source_data!G7="","",IF([1]source_data!K7="","",[1]source_data!K7))</f>
        <v>House Deep Clean</v>
      </c>
      <c r="AF5" s="18" t="str">
        <f>IF([1]source_data!G7="","",IF([1]source_data!K7="","",[1]tailored_settings!$B$13))</f>
        <v>Grant purpose</v>
      </c>
      <c r="AG5" s="18" t="str">
        <f>IF([1]source_data!G7="","",IF([1]source_data!K7="","",[1]source_data!K7))</f>
        <v>House Deep Clean</v>
      </c>
      <c r="AH5" s="18" t="str">
        <f>IF([1]source_data!G7="","",IF([1]source_data!M7="","",[1]tailored_settings!$B$14))</f>
        <v/>
      </c>
      <c r="AI5" s="18" t="str">
        <f>IF([1]source_data!G7="","",IF([1]source_data!M7="","",[1]source_data!M7))</f>
        <v/>
      </c>
    </row>
    <row r="6" spans="1:35" s="19" customFormat="1" ht="16" x14ac:dyDescent="0.2">
      <c r="A6" s="11" t="str">
        <f>IF([1]source_data!G8="","",IF(AND([1]source_data!C8&lt;&gt;"",[1]tailored_settings!$B$15="Publish"),CONCATENATE([1]tailored_settings!$B$2&amp;[1]source_data!C8),IF(AND([1]source_data!C8&lt;&gt;"",[1]tailored_settings!$B$15="Do not publish"),CONCATENATE([1]tailored_settings!$B$2&amp;TEXT(ROW(A6)-1,"0000")&amp;"_"&amp;TEXT(F6,"yyyy-mm")),CONCATENATE([1]tailored_settings!$B$2&amp;TEXT(ROW(A6)-1,"0000")&amp;"_"&amp;TEXT(F6,"yyyy-mm")))))</f>
        <v>360G-Longleigh-E25-00060W</v>
      </c>
      <c r="B6" s="11" t="str">
        <f>IF([1]source_data!G8="","",IF([1]source_data!E8&lt;&gt;"",[1]source_data!E8,CONCATENATE("Grant to "&amp;G6)))</f>
        <v>Grant to Individual Recipient</v>
      </c>
      <c r="C6" s="11" t="str">
        <f>IF([1]source_data!G8="","",IF([1]source_data!F8="",_xlfn.XLOOKUP(T6,[1]tailored_settings!$B$20:$B$25,[1]tailored_settings!$A$20:$A$25,"")))</f>
        <v>Helping to alleviate financial hardship</v>
      </c>
      <c r="D6" s="12">
        <f>IF([1]source_data!G8="","",IF([1]source_data!G8="","",[1]source_data!G8))</f>
        <v>972.34</v>
      </c>
      <c r="E6" s="11" t="str">
        <f>IF([1]source_data!G8="","",[1]tailored_settings!$B$3)</f>
        <v>GBP</v>
      </c>
      <c r="F6" s="13" t="str">
        <f>IF([1]source_data!G8="","",IF([1]source_data!H8="","",[1]source_data!H8))</f>
        <v>2025-08-05</v>
      </c>
      <c r="G6" s="11" t="str">
        <f>IF([1]source_data!G8="","",[1]tailored_settings!$B$5)</f>
        <v>Individual Recipient</v>
      </c>
      <c r="H6" s="11" t="str">
        <f>IF([1]source_data!G8="","",IF(AND([1]source_data!A8&lt;&gt;"",[1]tailored_settings!$B$16="Publish"),CONCATENATE([1]tailored_settings!$B$2&amp;[1]source_data!A8),IF(AND([1]source_data!A8&lt;&gt;"",[1]tailored_settings!$B$16="Do not publish"),CONCATENATE([1]tailored_settings!$B$4&amp;TEXT(ROW(A6)-1,"0000")&amp;"_"&amp;TEXT(F6,"yyyy-mm")),CONCATENATE([1]tailored_settings!$B$4&amp;TEXT(ROW(A6)-1,"0000")&amp;"_"&amp;TEXT(F6,"yyyy-mm")))))</f>
        <v>360G-Longleigh-IND-0005_2025-08</v>
      </c>
      <c r="I6" s="11" t="str">
        <f>IF([1]source_data!G8="","",[1]tailored_settings!$B$7)</f>
        <v>Longleigh Foundation</v>
      </c>
      <c r="J6" s="11" t="str">
        <f>IF([1]source_data!G8="","",[1]tailored_settings!$B$6)</f>
        <v>GB-CHC-1169016</v>
      </c>
      <c r="K6" s="11" t="str">
        <f>IF([1]source_data!G8="","",IF([1]source_data!I8="","",VLOOKUP([1]source_data!I8,[1]codelist_mapping!A:C,3,FALSE)))</f>
        <v>GTIR010</v>
      </c>
      <c r="L6" s="11" t="str">
        <f>IF([1]source_data!G8="","",IF([1]source_data!J8="","",VLOOKUP([1]source_data!J8,[1]codelist_mapping!A:C,3,FALSE)))</f>
        <v/>
      </c>
      <c r="M6" s="11" t="str">
        <f>IF([1]source_data!G8="","",IF([1]source_data!K8="","",IF([1]source_data!M8&lt;&gt;"",CONCATENATE(VLOOKUP([1]source_data!K8,[1]codelist_mapping!F:H,3,FALSE)&amp;";"&amp;VLOOKUP([1]source_data!L8,[1]codelist_mapping!F:H,3,FALSE)&amp;";"&amp;VLOOKUP([1]source_data!M8,[1]codelist_mapping!F:H,3,FALSE)),IF([1]source_data!L8&lt;&gt;"",CONCATENATE(VLOOKUP([1]source_data!K8,[1]codelist_mapping!F:H,3,FALSE)&amp;";"&amp;VLOOKUP([1]source_data!L8,[1]codelist_mapping!F:H,3,FALSE)),IF([1]source_data!K8&lt;&gt;"",CONCATENATE(VLOOKUP([1]source_data!K8,[1]codelist_mapping!F:H,3,FALSE)))))))</f>
        <v>GTIP020;GTIP020;GTIP040</v>
      </c>
      <c r="N6" s="14" t="str">
        <f>IF([1]source_data!G8="","",IF([1]source_data!D8="","",VLOOKUP([1]source_data!D8,[1]geo_data!A:I,9,FALSE)))</f>
        <v>Normandy &amp; Pirbright</v>
      </c>
      <c r="O6" s="14" t="str">
        <f>IF([1]source_data!G8="","",IF([1]source_data!D8="","",VLOOKUP([1]source_data!D8,[1]geo_data!A:I,8,FALSE)))</f>
        <v>E05014953</v>
      </c>
      <c r="P6" s="14" t="str">
        <f>IF([1]source_data!G8="","",IF(LEFT(O6,3)="E05","WD",IF(LEFT(O6,3)="S13","WD",IF(LEFT(O6,3)="W05","WD",IF(LEFT(O6,3)="W06","UA",IF(LEFT(O6,3)="S12","CA",IF(LEFT(O6,3)="E06","UA",IF(LEFT(O6,3)="E07","NMD",IF(LEFT(O6,3)="E08","MD",IF(LEFT(O6,3)="E09","LONB"))))))))))</f>
        <v>WD</v>
      </c>
      <c r="Q6" s="14" t="str">
        <f>IF([1]source_data!G8="","",IF([1]source_data!D8="","",VLOOKUP([1]source_data!D8,[1]geo_data!A:I,7,FALSE)))</f>
        <v>Guildford</v>
      </c>
      <c r="R6" s="14" t="str">
        <f>IF([1]source_data!G8="","",IF([1]source_data!D8="","",VLOOKUP([1]source_data!D8,[1]geo_data!A:I,6,FALSE)))</f>
        <v>E07000209</v>
      </c>
      <c r="S6" s="14" t="str">
        <f>IF([1]source_data!G8="","",IF(LEFT(R6,3)="E05","WD",IF(LEFT(R6,3)="S13","WD",IF(LEFT(R6,3)="W05","WD",IF(LEFT(R6,3)="W06","UA",IF(LEFT(R6,3)="S12","CA",IF(LEFT(R6,3)="E06","UA",IF(LEFT(R6,3)="E07","NMD",IF(LEFT(R6,3)="E08","MD",IF(LEFT(R6,3)="E09","LONB"))))))))))</f>
        <v>NMD</v>
      </c>
      <c r="T6" s="11" t="str">
        <f>IF([1]source_data!G8="","",IF([1]source_data!N8="","",[1]source_data!N8))</f>
        <v>Hardship Grant</v>
      </c>
      <c r="U6" s="15">
        <f>IF([1]source_data!G8="","",[1]tailored_settings!$B$8)</f>
        <v>46239</v>
      </c>
      <c r="V6" s="11" t="str">
        <f>IF([1]source_data!G8="","",[1]tailored_settings!$B$9)</f>
        <v>http://www.longleigh.org/</v>
      </c>
      <c r="W6" s="13" t="str">
        <f>IF([1]source_data!G8="","",IF([1]source_data!O8="","",[1]source_data!O8))</f>
        <v>2025-08-05</v>
      </c>
      <c r="X6" s="16" t="str">
        <f>IF([1]source_data!G8="","",IF([1]source_data!P8="","",[1]source_data!P8))</f>
        <v>2025-09-25</v>
      </c>
      <c r="Y6" s="17">
        <f>IF([1]source_data!G8="","",IF([1]source_data!Q8="","",[1]source_data!Q8))</f>
        <v>1</v>
      </c>
      <c r="Z6" s="18" t="str">
        <f>IF([1]source_data!G8="","",IF([1]source_data!I8="","",[1]tailored_settings!$B$10))</f>
        <v>Primary grant reason</v>
      </c>
      <c r="AA6" s="18" t="str">
        <f>IF([1]source_data!G8="","",IF([1]source_data!I8="","",[1]source_data!I8))</f>
        <v>7. Customer/family with a child/ren in receipt of means-tested free school meals.</v>
      </c>
      <c r="AB6" s="18" t="str">
        <f>IF([1]source_data!G8="","",IF([1]source_data!J8="","",[1]tailored_settings!$B$11))</f>
        <v/>
      </c>
      <c r="AC6" s="18" t="str">
        <f>IF([1]source_data!G8="","",IF([1]source_data!J8="","",[1]source_data!J8))</f>
        <v/>
      </c>
      <c r="AD6" s="18" t="str">
        <f>IF([1]source_data!G8="","",IF([1]source_data!K8="","",[1]tailored_settings!$B$12))</f>
        <v>Grant purpose</v>
      </c>
      <c r="AE6" s="18" t="str">
        <f>IF([1]source_data!G8="","",IF([1]source_data!K8="","",[1]source_data!K8))</f>
        <v xml:space="preserve">Furniture </v>
      </c>
      <c r="AF6" s="18" t="str">
        <f>IF([1]source_data!G8="","",IF([1]source_data!K8="","",[1]tailored_settings!$B$13))</f>
        <v>Grant purpose</v>
      </c>
      <c r="AG6" s="18" t="str">
        <f>IF([1]source_data!G8="","",IF([1]source_data!K8="","",[1]source_data!K8))</f>
        <v xml:space="preserve">Furniture </v>
      </c>
      <c r="AH6" s="18" t="str">
        <f>IF([1]source_data!G8="","",IF([1]source_data!M8="","",[1]tailored_settings!$B$14))</f>
        <v>Grant purpose</v>
      </c>
      <c r="AI6" s="18" t="str">
        <f>IF([1]source_data!G8="","",IF([1]source_data!M8="","",[1]source_data!M8))</f>
        <v>Laptops</v>
      </c>
    </row>
    <row r="7" spans="1:35" s="19" customFormat="1" ht="16" x14ac:dyDescent="0.2">
      <c r="A7" s="11" t="str">
        <f>IF([1]source_data!G9="","",IF(AND([1]source_data!C9&lt;&gt;"",[1]tailored_settings!$B$15="Publish"),CONCATENATE([1]tailored_settings!$B$2&amp;[1]source_data!C9),IF(AND([1]source_data!C9&lt;&gt;"",[1]tailored_settings!$B$15="Do not publish"),CONCATENATE([1]tailored_settings!$B$2&amp;TEXT(ROW(A7)-1,"0000")&amp;"_"&amp;TEXT(F7,"yyyy-mm")),CONCATENATE([1]tailored_settings!$B$2&amp;TEXT(ROW(A7)-1,"0000")&amp;"_"&amp;TEXT(F7,"yyyy-mm")))))</f>
        <v>360G-Longleigh-E25-00061W</v>
      </c>
      <c r="B7" s="11" t="str">
        <f>IF([1]source_data!G9="","",IF([1]source_data!E9&lt;&gt;"",[1]source_data!E9,CONCATENATE("Grant to "&amp;G7)))</f>
        <v>Grant to Individual Recipient</v>
      </c>
      <c r="C7" s="11" t="str">
        <f>IF([1]source_data!G9="","",IF([1]source_data!F9="",_xlfn.XLOOKUP(T7,[1]tailored_settings!$B$20:$B$25,[1]tailored_settings!$A$20:$A$25,"")))</f>
        <v>Helping to alleviate financial hardship</v>
      </c>
      <c r="D7" s="12">
        <f>IF([1]source_data!G9="","",IF([1]source_data!G9="","",[1]source_data!G9))</f>
        <v>975.41000000000008</v>
      </c>
      <c r="E7" s="11" t="str">
        <f>IF([1]source_data!G9="","",[1]tailored_settings!$B$3)</f>
        <v>GBP</v>
      </c>
      <c r="F7" s="13" t="str">
        <f>IF([1]source_data!G9="","",IF([1]source_data!H9="","",[1]source_data!H9))</f>
        <v>2025-08-04</v>
      </c>
      <c r="G7" s="11" t="str">
        <f>IF([1]source_data!G9="","",[1]tailored_settings!$B$5)</f>
        <v>Individual Recipient</v>
      </c>
      <c r="H7" s="11" t="str">
        <f>IF([1]source_data!G9="","",IF(AND([1]source_data!A9&lt;&gt;"",[1]tailored_settings!$B$16="Publish"),CONCATENATE([1]tailored_settings!$B$2&amp;[1]source_data!A9),IF(AND([1]source_data!A9&lt;&gt;"",[1]tailored_settings!$B$16="Do not publish"),CONCATENATE([1]tailored_settings!$B$4&amp;TEXT(ROW(A7)-1,"0000")&amp;"_"&amp;TEXT(F7,"yyyy-mm")),CONCATENATE([1]tailored_settings!$B$4&amp;TEXT(ROW(A7)-1,"0000")&amp;"_"&amp;TEXT(F7,"yyyy-mm")))))</f>
        <v>360G-Longleigh-IND-0006_2025-08</v>
      </c>
      <c r="I7" s="11" t="str">
        <f>IF([1]source_data!G9="","",[1]tailored_settings!$B$7)</f>
        <v>Longleigh Foundation</v>
      </c>
      <c r="J7" s="11" t="str">
        <f>IF([1]source_data!G9="","",[1]tailored_settings!$B$6)</f>
        <v>GB-CHC-1169016</v>
      </c>
      <c r="K7" s="11" t="str">
        <f>IF([1]source_data!G9="","",IF([1]source_data!I9="","",VLOOKUP([1]source_data!I9,[1]codelist_mapping!A:C,3,FALSE)))</f>
        <v>GTIR030</v>
      </c>
      <c r="L7" s="11" t="str">
        <f>IF([1]source_data!G9="","",IF([1]source_data!J9="","",VLOOKUP([1]source_data!J9,[1]codelist_mapping!A:C,3,FALSE)))</f>
        <v>GTIR080</v>
      </c>
      <c r="M7" s="11" t="str">
        <f>IF([1]source_data!G9="","",IF([1]source_data!K9="","",IF([1]source_data!M9&lt;&gt;"",CONCATENATE(VLOOKUP([1]source_data!K9,[1]codelist_mapping!F:H,3,FALSE)&amp;";"&amp;VLOOKUP([1]source_data!L9,[1]codelist_mapping!F:H,3,FALSE)&amp;";"&amp;VLOOKUP([1]source_data!M9,[1]codelist_mapping!F:H,3,FALSE)),IF([1]source_data!L9&lt;&gt;"",CONCATENATE(VLOOKUP([1]source_data!K9,[1]codelist_mapping!F:H,3,FALSE)&amp;";"&amp;VLOOKUP([1]source_data!L9,[1]codelist_mapping!F:H,3,FALSE)),IF([1]source_data!K9&lt;&gt;"",CONCATENATE(VLOOKUP([1]source_data!K9,[1]codelist_mapping!F:H,3,FALSE)))))))</f>
        <v>GTIP020;GTIP020</v>
      </c>
      <c r="N7" s="14" t="str">
        <f>IF([1]source_data!G9="","",IF([1]source_data!D9="","",VLOOKUP([1]source_data!D9,[1]geo_data!A:I,9,FALSE)))</f>
        <v>Haverhill East</v>
      </c>
      <c r="O7" s="14" t="str">
        <f>IF([1]source_data!G9="","",IF([1]source_data!D9="","",VLOOKUP([1]source_data!D9,[1]geo_data!A:I,8,FALSE)))</f>
        <v>E05012775</v>
      </c>
      <c r="P7" s="14" t="str">
        <f>IF([1]source_data!G9="","",IF(LEFT(O7,3)="E05","WD",IF(LEFT(O7,3)="S13","WD",IF(LEFT(O7,3)="W05","WD",IF(LEFT(O7,3)="W06","UA",IF(LEFT(O7,3)="S12","CA",IF(LEFT(O7,3)="E06","UA",IF(LEFT(O7,3)="E07","NMD",IF(LEFT(O7,3)="E08","MD",IF(LEFT(O7,3)="E09","LONB"))))))))))</f>
        <v>WD</v>
      </c>
      <c r="Q7" s="14" t="str">
        <f>IF([1]source_data!G9="","",IF([1]source_data!D9="","",VLOOKUP([1]source_data!D9,[1]geo_data!A:I,7,FALSE)))</f>
        <v>West Suffolk</v>
      </c>
      <c r="R7" s="14" t="str">
        <f>IF([1]source_data!G9="","",IF([1]source_data!D9="","",VLOOKUP([1]source_data!D9,[1]geo_data!A:I,6,FALSE)))</f>
        <v>E07000245</v>
      </c>
      <c r="S7" s="14" t="str">
        <f>IF([1]source_data!G9="","",IF(LEFT(R7,3)="E05","WD",IF(LEFT(R7,3)="S13","WD",IF(LEFT(R7,3)="W05","WD",IF(LEFT(R7,3)="W06","UA",IF(LEFT(R7,3)="S12","CA",IF(LEFT(R7,3)="E06","UA",IF(LEFT(R7,3)="E07","NMD",IF(LEFT(R7,3)="E08","MD",IF(LEFT(R7,3)="E09","LONB"))))))))))</f>
        <v>NMD</v>
      </c>
      <c r="T7" s="11" t="str">
        <f>IF([1]source_data!G9="","",IF([1]source_data!N9="","",[1]source_data!N9))</f>
        <v>Hardship Grant</v>
      </c>
      <c r="U7" s="15">
        <f>IF([1]source_data!G9="","",[1]tailored_settings!$B$8)</f>
        <v>46239</v>
      </c>
      <c r="V7" s="11" t="str">
        <f>IF([1]source_data!G9="","",[1]tailored_settings!$B$9)</f>
        <v>http://www.longleigh.org/</v>
      </c>
      <c r="W7" s="13" t="str">
        <f>IF([1]source_data!G9="","",IF([1]source_data!O9="","",[1]source_data!O9))</f>
        <v>2025-08-04</v>
      </c>
      <c r="X7" s="16" t="str">
        <f>IF([1]source_data!G9="","",IF([1]source_data!P9="","",[1]source_data!P9))</f>
        <v>2025-08-22</v>
      </c>
      <c r="Y7" s="17">
        <f>IF([1]source_data!G9="","",IF([1]source_data!Q9="","",[1]source_data!Q9))</f>
        <v>0</v>
      </c>
      <c r="Z7" s="18" t="str">
        <f>IF([1]source_data!G9="","",IF([1]source_data!I9="","",[1]tailored_settings!$B$10))</f>
        <v>Primary grant reason</v>
      </c>
      <c r="AA7" s="18" t="str">
        <f>IF([1]source_data!G9="","",IF([1]source_data!I9="","",[1]source_data!I9))</f>
        <v>1. Customer/family with a diagnosed condition or disability</v>
      </c>
      <c r="AB7" s="18" t="str">
        <f>IF([1]source_data!G9="","",IF([1]source_data!J9="","",[1]tailored_settings!$B$11))</f>
        <v>Secondary grant reason</v>
      </c>
      <c r="AC7" s="18" t="str">
        <f>IF([1]source_data!G9="","",IF([1]source_data!J9="","",[1]source_data!J9))</f>
        <v>3. Customer/family moving from homelessness/supported living into independent living.</v>
      </c>
      <c r="AD7" s="18" t="str">
        <f>IF([1]source_data!G9="","",IF([1]source_data!K9="","",[1]tailored_settings!$B$12))</f>
        <v>Grant purpose</v>
      </c>
      <c r="AE7" s="18" t="str">
        <f>IF([1]source_data!G9="","",IF([1]source_data!K9="","",[1]source_data!K9))</f>
        <v xml:space="preserve">Furniture </v>
      </c>
      <c r="AF7" s="18" t="str">
        <f>IF([1]source_data!G9="","",IF([1]source_data!K9="","",[1]tailored_settings!$B$13))</f>
        <v>Grant purpose</v>
      </c>
      <c r="AG7" s="18" t="str">
        <f>IF([1]source_data!G9="","",IF([1]source_data!K9="","",[1]source_data!K9))</f>
        <v xml:space="preserve">Furniture </v>
      </c>
      <c r="AH7" s="18" t="str">
        <f>IF([1]source_data!G9="","",IF([1]source_data!M9="","",[1]tailored_settings!$B$14))</f>
        <v/>
      </c>
      <c r="AI7" s="18" t="str">
        <f>IF([1]source_data!G9="","",IF([1]source_data!M9="","",[1]source_data!M9))</f>
        <v/>
      </c>
    </row>
    <row r="8" spans="1:35" s="19" customFormat="1" ht="16" x14ac:dyDescent="0.2">
      <c r="A8" s="11" t="str">
        <f>IF([1]source_data!G10="","",IF(AND([1]source_data!C10&lt;&gt;"",[1]tailored_settings!$B$15="Publish"),CONCATENATE([1]tailored_settings!$B$2&amp;[1]source_data!C10),IF(AND([1]source_data!C10&lt;&gt;"",[1]tailored_settings!$B$15="Do not publish"),CONCATENATE([1]tailored_settings!$B$2&amp;TEXT(ROW(A8)-1,"0000")&amp;"_"&amp;TEXT(F8,"yyyy-mm")),CONCATENATE([1]tailored_settings!$B$2&amp;TEXT(ROW(A8)-1,"0000")&amp;"_"&amp;TEXT(F8,"yyyy-mm")))))</f>
        <v>360G-Longleigh-E25-00062W</v>
      </c>
      <c r="B8" s="11" t="str">
        <f>IF([1]source_data!G10="","",IF([1]source_data!E10&lt;&gt;"",[1]source_data!E10,CONCATENATE("Grant to "&amp;G8)))</f>
        <v>Grant to Individual Recipient</v>
      </c>
      <c r="C8" s="11" t="str">
        <f>IF([1]source_data!G10="","",IF([1]source_data!F10="",_xlfn.XLOOKUP(T8,[1]tailored_settings!$B$20:$B$25,[1]tailored_settings!$A$20:$A$25,"")))</f>
        <v>Helping to alleviate financial hardship</v>
      </c>
      <c r="D8" s="12">
        <f>IF([1]source_data!G10="","",IF([1]source_data!G10="","",[1]source_data!G10))</f>
        <v>958.97</v>
      </c>
      <c r="E8" s="11" t="str">
        <f>IF([1]source_data!G10="","",[1]tailored_settings!$B$3)</f>
        <v>GBP</v>
      </c>
      <c r="F8" s="13" t="str">
        <f>IF([1]source_data!G10="","",IF([1]source_data!H10="","",[1]source_data!H10))</f>
        <v>2025-08-04</v>
      </c>
      <c r="G8" s="11" t="str">
        <f>IF([1]source_data!G10="","",[1]tailored_settings!$B$5)</f>
        <v>Individual Recipient</v>
      </c>
      <c r="H8" s="11" t="str">
        <f>IF([1]source_data!G10="","",IF(AND([1]source_data!A10&lt;&gt;"",[1]tailored_settings!$B$16="Publish"),CONCATENATE([1]tailored_settings!$B$2&amp;[1]source_data!A10),IF(AND([1]source_data!A10&lt;&gt;"",[1]tailored_settings!$B$16="Do not publish"),CONCATENATE([1]tailored_settings!$B$4&amp;TEXT(ROW(A8)-1,"0000")&amp;"_"&amp;TEXT(F8,"yyyy-mm")),CONCATENATE([1]tailored_settings!$B$4&amp;TEXT(ROW(A8)-1,"0000")&amp;"_"&amp;TEXT(F8,"yyyy-mm")))))</f>
        <v>360G-Longleigh-IND-0007_2025-08</v>
      </c>
      <c r="I8" s="11" t="str">
        <f>IF([1]source_data!G10="","",[1]tailored_settings!$B$7)</f>
        <v>Longleigh Foundation</v>
      </c>
      <c r="J8" s="11" t="str">
        <f>IF([1]source_data!G10="","",[1]tailored_settings!$B$6)</f>
        <v>GB-CHC-1169016</v>
      </c>
      <c r="K8" s="11" t="str">
        <f>IF([1]source_data!G10="","",IF([1]source_data!I10="","",VLOOKUP([1]source_data!I10,[1]codelist_mapping!A:C,3,FALSE)))</f>
        <v>GTIR030</v>
      </c>
      <c r="L8" s="11" t="str">
        <f>IF([1]source_data!G10="","",IF([1]source_data!J10="","",VLOOKUP([1]source_data!J10,[1]codelist_mapping!A:C,3,FALSE)))</f>
        <v/>
      </c>
      <c r="M8" s="11" t="str">
        <f>IF([1]source_data!G10="","",IF([1]source_data!K10="","",IF([1]source_data!M10&lt;&gt;"",CONCATENATE(VLOOKUP([1]source_data!K10,[1]codelist_mapping!F:H,3,FALSE)&amp;";"&amp;VLOOKUP([1]source_data!L10,[1]codelist_mapping!F:H,3,FALSE)&amp;";"&amp;VLOOKUP([1]source_data!M10,[1]codelist_mapping!F:H,3,FALSE)),IF([1]source_data!L10&lt;&gt;"",CONCATENATE(VLOOKUP([1]source_data!K10,[1]codelist_mapping!F:H,3,FALSE)&amp;";"&amp;VLOOKUP([1]source_data!L10,[1]codelist_mapping!F:H,3,FALSE)),IF([1]source_data!K10&lt;&gt;"",CONCATENATE(VLOOKUP([1]source_data!K10,[1]codelist_mapping!F:H,3,FALSE)))))))</f>
        <v>GTIP020;GTIP060</v>
      </c>
      <c r="N8" s="14" t="str">
        <f>IF([1]source_data!G10="","",IF([1]source_data!D10="","",VLOOKUP([1]source_data!D10,[1]geo_data!A:I,9,FALSE)))</f>
        <v>Dorking South</v>
      </c>
      <c r="O8" s="14" t="str">
        <f>IF([1]source_data!G10="","",IF([1]source_data!D10="","",VLOOKUP([1]source_data!D10,[1]geo_data!A:I,8,FALSE)))</f>
        <v>E05015348</v>
      </c>
      <c r="P8" s="14" t="str">
        <f>IF([1]source_data!G10="","",IF(LEFT(O8,3)="E05","WD",IF(LEFT(O8,3)="S13","WD",IF(LEFT(O8,3)="W05","WD",IF(LEFT(O8,3)="W06","UA",IF(LEFT(O8,3)="S12","CA",IF(LEFT(O8,3)="E06","UA",IF(LEFT(O8,3)="E07","NMD",IF(LEFT(O8,3)="E08","MD",IF(LEFT(O8,3)="E09","LONB"))))))))))</f>
        <v>WD</v>
      </c>
      <c r="Q8" s="14" t="str">
        <f>IF([1]source_data!G10="","",IF([1]source_data!D10="","",VLOOKUP([1]source_data!D10,[1]geo_data!A:I,7,FALSE)))</f>
        <v>Mole Valley</v>
      </c>
      <c r="R8" s="14" t="str">
        <f>IF([1]source_data!G10="","",IF([1]source_data!D10="","",VLOOKUP([1]source_data!D10,[1]geo_data!A:I,6,FALSE)))</f>
        <v>E07000210</v>
      </c>
      <c r="S8" s="14" t="str">
        <f>IF([1]source_data!G10="","",IF(LEFT(R8,3)="E05","WD",IF(LEFT(R8,3)="S13","WD",IF(LEFT(R8,3)="W05","WD",IF(LEFT(R8,3)="W06","UA",IF(LEFT(R8,3)="S12","CA",IF(LEFT(R8,3)="E06","UA",IF(LEFT(R8,3)="E07","NMD",IF(LEFT(R8,3)="E08","MD",IF(LEFT(R8,3)="E09","LONB"))))))))))</f>
        <v>NMD</v>
      </c>
      <c r="T8" s="11" t="str">
        <f>IF([1]source_data!G10="","",IF([1]source_data!N10="","",[1]source_data!N10))</f>
        <v>Hardship Grant</v>
      </c>
      <c r="U8" s="15">
        <f>IF([1]source_data!G10="","",[1]tailored_settings!$B$8)</f>
        <v>46239</v>
      </c>
      <c r="V8" s="11" t="str">
        <f>IF([1]source_data!G10="","",[1]tailored_settings!$B$9)</f>
        <v>http://www.longleigh.org/</v>
      </c>
      <c r="W8" s="13" t="str">
        <f>IF([1]source_data!G10="","",IF([1]source_data!O10="","",[1]source_data!O10))</f>
        <v>2025-08-04</v>
      </c>
      <c r="X8" s="16" t="str">
        <f>IF([1]source_data!G10="","",IF([1]source_data!P10="","",[1]source_data!P10))</f>
        <v>2025-08-22</v>
      </c>
      <c r="Y8" s="17">
        <f>IF([1]source_data!G10="","",IF([1]source_data!Q10="","",[1]source_data!Q10))</f>
        <v>0</v>
      </c>
      <c r="Z8" s="18" t="str">
        <f>IF([1]source_data!G10="","",IF([1]source_data!I10="","",[1]tailored_settings!$B$10))</f>
        <v>Primary grant reason</v>
      </c>
      <c r="AA8" s="18" t="str">
        <f>IF([1]source_data!G10="","",IF([1]source_data!I10="","",[1]source_data!I10))</f>
        <v>1. Customer/family with a diagnosed condition or disability</v>
      </c>
      <c r="AB8" s="18" t="str">
        <f>IF([1]source_data!G10="","",IF([1]source_data!J10="","",[1]tailored_settings!$B$11))</f>
        <v/>
      </c>
      <c r="AC8" s="18" t="str">
        <f>IF([1]source_data!G10="","",IF([1]source_data!J10="","",[1]source_data!J10))</f>
        <v/>
      </c>
      <c r="AD8" s="18" t="str">
        <f>IF([1]source_data!G10="","",IF([1]source_data!K10="","",[1]tailored_settings!$B$12))</f>
        <v>Grant purpose</v>
      </c>
      <c r="AE8" s="18" t="str">
        <f>IF([1]source_data!G10="","",IF([1]source_data!K10="","",[1]source_data!K10))</f>
        <v xml:space="preserve">Furniture </v>
      </c>
      <c r="AF8" s="18" t="str">
        <f>IF([1]source_data!G10="","",IF([1]source_data!K10="","",[1]tailored_settings!$B$13))</f>
        <v>Grant purpose</v>
      </c>
      <c r="AG8" s="18" t="str">
        <f>IF([1]source_data!G10="","",IF([1]source_data!K10="","",[1]source_data!K10))</f>
        <v xml:space="preserve">Furniture </v>
      </c>
      <c r="AH8" s="18" t="str">
        <f>IF([1]source_data!G10="","",IF([1]source_data!M10="","",[1]tailored_settings!$B$14))</f>
        <v/>
      </c>
      <c r="AI8" s="18" t="str">
        <f>IF([1]source_data!G10="","",IF([1]source_data!M10="","",[1]source_data!M10))</f>
        <v/>
      </c>
    </row>
    <row r="9" spans="1:35" s="19" customFormat="1" ht="16" x14ac:dyDescent="0.2">
      <c r="A9" s="11" t="str">
        <f>IF([1]source_data!G11="","",IF(AND([1]source_data!C11&lt;&gt;"",[1]tailored_settings!$B$15="Publish"),CONCATENATE([1]tailored_settings!$B$2&amp;[1]source_data!C11),IF(AND([1]source_data!C11&lt;&gt;"",[1]tailored_settings!$B$15="Do not publish"),CONCATENATE([1]tailored_settings!$B$2&amp;TEXT(ROW(A9)-1,"0000")&amp;"_"&amp;TEXT(F9,"yyyy-mm")),CONCATENATE([1]tailored_settings!$B$2&amp;TEXT(ROW(A9)-1,"0000")&amp;"_"&amp;TEXT(F9,"yyyy-mm")))))</f>
        <v>360G-Longleigh-E25-00063W</v>
      </c>
      <c r="B9" s="11" t="str">
        <f>IF([1]source_data!G11="","",IF([1]source_data!E11&lt;&gt;"",[1]source_data!E11,CONCATENATE("Grant to "&amp;G9)))</f>
        <v>Grant to Individual Recipient</v>
      </c>
      <c r="C9" s="11" t="str">
        <f>IF([1]source_data!G11="","",IF([1]source_data!F11="",_xlfn.XLOOKUP(T9,[1]tailored_settings!$B$20:$B$25,[1]tailored_settings!$A$20:$A$25,"")))</f>
        <v>Helping to alleviate financial hardship</v>
      </c>
      <c r="D9" s="12">
        <f>IF([1]source_data!G11="","",IF([1]source_data!G11="","",[1]source_data!G11))</f>
        <v>879.97</v>
      </c>
      <c r="E9" s="11" t="str">
        <f>IF([1]source_data!G11="","",[1]tailored_settings!$B$3)</f>
        <v>GBP</v>
      </c>
      <c r="F9" s="13" t="str">
        <f>IF([1]source_data!G11="","",IF([1]source_data!H11="","",[1]source_data!H11))</f>
        <v>2025-08-04</v>
      </c>
      <c r="G9" s="11" t="str">
        <f>IF([1]source_data!G11="","",[1]tailored_settings!$B$5)</f>
        <v>Individual Recipient</v>
      </c>
      <c r="H9" s="11" t="str">
        <f>IF([1]source_data!G11="","",IF(AND([1]source_data!A11&lt;&gt;"",[1]tailored_settings!$B$16="Publish"),CONCATENATE([1]tailored_settings!$B$2&amp;[1]source_data!A11),IF(AND([1]source_data!A11&lt;&gt;"",[1]tailored_settings!$B$16="Do not publish"),CONCATENATE([1]tailored_settings!$B$4&amp;TEXT(ROW(A9)-1,"0000")&amp;"_"&amp;TEXT(F9,"yyyy-mm")),CONCATENATE([1]tailored_settings!$B$4&amp;TEXT(ROW(A9)-1,"0000")&amp;"_"&amp;TEXT(F9,"yyyy-mm")))))</f>
        <v>360G-Longleigh-IND-0008_2025-08</v>
      </c>
      <c r="I9" s="11" t="str">
        <f>IF([1]source_data!G11="","",[1]tailored_settings!$B$7)</f>
        <v>Longleigh Foundation</v>
      </c>
      <c r="J9" s="11" t="str">
        <f>IF([1]source_data!G11="","",[1]tailored_settings!$B$6)</f>
        <v>GB-CHC-1169016</v>
      </c>
      <c r="K9" s="11" t="str">
        <f>IF([1]source_data!G11="","",IF([1]source_data!I11="","",VLOOKUP([1]source_data!I11,[1]codelist_mapping!A:C,3,FALSE)))</f>
        <v>GTIR080</v>
      </c>
      <c r="L9" s="11" t="str">
        <f>IF([1]source_data!G11="","",IF([1]source_data!J11="","",VLOOKUP([1]source_data!J11,[1]codelist_mapping!A:C,3,FALSE)))</f>
        <v/>
      </c>
      <c r="M9" s="11" t="str">
        <f>IF([1]source_data!G11="","",IF([1]source_data!K11="","",IF([1]source_data!M11&lt;&gt;"",CONCATENATE(VLOOKUP([1]source_data!K11,[1]codelist_mapping!F:H,3,FALSE)&amp;";"&amp;VLOOKUP([1]source_data!L11,[1]codelist_mapping!F:H,3,FALSE)&amp;";"&amp;VLOOKUP([1]source_data!M11,[1]codelist_mapping!F:H,3,FALSE)),IF([1]source_data!L11&lt;&gt;"",CONCATENATE(VLOOKUP([1]source_data!K11,[1]codelist_mapping!F:H,3,FALSE)&amp;";"&amp;VLOOKUP([1]source_data!L11,[1]codelist_mapping!F:H,3,FALSE)),IF([1]source_data!K11&lt;&gt;"",CONCATENATE(VLOOKUP([1]source_data!K11,[1]codelist_mapping!F:H,3,FALSE)))))))</f>
        <v>GTIP020</v>
      </c>
      <c r="N9" s="14" t="str">
        <f>IF([1]source_data!G11="","",IF([1]source_data!D11="","",VLOOKUP([1]source_data!D11,[1]geo_data!A:I,9,FALSE)))</f>
        <v>Polegate Central</v>
      </c>
      <c r="O9" s="14" t="str">
        <f>IF([1]source_data!G11="","",IF([1]source_data!D11="","",VLOOKUP([1]source_data!D11,[1]geo_data!A:I,8,FALSE)))</f>
        <v>E05011655</v>
      </c>
      <c r="P9" s="14" t="str">
        <f>IF([1]source_data!G11="","",IF(LEFT(O9,3)="E05","WD",IF(LEFT(O9,3)="S13","WD",IF(LEFT(O9,3)="W05","WD",IF(LEFT(O9,3)="W06","UA",IF(LEFT(O9,3)="S12","CA",IF(LEFT(O9,3)="E06","UA",IF(LEFT(O9,3)="E07","NMD",IF(LEFT(O9,3)="E08","MD",IF(LEFT(O9,3)="E09","LONB"))))))))))</f>
        <v>WD</v>
      </c>
      <c r="Q9" s="14" t="str">
        <f>IF([1]source_data!G11="","",IF([1]source_data!D11="","",VLOOKUP([1]source_data!D11,[1]geo_data!A:I,7,FALSE)))</f>
        <v>Wealden</v>
      </c>
      <c r="R9" s="14" t="str">
        <f>IF([1]source_data!G11="","",IF([1]source_data!D11="","",VLOOKUP([1]source_data!D11,[1]geo_data!A:I,6,FALSE)))</f>
        <v>E07000065</v>
      </c>
      <c r="S9" s="14" t="str">
        <f>IF([1]source_data!G11="","",IF(LEFT(R9,3)="E05","WD",IF(LEFT(R9,3)="S13","WD",IF(LEFT(R9,3)="W05","WD",IF(LEFT(R9,3)="W06","UA",IF(LEFT(R9,3)="S12","CA",IF(LEFT(R9,3)="E06","UA",IF(LEFT(R9,3)="E07","NMD",IF(LEFT(R9,3)="E08","MD",IF(LEFT(R9,3)="E09","LONB"))))))))))</f>
        <v>NMD</v>
      </c>
      <c r="T9" s="11" t="str">
        <f>IF([1]source_data!G11="","",IF([1]source_data!N11="","",[1]source_data!N11))</f>
        <v>Hardship Grant</v>
      </c>
      <c r="U9" s="15">
        <f>IF([1]source_data!G11="","",[1]tailored_settings!$B$8)</f>
        <v>46239</v>
      </c>
      <c r="V9" s="11" t="str">
        <f>IF([1]source_data!G11="","",[1]tailored_settings!$B$9)</f>
        <v>http://www.longleigh.org/</v>
      </c>
      <c r="W9" s="13" t="str">
        <f>IF([1]source_data!G11="","",IF([1]source_data!O11="","",[1]source_data!O11))</f>
        <v>2025-08-04</v>
      </c>
      <c r="X9" s="16" t="str">
        <f>IF([1]source_data!G11="","",IF([1]source_data!P11="","",[1]source_data!P11))</f>
        <v>2025-08-13</v>
      </c>
      <c r="Y9" s="17">
        <f>IF([1]source_data!G11="","",IF([1]source_data!Q11="","",[1]source_data!Q11))</f>
        <v>0</v>
      </c>
      <c r="Z9" s="18" t="str">
        <f>IF([1]source_data!G11="","",IF([1]source_data!I11="","",[1]tailored_settings!$B$10))</f>
        <v>Primary grant reason</v>
      </c>
      <c r="AA9" s="18" t="str">
        <f>IF([1]source_data!G11="","",IF([1]source_data!I11="","",[1]source_data!I11))</f>
        <v>3. Customer/family moving from homelessness/supported living into independent living.</v>
      </c>
      <c r="AB9" s="18" t="str">
        <f>IF([1]source_data!G11="","",IF([1]source_data!J11="","",[1]tailored_settings!$B$11))</f>
        <v/>
      </c>
      <c r="AC9" s="18" t="str">
        <f>IF([1]source_data!G11="","",IF([1]source_data!J11="","",[1]source_data!J11))</f>
        <v/>
      </c>
      <c r="AD9" s="18" t="str">
        <f>IF([1]source_data!G11="","",IF([1]source_data!K11="","",[1]tailored_settings!$B$12))</f>
        <v>Grant purpose</v>
      </c>
      <c r="AE9" s="18" t="str">
        <f>IF([1]source_data!G11="","",IF([1]source_data!K11="","",[1]source_data!K11))</f>
        <v>Appliances</v>
      </c>
      <c r="AF9" s="18" t="str">
        <f>IF([1]source_data!G11="","",IF([1]source_data!K11="","",[1]tailored_settings!$B$13))</f>
        <v>Grant purpose</v>
      </c>
      <c r="AG9" s="18" t="str">
        <f>IF([1]source_data!G11="","",IF([1]source_data!K11="","",[1]source_data!K11))</f>
        <v>Appliances</v>
      </c>
      <c r="AH9" s="18" t="str">
        <f>IF([1]source_data!G11="","",IF([1]source_data!M11="","",[1]tailored_settings!$B$14))</f>
        <v/>
      </c>
      <c r="AI9" s="18" t="str">
        <f>IF([1]source_data!G11="","",IF([1]source_data!M11="","",[1]source_data!M11))</f>
        <v/>
      </c>
    </row>
    <row r="10" spans="1:35" s="19" customFormat="1" ht="16" x14ac:dyDescent="0.2">
      <c r="A10" s="11" t="str">
        <f>IF([1]source_data!G12="","",IF(AND([1]source_data!C12&lt;&gt;"",[1]tailored_settings!$B$15="Publish"),CONCATENATE([1]tailored_settings!$B$2&amp;[1]source_data!C12),IF(AND([1]source_data!C12&lt;&gt;"",[1]tailored_settings!$B$15="Do not publish"),CONCATENATE([1]tailored_settings!$B$2&amp;TEXT(ROW(A10)-1,"0000")&amp;"_"&amp;TEXT(F10,"yyyy-mm")),CONCATENATE([1]tailored_settings!$B$2&amp;TEXT(ROW(A10)-1,"0000")&amp;"_"&amp;TEXT(F10,"yyyy-mm")))))</f>
        <v>360G-Longleigh-E25-00065W</v>
      </c>
      <c r="B10" s="11" t="str">
        <f>IF([1]source_data!G12="","",IF([1]source_data!E12&lt;&gt;"",[1]source_data!E12,CONCATENATE("Grant to "&amp;G10)))</f>
        <v>Grant to Individual Recipient</v>
      </c>
      <c r="C10" s="11" t="str">
        <f>IF([1]source_data!G12="","",IF([1]source_data!F12="",_xlfn.XLOOKUP(T10,[1]tailored_settings!$B$20:$B$25,[1]tailored_settings!$A$20:$A$25,"")))</f>
        <v>Providing financial aid after an impactful incident</v>
      </c>
      <c r="D10" s="12">
        <f>IF([1]source_data!G12="","",IF([1]source_data!G12="","",[1]source_data!G12))</f>
        <v>2470</v>
      </c>
      <c r="E10" s="11" t="str">
        <f>IF([1]source_data!G12="","",[1]tailored_settings!$B$3)</f>
        <v>GBP</v>
      </c>
      <c r="F10" s="13" t="str">
        <f>IF([1]source_data!G12="","",IF([1]source_data!H12="","",[1]source_data!H12))</f>
        <v>2025-09-16</v>
      </c>
      <c r="G10" s="11" t="str">
        <f>IF([1]source_data!G12="","",[1]tailored_settings!$B$5)</f>
        <v>Individual Recipient</v>
      </c>
      <c r="H10" s="11" t="str">
        <f>IF([1]source_data!G12="","",IF(AND([1]source_data!A12&lt;&gt;"",[1]tailored_settings!$B$16="Publish"),CONCATENATE([1]tailored_settings!$B$2&amp;[1]source_data!A12),IF(AND([1]source_data!A12&lt;&gt;"",[1]tailored_settings!$B$16="Do not publish"),CONCATENATE([1]tailored_settings!$B$4&amp;TEXT(ROW(A10)-1,"0000")&amp;"_"&amp;TEXT(F10,"yyyy-mm")),CONCATENATE([1]tailored_settings!$B$4&amp;TEXT(ROW(A10)-1,"0000")&amp;"_"&amp;TEXT(F10,"yyyy-mm")))))</f>
        <v>360G-Longleigh-IND-0009_2025-09</v>
      </c>
      <c r="I10" s="11" t="str">
        <f>IF([1]source_data!G12="","",[1]tailored_settings!$B$7)</f>
        <v>Longleigh Foundation</v>
      </c>
      <c r="J10" s="11" t="str">
        <f>IF([1]source_data!G12="","",[1]tailored_settings!$B$6)</f>
        <v>GB-CHC-1169016</v>
      </c>
      <c r="K10" s="11" t="str">
        <f>IF([1]source_data!G12="","",IF([1]source_data!I12="","",VLOOKUP([1]source_data!I12,[1]codelist_mapping!A:C,3,FALSE)))</f>
        <v>GTIR010</v>
      </c>
      <c r="L10" s="11" t="str">
        <f>IF([1]source_data!G12="","",IF([1]source_data!J12="","",VLOOKUP([1]source_data!J12,[1]codelist_mapping!A:C,3,FALSE)))</f>
        <v/>
      </c>
      <c r="M10" s="11" t="str">
        <f>IF([1]source_data!G12="","",IF([1]source_data!K12="","",IF([1]source_data!M12&lt;&gt;"",CONCATENATE(VLOOKUP([1]source_data!K12,[1]codelist_mapping!F:H,3,FALSE)&amp;";"&amp;VLOOKUP([1]source_data!L12,[1]codelist_mapping!F:H,3,FALSE)&amp;";"&amp;VLOOKUP([1]source_data!M12,[1]codelist_mapping!F:H,3,FALSE)),IF([1]source_data!L12&lt;&gt;"",CONCATENATE(VLOOKUP([1]source_data!K12,[1]codelist_mapping!F:H,3,FALSE)&amp;";"&amp;VLOOKUP([1]source_data!L12,[1]codelist_mapping!F:H,3,FALSE)),IF([1]source_data!K12&lt;&gt;"",CONCATENATE(VLOOKUP([1]source_data!K12,[1]codelist_mapping!F:H,3,FALSE)))))))</f>
        <v>GTIP120</v>
      </c>
      <c r="N10" s="14" t="str">
        <f>IF([1]source_data!G12="","",IF([1]source_data!D12="","",VLOOKUP([1]source_data!D12,[1]geo_data!A:I,9,FALSE)))</f>
        <v>Westgate</v>
      </c>
      <c r="O10" s="14" t="str">
        <f>IF([1]source_data!G12="","",IF([1]source_data!D12="","",VLOOKUP([1]source_data!D12,[1]geo_data!A:I,8,FALSE)))</f>
        <v>E05010967</v>
      </c>
      <c r="P10" s="14" t="str">
        <f>IF([1]source_data!G12="","",IF(LEFT(O10,3)="E05","WD",IF(LEFT(O10,3)="S13","WD",IF(LEFT(O10,3)="W05","WD",IF(LEFT(O10,3)="W06","UA",IF(LEFT(O10,3)="S12","CA",IF(LEFT(O10,3)="E06","UA",IF(LEFT(O10,3)="E07","NMD",IF(LEFT(O10,3)="E08","MD",IF(LEFT(O10,3)="E09","LONB"))))))))))</f>
        <v>WD</v>
      </c>
      <c r="Q10" s="14" t="str">
        <f>IF([1]source_data!G12="","",IF([1]source_data!D12="","",VLOOKUP([1]source_data!D12,[1]geo_data!A:I,7,FALSE)))</f>
        <v>Gloucester</v>
      </c>
      <c r="R10" s="14" t="str">
        <f>IF([1]source_data!G12="","",IF([1]source_data!D12="","",VLOOKUP([1]source_data!D12,[1]geo_data!A:I,6,FALSE)))</f>
        <v>E07000081</v>
      </c>
      <c r="S10" s="14" t="str">
        <f>IF([1]source_data!G12="","",IF(LEFT(R10,3)="E05","WD",IF(LEFT(R10,3)="S13","WD",IF(LEFT(R10,3)="W05","WD",IF(LEFT(R10,3)="W06","UA",IF(LEFT(R10,3)="S12","CA",IF(LEFT(R10,3)="E06","UA",IF(LEFT(R10,3)="E07","NMD",IF(LEFT(R10,3)="E08","MD",IF(LEFT(R10,3)="E09","LONB"))))))))))</f>
        <v>NMD</v>
      </c>
      <c r="T10" s="11" t="str">
        <f>IF([1]source_data!G12="","",IF([1]source_data!N12="","",[1]source_data!N12))</f>
        <v>Critical Incident Grant</v>
      </c>
      <c r="U10" s="15">
        <f>IF([1]source_data!G12="","",[1]tailored_settings!$B$8)</f>
        <v>46239</v>
      </c>
      <c r="V10" s="11" t="str">
        <f>IF([1]source_data!G12="","",[1]tailored_settings!$B$9)</f>
        <v>http://www.longleigh.org/</v>
      </c>
      <c r="W10" s="13" t="str">
        <f>IF([1]source_data!G12="","",IF([1]source_data!O12="","",[1]source_data!O12))</f>
        <v>2025-09-16</v>
      </c>
      <c r="X10" s="16" t="str">
        <f>IF([1]source_data!G12="","",IF([1]source_data!P12="","",[1]source_data!P12))</f>
        <v>2025-09-23</v>
      </c>
      <c r="Y10" s="17">
        <f>IF([1]source_data!G12="","",IF([1]source_data!Q12="","",[1]source_data!Q12))</f>
        <v>0</v>
      </c>
      <c r="Z10" s="18" t="str">
        <f>IF([1]source_data!G12="","",IF([1]source_data!I12="","",[1]tailored_settings!$B$10))</f>
        <v>Primary grant reason</v>
      </c>
      <c r="AA10" s="18" t="str">
        <f>IF([1]source_data!G12="","",IF([1]source_data!I12="","",[1]source_data!I12))</f>
        <v>8a. Financial Hardship where the customer/household is spending more than 50% of their monthly income on housing costs.</v>
      </c>
      <c r="AB10" s="18" t="str">
        <f>IF([1]source_data!G12="","",IF([1]source_data!J12="","",[1]tailored_settings!$B$11))</f>
        <v/>
      </c>
      <c r="AC10" s="18" t="str">
        <f>IF([1]source_data!G12="","",IF([1]source_data!J12="","",[1]source_data!J12))</f>
        <v/>
      </c>
      <c r="AD10" s="18" t="str">
        <f>IF([1]source_data!G12="","",IF([1]source_data!K12="","",[1]tailored_settings!$B$12))</f>
        <v>Grant purpose</v>
      </c>
      <c r="AE10" s="18" t="str">
        <f>IF([1]source_data!G12="","",IF([1]source_data!K12="","",[1]source_data!K12))</f>
        <v>House Deep Clean</v>
      </c>
      <c r="AF10" s="18" t="str">
        <f>IF([1]source_data!G12="","",IF([1]source_data!K12="","",[1]tailored_settings!$B$13))</f>
        <v>Grant purpose</v>
      </c>
      <c r="AG10" s="18" t="str">
        <f>IF([1]source_data!G12="","",IF([1]source_data!K12="","",[1]source_data!K12))</f>
        <v>House Deep Clean</v>
      </c>
      <c r="AH10" s="18" t="str">
        <f>IF([1]source_data!G12="","",IF([1]source_data!M12="","",[1]tailored_settings!$B$14))</f>
        <v/>
      </c>
      <c r="AI10" s="18" t="str">
        <f>IF([1]source_data!G12="","",IF([1]source_data!M12="","",[1]source_data!M12))</f>
        <v/>
      </c>
    </row>
    <row r="11" spans="1:35" s="19" customFormat="1" ht="16" x14ac:dyDescent="0.2">
      <c r="A11" s="11" t="str">
        <f>IF([1]source_data!G13="","",IF(AND([1]source_data!C13&lt;&gt;"",[1]tailored_settings!$B$15="Publish"),CONCATENATE([1]tailored_settings!$B$2&amp;[1]source_data!C13),IF(AND([1]source_data!C13&lt;&gt;"",[1]tailored_settings!$B$15="Do not publish"),CONCATENATE([1]tailored_settings!$B$2&amp;TEXT(ROW(A11)-1,"0000")&amp;"_"&amp;TEXT(F11,"yyyy-mm")),CONCATENATE([1]tailored_settings!$B$2&amp;TEXT(ROW(A11)-1,"0000")&amp;"_"&amp;TEXT(F11,"yyyy-mm")))))</f>
        <v>360G-Longleigh-E25-00066W</v>
      </c>
      <c r="B11" s="11" t="str">
        <f>IF([1]source_data!G13="","",IF([1]source_data!E13&lt;&gt;"",[1]source_data!E13,CONCATENATE("Grant to "&amp;G11)))</f>
        <v>Grant to Individual Recipient</v>
      </c>
      <c r="C11" s="11" t="str">
        <f>IF([1]source_data!G13="","",IF([1]source_data!F13="",_xlfn.XLOOKUP(T11,[1]tailored_settings!$B$20:$B$25,[1]tailored_settings!$A$20:$A$25,"")))</f>
        <v>Helping to alleviate financial hardship</v>
      </c>
      <c r="D11" s="12">
        <f>IF([1]source_data!G13="","",IF([1]source_data!G13="","",[1]source_data!G13))</f>
        <v>366.35999999999996</v>
      </c>
      <c r="E11" s="11" t="str">
        <f>IF([1]source_data!G13="","",[1]tailored_settings!$B$3)</f>
        <v>GBP</v>
      </c>
      <c r="F11" s="13" t="str">
        <f>IF([1]source_data!G13="","",IF([1]source_data!H13="","",[1]source_data!H13))</f>
        <v>2025-08-04</v>
      </c>
      <c r="G11" s="11" t="str">
        <f>IF([1]source_data!G13="","",[1]tailored_settings!$B$5)</f>
        <v>Individual Recipient</v>
      </c>
      <c r="H11" s="11" t="str">
        <f>IF([1]source_data!G13="","",IF(AND([1]source_data!A13&lt;&gt;"",[1]tailored_settings!$B$16="Publish"),CONCATENATE([1]tailored_settings!$B$2&amp;[1]source_data!A13),IF(AND([1]source_data!A13&lt;&gt;"",[1]tailored_settings!$B$16="Do not publish"),CONCATENATE([1]tailored_settings!$B$4&amp;TEXT(ROW(A11)-1,"0000")&amp;"_"&amp;TEXT(F11,"yyyy-mm")),CONCATENATE([1]tailored_settings!$B$4&amp;TEXT(ROW(A11)-1,"0000")&amp;"_"&amp;TEXT(F11,"yyyy-mm")))))</f>
        <v>360G-Longleigh-IND-0010_2025-08</v>
      </c>
      <c r="I11" s="11" t="str">
        <f>IF([1]source_data!G13="","",[1]tailored_settings!$B$7)</f>
        <v>Longleigh Foundation</v>
      </c>
      <c r="J11" s="11" t="str">
        <f>IF([1]source_data!G13="","",[1]tailored_settings!$B$6)</f>
        <v>GB-CHC-1169016</v>
      </c>
      <c r="K11" s="11" t="str">
        <f>IF([1]source_data!G13="","",IF([1]source_data!I13="","",VLOOKUP([1]source_data!I13,[1]codelist_mapping!A:C,3,FALSE)))</f>
        <v>GTIR060</v>
      </c>
      <c r="L11" s="11" t="str">
        <f>IF([1]source_data!G13="","",IF([1]source_data!J13="","",VLOOKUP([1]source_data!J13,[1]codelist_mapping!A:C,3,FALSE)))</f>
        <v/>
      </c>
      <c r="M11" s="11" t="str">
        <f>IF([1]source_data!G13="","",IF([1]source_data!K13="","",IF([1]source_data!M13&lt;&gt;"",CONCATENATE(VLOOKUP([1]source_data!K13,[1]codelist_mapping!F:H,3,FALSE)&amp;";"&amp;VLOOKUP([1]source_data!L13,[1]codelist_mapping!F:H,3,FALSE)&amp;";"&amp;VLOOKUP([1]source_data!M13,[1]codelist_mapping!F:H,3,FALSE)),IF([1]source_data!L13&lt;&gt;"",CONCATENATE(VLOOKUP([1]source_data!K13,[1]codelist_mapping!F:H,3,FALSE)&amp;";"&amp;VLOOKUP([1]source_data!L13,[1]codelist_mapping!F:H,3,FALSE)),IF([1]source_data!K13&lt;&gt;"",CONCATENATE(VLOOKUP([1]source_data!K13,[1]codelist_mapping!F:H,3,FALSE)))))))</f>
        <v>GTIP120</v>
      </c>
      <c r="N11" s="14" t="str">
        <f>IF([1]source_data!G13="","",IF([1]source_data!D13="","",VLOOKUP([1]source_data!D13,[1]geo_data!A:I,9,FALSE)))</f>
        <v>Riverfield</v>
      </c>
      <c r="O11" s="14" t="str">
        <f>IF([1]source_data!G13="","",IF([1]source_data!D13="","",VLOOKUP([1]source_data!D13,[1]geo_data!A:I,8,FALSE)))</f>
        <v>E05014513</v>
      </c>
      <c r="P11" s="14" t="str">
        <f>IF([1]source_data!G13="","",IF(LEFT(O11,3)="E05","WD",IF(LEFT(O11,3)="S13","WD",IF(LEFT(O11,3)="W05","WD",IF(LEFT(O11,3)="W06","UA",IF(LEFT(O11,3)="S12","CA",IF(LEFT(O11,3)="E06","UA",IF(LEFT(O11,3)="E07","NMD",IF(LEFT(O11,3)="E08","MD",IF(LEFT(O11,3)="E09","LONB"))))))))))</f>
        <v>WD</v>
      </c>
      <c r="Q11" s="14" t="str">
        <f>IF([1]source_data!G13="","",IF([1]source_data!D13="","",VLOOKUP([1]source_data!D13,[1]geo_data!A:I,7,FALSE)))</f>
        <v>Bedford</v>
      </c>
      <c r="R11" s="14" t="str">
        <f>IF([1]source_data!G13="","",IF([1]source_data!D13="","",VLOOKUP([1]source_data!D13,[1]geo_data!A:I,6,FALSE)))</f>
        <v>E06000055</v>
      </c>
      <c r="S11" s="14" t="str">
        <f>IF([1]source_data!G13="","",IF(LEFT(R11,3)="E05","WD",IF(LEFT(R11,3)="S13","WD",IF(LEFT(R11,3)="W05","WD",IF(LEFT(R11,3)="W06","UA",IF(LEFT(R11,3)="S12","CA",IF(LEFT(R11,3)="E06","UA",IF(LEFT(R11,3)="E07","NMD",IF(LEFT(R11,3)="E08","MD",IF(LEFT(R11,3)="E09","LONB"))))))))))</f>
        <v>UA</v>
      </c>
      <c r="T11" s="11" t="str">
        <f>IF([1]source_data!G13="","",IF([1]source_data!N13="","",[1]source_data!N13))</f>
        <v>Hardship Grant</v>
      </c>
      <c r="U11" s="15">
        <f>IF([1]source_data!G13="","",[1]tailored_settings!$B$8)</f>
        <v>46239</v>
      </c>
      <c r="V11" s="11" t="str">
        <f>IF([1]source_data!G13="","",[1]tailored_settings!$B$9)</f>
        <v>http://www.longleigh.org/</v>
      </c>
      <c r="W11" s="13" t="str">
        <f>IF([1]source_data!G13="","",IF([1]source_data!O13="","",[1]source_data!O13))</f>
        <v>2025-08-04</v>
      </c>
      <c r="X11" s="16" t="str">
        <f>IF([1]source_data!G13="","",IF([1]source_data!P13="","",[1]source_data!P13))</f>
        <v>2025-11-05</v>
      </c>
      <c r="Y11" s="17">
        <f>IF([1]source_data!G13="","",IF([1]source_data!Q13="","",[1]source_data!Q13))</f>
        <v>3</v>
      </c>
      <c r="Z11" s="18" t="str">
        <f>IF([1]source_data!G13="","",IF([1]source_data!I13="","",[1]tailored_settings!$B$10))</f>
        <v>Primary grant reason</v>
      </c>
      <c r="AA11" s="18" t="str">
        <f>IF([1]source_data!G13="","",IF([1]source_data!I13="","",[1]source_data!I13))</f>
        <v>4. Customer/family fleeing from a violent or abusive relationship</v>
      </c>
      <c r="AB11" s="18" t="str">
        <f>IF([1]source_data!G13="","",IF([1]source_data!J13="","",[1]tailored_settings!$B$11))</f>
        <v/>
      </c>
      <c r="AC11" s="18" t="str">
        <f>IF([1]source_data!G13="","",IF([1]source_data!J13="","",[1]source_data!J13))</f>
        <v/>
      </c>
      <c r="AD11" s="18" t="str">
        <f>IF([1]source_data!G13="","",IF([1]source_data!K13="","",[1]tailored_settings!$B$12))</f>
        <v>Grant purpose</v>
      </c>
      <c r="AE11" s="18" t="str">
        <f>IF([1]source_data!G13="","",IF([1]source_data!K13="","",[1]source_data!K13))</f>
        <v>House Deep Clean</v>
      </c>
      <c r="AF11" s="18" t="str">
        <f>IF([1]source_data!G13="","",IF([1]source_data!K13="","",[1]tailored_settings!$B$13))</f>
        <v>Grant purpose</v>
      </c>
      <c r="AG11" s="18" t="str">
        <f>IF([1]source_data!G13="","",IF([1]source_data!K13="","",[1]source_data!K13))</f>
        <v>House Deep Clean</v>
      </c>
      <c r="AH11" s="18" t="str">
        <f>IF([1]source_data!G13="","",IF([1]source_data!M13="","",[1]tailored_settings!$B$14))</f>
        <v/>
      </c>
      <c r="AI11" s="18" t="str">
        <f>IF([1]source_data!G13="","",IF([1]source_data!M13="","",[1]source_data!M13))</f>
        <v/>
      </c>
    </row>
    <row r="12" spans="1:35" s="19" customFormat="1" ht="16" x14ac:dyDescent="0.2">
      <c r="A12" s="11" t="str">
        <f>IF([1]source_data!G14="","",IF(AND([1]source_data!C14&lt;&gt;"",[1]tailored_settings!$B$15="Publish"),CONCATENATE([1]tailored_settings!$B$2&amp;[1]source_data!C14),IF(AND([1]source_data!C14&lt;&gt;"",[1]tailored_settings!$B$15="Do not publish"),CONCATENATE([1]tailored_settings!$B$2&amp;TEXT(ROW(A12)-1,"0000")&amp;"_"&amp;TEXT(F12,"yyyy-mm")),CONCATENATE([1]tailored_settings!$B$2&amp;TEXT(ROW(A12)-1,"0000")&amp;"_"&amp;TEXT(F12,"yyyy-mm")))))</f>
        <v>360G-Longleigh-E25-00067W</v>
      </c>
      <c r="B12" s="11" t="str">
        <f>IF([1]source_data!G14="","",IF([1]source_data!E14&lt;&gt;"",[1]source_data!E14,CONCATENATE("Grant to "&amp;G12)))</f>
        <v>Grant to Individual Recipient</v>
      </c>
      <c r="C12" s="11" t="str">
        <f>IF([1]source_data!G14="","",IF([1]source_data!F14="",_xlfn.XLOOKUP(T12,[1]tailored_settings!$B$20:$B$25,[1]tailored_settings!$A$20:$A$25,"")))</f>
        <v>Helping to alleviate financial hardship</v>
      </c>
      <c r="D12" s="12">
        <f>IF([1]source_data!G14="","",IF([1]source_data!G14="","",[1]source_data!G14))</f>
        <v>910.03</v>
      </c>
      <c r="E12" s="11" t="str">
        <f>IF([1]source_data!G14="","",[1]tailored_settings!$B$3)</f>
        <v>GBP</v>
      </c>
      <c r="F12" s="13" t="str">
        <f>IF([1]source_data!G14="","",IF([1]source_data!H14="","",[1]source_data!H14))</f>
        <v>2025-08-04</v>
      </c>
      <c r="G12" s="11" t="str">
        <f>IF([1]source_data!G14="","",[1]tailored_settings!$B$5)</f>
        <v>Individual Recipient</v>
      </c>
      <c r="H12" s="11" t="str">
        <f>IF([1]source_data!G14="","",IF(AND([1]source_data!A14&lt;&gt;"",[1]tailored_settings!$B$16="Publish"),CONCATENATE([1]tailored_settings!$B$2&amp;[1]source_data!A14),IF(AND([1]source_data!A14&lt;&gt;"",[1]tailored_settings!$B$16="Do not publish"),CONCATENATE([1]tailored_settings!$B$4&amp;TEXT(ROW(A12)-1,"0000")&amp;"_"&amp;TEXT(F12,"yyyy-mm")),CONCATENATE([1]tailored_settings!$B$4&amp;TEXT(ROW(A12)-1,"0000")&amp;"_"&amp;TEXT(F12,"yyyy-mm")))))</f>
        <v>360G-Longleigh-IND-0011_2025-08</v>
      </c>
      <c r="I12" s="11" t="str">
        <f>IF([1]source_data!G14="","",[1]tailored_settings!$B$7)</f>
        <v>Longleigh Foundation</v>
      </c>
      <c r="J12" s="11" t="str">
        <f>IF([1]source_data!G14="","",[1]tailored_settings!$B$6)</f>
        <v>GB-CHC-1169016</v>
      </c>
      <c r="K12" s="11" t="str">
        <f>IF([1]source_data!G14="","",IF([1]source_data!I14="","",VLOOKUP([1]source_data!I14,[1]codelist_mapping!A:C,3,FALSE)))</f>
        <v>GTIR030</v>
      </c>
      <c r="L12" s="11" t="str">
        <f>IF([1]source_data!G14="","",IF([1]source_data!J14="","",VLOOKUP([1]source_data!J14,[1]codelist_mapping!A:C,3,FALSE)))</f>
        <v/>
      </c>
      <c r="M12" s="11" t="str">
        <f>IF([1]source_data!G14="","",IF([1]source_data!K14="","",IF([1]source_data!M14&lt;&gt;"",CONCATENATE(VLOOKUP([1]source_data!K14,[1]codelist_mapping!F:H,3,FALSE)&amp;";"&amp;VLOOKUP([1]source_data!L14,[1]codelist_mapping!F:H,3,FALSE)&amp;";"&amp;VLOOKUP([1]source_data!M14,[1]codelist_mapping!F:H,3,FALSE)),IF([1]source_data!L14&lt;&gt;"",CONCATENATE(VLOOKUP([1]source_data!K14,[1]codelist_mapping!F:H,3,FALSE)&amp;";"&amp;VLOOKUP([1]source_data!L14,[1]codelist_mapping!F:H,3,FALSE)),IF([1]source_data!K14&lt;&gt;"",CONCATENATE(VLOOKUP([1]source_data!K14,[1]codelist_mapping!F:H,3,FALSE)))))))</f>
        <v>GTIP020;GTIP020</v>
      </c>
      <c r="N12" s="14" t="str">
        <f>IF([1]source_data!G14="","",IF([1]source_data!D14="","",VLOOKUP([1]source_data!D14,[1]geo_data!A:I,9,FALSE)))</f>
        <v>Horsell</v>
      </c>
      <c r="O12" s="14" t="str">
        <f>IF([1]source_data!G14="","",IF([1]source_data!D14="","",VLOOKUP([1]source_data!D14,[1]geo_data!A:I,8,FALSE)))</f>
        <v>E05010800</v>
      </c>
      <c r="P12" s="14" t="str">
        <f>IF([1]source_data!G14="","",IF(LEFT(O12,3)="E05","WD",IF(LEFT(O12,3)="S13","WD",IF(LEFT(O12,3)="W05","WD",IF(LEFT(O12,3)="W06","UA",IF(LEFT(O12,3)="S12","CA",IF(LEFT(O12,3)="E06","UA",IF(LEFT(O12,3)="E07","NMD",IF(LEFT(O12,3)="E08","MD",IF(LEFT(O12,3)="E09","LONB"))))))))))</f>
        <v>WD</v>
      </c>
      <c r="Q12" s="14" t="str">
        <f>IF([1]source_data!G14="","",IF([1]source_data!D14="","",VLOOKUP([1]source_data!D14,[1]geo_data!A:I,7,FALSE)))</f>
        <v>Woking</v>
      </c>
      <c r="R12" s="14" t="str">
        <f>IF([1]source_data!G14="","",IF([1]source_data!D14="","",VLOOKUP([1]source_data!D14,[1]geo_data!A:I,6,FALSE)))</f>
        <v>E07000217</v>
      </c>
      <c r="S12" s="14" t="str">
        <f>IF([1]source_data!G14="","",IF(LEFT(R12,3)="E05","WD",IF(LEFT(R12,3)="S13","WD",IF(LEFT(R12,3)="W05","WD",IF(LEFT(R12,3)="W06","UA",IF(LEFT(R12,3)="S12","CA",IF(LEFT(R12,3)="E06","UA",IF(LEFT(R12,3)="E07","NMD",IF(LEFT(R12,3)="E08","MD",IF(LEFT(R12,3)="E09","LONB"))))))))))</f>
        <v>NMD</v>
      </c>
      <c r="T12" s="11" t="str">
        <f>IF([1]source_data!G14="","",IF([1]source_data!N14="","",[1]source_data!N14))</f>
        <v>Hardship Grant</v>
      </c>
      <c r="U12" s="15">
        <f>IF([1]source_data!G14="","",[1]tailored_settings!$B$8)</f>
        <v>46239</v>
      </c>
      <c r="V12" s="11" t="str">
        <f>IF([1]source_data!G14="","",[1]tailored_settings!$B$9)</f>
        <v>http://www.longleigh.org/</v>
      </c>
      <c r="W12" s="13" t="str">
        <f>IF([1]source_data!G14="","",IF([1]source_data!O14="","",[1]source_data!O14))</f>
        <v>2025-08-04</v>
      </c>
      <c r="X12" s="16" t="str">
        <f>IF([1]source_data!G14="","",IF([1]source_data!P14="","",[1]source_data!P14))</f>
        <v>2025-08-13</v>
      </c>
      <c r="Y12" s="17">
        <f>IF([1]source_data!G14="","",IF([1]source_data!Q14="","",[1]source_data!Q14))</f>
        <v>0</v>
      </c>
      <c r="Z12" s="18" t="str">
        <f>IF([1]source_data!G14="","",IF([1]source_data!I14="","",[1]tailored_settings!$B$10))</f>
        <v>Primary grant reason</v>
      </c>
      <c r="AA12" s="18" t="str">
        <f>IF([1]source_data!G14="","",IF([1]source_data!I14="","",[1]source_data!I14))</f>
        <v>1. Customer/family with a diagnosed condition or disability</v>
      </c>
      <c r="AB12" s="18" t="str">
        <f>IF([1]source_data!G14="","",IF([1]source_data!J14="","",[1]tailored_settings!$B$11))</f>
        <v/>
      </c>
      <c r="AC12" s="18" t="str">
        <f>IF([1]source_data!G14="","",IF([1]source_data!J14="","",[1]source_data!J14))</f>
        <v/>
      </c>
      <c r="AD12" s="18" t="str">
        <f>IF([1]source_data!G14="","",IF([1]source_data!K14="","",[1]tailored_settings!$B$12))</f>
        <v>Grant purpose</v>
      </c>
      <c r="AE12" s="18" t="str">
        <f>IF([1]source_data!G14="","",IF([1]source_data!K14="","",[1]source_data!K14))</f>
        <v xml:space="preserve">Furniture </v>
      </c>
      <c r="AF12" s="18" t="str">
        <f>IF([1]source_data!G14="","",IF([1]source_data!K14="","",[1]tailored_settings!$B$13))</f>
        <v>Grant purpose</v>
      </c>
      <c r="AG12" s="18" t="str">
        <f>IF([1]source_data!G14="","",IF([1]source_data!K14="","",[1]source_data!K14))</f>
        <v xml:space="preserve">Furniture </v>
      </c>
      <c r="AH12" s="18" t="str">
        <f>IF([1]source_data!G14="","",IF([1]source_data!M14="","",[1]tailored_settings!$B$14))</f>
        <v/>
      </c>
      <c r="AI12" s="18" t="str">
        <f>IF([1]source_data!G14="","",IF([1]source_data!M14="","",[1]source_data!M14))</f>
        <v/>
      </c>
    </row>
    <row r="13" spans="1:35" s="19" customFormat="1" ht="16" x14ac:dyDescent="0.2">
      <c r="A13" s="11" t="str">
        <f>IF([1]source_data!G15="","",IF(AND([1]source_data!C15&lt;&gt;"",[1]tailored_settings!$B$15="Publish"),CONCATENATE([1]tailored_settings!$B$2&amp;[1]source_data!C15),IF(AND([1]source_data!C15&lt;&gt;"",[1]tailored_settings!$B$15="Do not publish"),CONCATENATE([1]tailored_settings!$B$2&amp;TEXT(ROW(A13)-1,"0000")&amp;"_"&amp;TEXT(F13,"yyyy-mm")),CONCATENATE([1]tailored_settings!$B$2&amp;TEXT(ROW(A13)-1,"0000")&amp;"_"&amp;TEXT(F13,"yyyy-mm")))))</f>
        <v>360G-Longleigh-E25-00068W</v>
      </c>
      <c r="B13" s="11" t="str">
        <f>IF([1]source_data!G15="","",IF([1]source_data!E15&lt;&gt;"",[1]source_data!E15,CONCATENATE("Grant to "&amp;G13)))</f>
        <v>Grant to Individual Recipient</v>
      </c>
      <c r="C13" s="11" t="str">
        <f>IF([1]source_data!G15="","",IF([1]source_data!F15="",_xlfn.XLOOKUP(T13,[1]tailored_settings!$B$20:$B$25,[1]tailored_settings!$A$20:$A$25,"")))</f>
        <v>Providing financial aid during a time of crisis</v>
      </c>
      <c r="D13" s="12">
        <f>IF([1]source_data!G15="","",IF([1]source_data!G15="","",[1]source_data!G15))</f>
        <v>350</v>
      </c>
      <c r="E13" s="11" t="str">
        <f>IF([1]source_data!G15="","",[1]tailored_settings!$B$3)</f>
        <v>GBP</v>
      </c>
      <c r="F13" s="13" t="str">
        <f>IF([1]source_data!G15="","",IF([1]source_data!H15="","",[1]source_data!H15))</f>
        <v>2025-08-04</v>
      </c>
      <c r="G13" s="11" t="str">
        <f>IF([1]source_data!G15="","",[1]tailored_settings!$B$5)</f>
        <v>Individual Recipient</v>
      </c>
      <c r="H13" s="11" t="str">
        <f>IF([1]source_data!G15="","",IF(AND([1]source_data!A15&lt;&gt;"",[1]tailored_settings!$B$16="Publish"),CONCATENATE([1]tailored_settings!$B$2&amp;[1]source_data!A15),IF(AND([1]source_data!A15&lt;&gt;"",[1]tailored_settings!$B$16="Do not publish"),CONCATENATE([1]tailored_settings!$B$4&amp;TEXT(ROW(A13)-1,"0000")&amp;"_"&amp;TEXT(F13,"yyyy-mm")),CONCATENATE([1]tailored_settings!$B$4&amp;TEXT(ROW(A13)-1,"0000")&amp;"_"&amp;TEXT(F13,"yyyy-mm")))))</f>
        <v>360G-Longleigh-IND-0012_2025-08</v>
      </c>
      <c r="I13" s="11" t="str">
        <f>IF([1]source_data!G15="","",[1]tailored_settings!$B$7)</f>
        <v>Longleigh Foundation</v>
      </c>
      <c r="J13" s="11" t="str">
        <f>IF([1]source_data!G15="","",[1]tailored_settings!$B$6)</f>
        <v>GB-CHC-1169016</v>
      </c>
      <c r="K13" s="11" t="str">
        <f>IF([1]source_data!G15="","",IF([1]source_data!I15="","",VLOOKUP([1]source_data!I15,[1]codelist_mapping!A:C,3,FALSE)))</f>
        <v>GTIR030</v>
      </c>
      <c r="L13" s="11" t="str">
        <f>IF([1]source_data!G15="","",IF([1]source_data!J15="","",VLOOKUP([1]source_data!J15,[1]codelist_mapping!A:C,3,FALSE)))</f>
        <v>GTIR040</v>
      </c>
      <c r="M13" s="11" t="str">
        <f>IF([1]source_data!G15="","",IF([1]source_data!K15="","",IF([1]source_data!M15&lt;&gt;"",CONCATENATE(VLOOKUP([1]source_data!K15,[1]codelist_mapping!F:H,3,FALSE)&amp;";"&amp;VLOOKUP([1]source_data!L15,[1]codelist_mapping!F:H,3,FALSE)&amp;";"&amp;VLOOKUP([1]source_data!M15,[1]codelist_mapping!F:H,3,FALSE)),IF([1]source_data!L15&lt;&gt;"",CONCATENATE(VLOOKUP([1]source_data!K15,[1]codelist_mapping!F:H,3,FALSE)&amp;";"&amp;VLOOKUP([1]source_data!L15,[1]codelist_mapping!F:H,3,FALSE)),IF([1]source_data!K15&lt;&gt;"",CONCATENATE(VLOOKUP([1]source_data!K15,[1]codelist_mapping!F:H,3,FALSE)))))))</f>
        <v>GTIP070</v>
      </c>
      <c r="N13" s="14" t="str">
        <f>IF([1]source_data!G15="","",IF([1]source_data!D15="","",VLOOKUP([1]source_data!D15,[1]geo_data!A:I,9,FALSE)))</f>
        <v>Deddington</v>
      </c>
      <c r="O13" s="14" t="str">
        <f>IF([1]source_data!G15="","",IF([1]source_data!D15="","",VLOOKUP([1]source_data!D15,[1]geo_data!A:I,8,FALSE)))</f>
        <v>E05010930</v>
      </c>
      <c r="P13" s="14" t="str">
        <f>IF([1]source_data!G15="","",IF(LEFT(O13,3)="E05","WD",IF(LEFT(O13,3)="S13","WD",IF(LEFT(O13,3)="W05","WD",IF(LEFT(O13,3)="W06","UA",IF(LEFT(O13,3)="S12","CA",IF(LEFT(O13,3)="E06","UA",IF(LEFT(O13,3)="E07","NMD",IF(LEFT(O13,3)="E08","MD",IF(LEFT(O13,3)="E09","LONB"))))))))))</f>
        <v>WD</v>
      </c>
      <c r="Q13" s="14" t="str">
        <f>IF([1]source_data!G15="","",IF([1]source_data!D15="","",VLOOKUP([1]source_data!D15,[1]geo_data!A:I,7,FALSE)))</f>
        <v>Cherwell</v>
      </c>
      <c r="R13" s="14" t="str">
        <f>IF([1]source_data!G15="","",IF([1]source_data!D15="","",VLOOKUP([1]source_data!D15,[1]geo_data!A:I,6,FALSE)))</f>
        <v>E07000177</v>
      </c>
      <c r="S13" s="14" t="str">
        <f>IF([1]source_data!G15="","",IF(LEFT(R13,3)="E05","WD",IF(LEFT(R13,3)="S13","WD",IF(LEFT(R13,3)="W05","WD",IF(LEFT(R13,3)="W06","UA",IF(LEFT(R13,3)="S12","CA",IF(LEFT(R13,3)="E06","UA",IF(LEFT(R13,3)="E07","NMD",IF(LEFT(R13,3)="E08","MD",IF(LEFT(R13,3)="E09","LONB"))))))))))</f>
        <v>NMD</v>
      </c>
      <c r="T13" s="11" t="str">
        <f>IF([1]source_data!G15="","",IF([1]source_data!N15="","",[1]source_data!N15))</f>
        <v>Crisis Grant</v>
      </c>
      <c r="U13" s="15">
        <f>IF([1]source_data!G15="","",[1]tailored_settings!$B$8)</f>
        <v>46239</v>
      </c>
      <c r="V13" s="11" t="str">
        <f>IF([1]source_data!G15="","",[1]tailored_settings!$B$9)</f>
        <v>http://www.longleigh.org/</v>
      </c>
      <c r="W13" s="13" t="str">
        <f>IF([1]source_data!G15="","",IF([1]source_data!O15="","",[1]source_data!O15))</f>
        <v>2025-08-04</v>
      </c>
      <c r="X13" s="16" t="str">
        <f>IF([1]source_data!G15="","",IF([1]source_data!P15="","",[1]source_data!P15))</f>
        <v>2025-08-26</v>
      </c>
      <c r="Y13" s="17">
        <f>IF([1]source_data!G15="","",IF([1]source_data!Q15="","",[1]source_data!Q15))</f>
        <v>0</v>
      </c>
      <c r="Z13" s="18" t="str">
        <f>IF([1]source_data!G15="","",IF([1]source_data!I15="","",[1]tailored_settings!$B$10))</f>
        <v>Primary grant reason</v>
      </c>
      <c r="AA13" s="18" t="str">
        <f>IF([1]source_data!G15="","",IF([1]source_data!I15="","",[1]source_data!I15))</f>
        <v>1. Customer/family with a diagnosed condition or disability</v>
      </c>
      <c r="AB13" s="18" t="str">
        <f>IF([1]source_data!G15="","",IF([1]source_data!J15="","",[1]tailored_settings!$B$11))</f>
        <v>Secondary grant reason</v>
      </c>
      <c r="AC13" s="18" t="str">
        <f>IF([1]source_data!G15="","",IF([1]source_data!J15="","",[1]source_data!J15))</f>
        <v>2. Customer/family receiving medication and/or therapy for a mental health condition or substance addiction.</v>
      </c>
      <c r="AD13" s="18" t="str">
        <f>IF([1]source_data!G15="","",IF([1]source_data!K15="","",[1]tailored_settings!$B$12))</f>
        <v>Grant purpose</v>
      </c>
      <c r="AE13" s="18" t="str">
        <f>IF([1]source_data!G15="","",IF([1]source_data!K15="","",[1]source_data!K15))</f>
        <v>Food vouchers</v>
      </c>
      <c r="AF13" s="18" t="str">
        <f>IF([1]source_data!G15="","",IF([1]source_data!K15="","",[1]tailored_settings!$B$13))</f>
        <v>Grant purpose</v>
      </c>
      <c r="AG13" s="18" t="str">
        <f>IF([1]source_data!G15="","",IF([1]source_data!K15="","",[1]source_data!K15))</f>
        <v>Food vouchers</v>
      </c>
      <c r="AH13" s="18" t="str">
        <f>IF([1]source_data!G15="","",IF([1]source_data!M15="","",[1]tailored_settings!$B$14))</f>
        <v/>
      </c>
      <c r="AI13" s="18" t="str">
        <f>IF([1]source_data!G15="","",IF([1]source_data!M15="","",[1]source_data!M15))</f>
        <v/>
      </c>
    </row>
    <row r="14" spans="1:35" s="19" customFormat="1" ht="16" x14ac:dyDescent="0.2">
      <c r="A14" s="11" t="str">
        <f>IF([1]source_data!G16="","",IF(AND([1]source_data!C16&lt;&gt;"",[1]tailored_settings!$B$15="Publish"),CONCATENATE([1]tailored_settings!$B$2&amp;[1]source_data!C16),IF(AND([1]source_data!C16&lt;&gt;"",[1]tailored_settings!$B$15="Do not publish"),CONCATENATE([1]tailored_settings!$B$2&amp;TEXT(ROW(A14)-1,"0000")&amp;"_"&amp;TEXT(F14,"yyyy-mm")),CONCATENATE([1]tailored_settings!$B$2&amp;TEXT(ROW(A14)-1,"0000")&amp;"_"&amp;TEXT(F14,"yyyy-mm")))))</f>
        <v>360G-Longleigh-E25-00069W</v>
      </c>
      <c r="B14" s="11" t="str">
        <f>IF([1]source_data!G16="","",IF([1]source_data!E16&lt;&gt;"",[1]source_data!E16,CONCATENATE("Grant to "&amp;G14)))</f>
        <v>Grant to Individual Recipient</v>
      </c>
      <c r="C14" s="11" t="str">
        <f>IF([1]source_data!G16="","",IF([1]source_data!F16="",_xlfn.XLOOKUP(T14,[1]tailored_settings!$B$20:$B$25,[1]tailored_settings!$A$20:$A$25,"")))</f>
        <v>Providing financial aid during a time of crisis</v>
      </c>
      <c r="D14" s="12">
        <f>IF([1]source_data!G16="","",IF([1]source_data!G16="","",[1]source_data!G16))</f>
        <v>350</v>
      </c>
      <c r="E14" s="11" t="str">
        <f>IF([1]source_data!G16="","",[1]tailored_settings!$B$3)</f>
        <v>GBP</v>
      </c>
      <c r="F14" s="13" t="str">
        <f>IF([1]source_data!G16="","",IF([1]source_data!H16="","",[1]source_data!H16))</f>
        <v>2025-08-04</v>
      </c>
      <c r="G14" s="11" t="str">
        <f>IF([1]source_data!G16="","",[1]tailored_settings!$B$5)</f>
        <v>Individual Recipient</v>
      </c>
      <c r="H14" s="11" t="str">
        <f>IF([1]source_data!G16="","",IF(AND([1]source_data!A16&lt;&gt;"",[1]tailored_settings!$B$16="Publish"),CONCATENATE([1]tailored_settings!$B$2&amp;[1]source_data!A16),IF(AND([1]source_data!A16&lt;&gt;"",[1]tailored_settings!$B$16="Do not publish"),CONCATENATE([1]tailored_settings!$B$4&amp;TEXT(ROW(A14)-1,"0000")&amp;"_"&amp;TEXT(F14,"yyyy-mm")),CONCATENATE([1]tailored_settings!$B$4&amp;TEXT(ROW(A14)-1,"0000")&amp;"_"&amp;TEXT(F14,"yyyy-mm")))))</f>
        <v>360G-Longleigh-IND-0013_2025-08</v>
      </c>
      <c r="I14" s="11" t="str">
        <f>IF([1]source_data!G16="","",[1]tailored_settings!$B$7)</f>
        <v>Longleigh Foundation</v>
      </c>
      <c r="J14" s="11" t="str">
        <f>IF([1]source_data!G16="","",[1]tailored_settings!$B$6)</f>
        <v>GB-CHC-1169016</v>
      </c>
      <c r="K14" s="11" t="str">
        <f>IF([1]source_data!G16="","",IF([1]source_data!I16="","",VLOOKUP([1]source_data!I16,[1]codelist_mapping!A:C,3,FALSE)))</f>
        <v>GTIR030</v>
      </c>
      <c r="L14" s="11" t="str">
        <f>IF([1]source_data!G16="","",IF([1]source_data!J16="","",VLOOKUP([1]source_data!J16,[1]codelist_mapping!A:C,3,FALSE)))</f>
        <v>GTIR040</v>
      </c>
      <c r="M14" s="11" t="str">
        <f>IF([1]source_data!G16="","",IF([1]source_data!K16="","",IF([1]source_data!M16&lt;&gt;"",CONCATENATE(VLOOKUP([1]source_data!K16,[1]codelist_mapping!F:H,3,FALSE)&amp;";"&amp;VLOOKUP([1]source_data!L16,[1]codelist_mapping!F:H,3,FALSE)&amp;";"&amp;VLOOKUP([1]source_data!M16,[1]codelist_mapping!F:H,3,FALSE)),IF([1]source_data!L16&lt;&gt;"",CONCATENATE(VLOOKUP([1]source_data!K16,[1]codelist_mapping!F:H,3,FALSE)&amp;";"&amp;VLOOKUP([1]source_data!L16,[1]codelist_mapping!F:H,3,FALSE)),IF([1]source_data!K16&lt;&gt;"",CONCATENATE(VLOOKUP([1]source_data!K16,[1]codelist_mapping!F:H,3,FALSE)))))))</f>
        <v>GTIP070</v>
      </c>
      <c r="N14" s="14" t="str">
        <f>IF([1]source_data!G16="","",IF([1]source_data!D16="","",VLOOKUP([1]source_data!D16,[1]geo_data!A:I,9,FALSE)))</f>
        <v>Deddington</v>
      </c>
      <c r="O14" s="14" t="str">
        <f>IF([1]source_data!G16="","",IF([1]source_data!D16="","",VLOOKUP([1]source_data!D16,[1]geo_data!A:I,8,FALSE)))</f>
        <v>E05010930</v>
      </c>
      <c r="P14" s="14" t="str">
        <f>IF([1]source_data!G16="","",IF(LEFT(O14,3)="E05","WD",IF(LEFT(O14,3)="S13","WD",IF(LEFT(O14,3)="W05","WD",IF(LEFT(O14,3)="W06","UA",IF(LEFT(O14,3)="S12","CA",IF(LEFT(O14,3)="E06","UA",IF(LEFT(O14,3)="E07","NMD",IF(LEFT(O14,3)="E08","MD",IF(LEFT(O14,3)="E09","LONB"))))))))))</f>
        <v>WD</v>
      </c>
      <c r="Q14" s="14" t="str">
        <f>IF([1]source_data!G16="","",IF([1]source_data!D16="","",VLOOKUP([1]source_data!D16,[1]geo_data!A:I,7,FALSE)))</f>
        <v>Cherwell</v>
      </c>
      <c r="R14" s="14" t="str">
        <f>IF([1]source_data!G16="","",IF([1]source_data!D16="","",VLOOKUP([1]source_data!D16,[1]geo_data!A:I,6,FALSE)))</f>
        <v>E07000177</v>
      </c>
      <c r="S14" s="14" t="str">
        <f>IF([1]source_data!G16="","",IF(LEFT(R14,3)="E05","WD",IF(LEFT(R14,3)="S13","WD",IF(LEFT(R14,3)="W05","WD",IF(LEFT(R14,3)="W06","UA",IF(LEFT(R14,3)="S12","CA",IF(LEFT(R14,3)="E06","UA",IF(LEFT(R14,3)="E07","NMD",IF(LEFT(R14,3)="E08","MD",IF(LEFT(R14,3)="E09","LONB"))))))))))</f>
        <v>NMD</v>
      </c>
      <c r="T14" s="11" t="str">
        <f>IF([1]source_data!G16="","",IF([1]source_data!N16="","",[1]source_data!N16))</f>
        <v>Crisis Grant</v>
      </c>
      <c r="U14" s="15">
        <f>IF([1]source_data!G16="","",[1]tailored_settings!$B$8)</f>
        <v>46239</v>
      </c>
      <c r="V14" s="11" t="str">
        <f>IF([1]source_data!G16="","",[1]tailored_settings!$B$9)</f>
        <v>http://www.longleigh.org/</v>
      </c>
      <c r="W14" s="13" t="str">
        <f>IF([1]source_data!G16="","",IF([1]source_data!O16="","",[1]source_data!O16))</f>
        <v>2025-08-04</v>
      </c>
      <c r="X14" s="16" t="str">
        <f>IF([1]source_data!G16="","",IF([1]source_data!P16="","",[1]source_data!P16))</f>
        <v>2025-09-16</v>
      </c>
      <c r="Y14" s="17">
        <f>IF([1]source_data!G16="","",IF([1]source_data!Q16="","",[1]source_data!Q16))</f>
        <v>1</v>
      </c>
      <c r="Z14" s="18" t="str">
        <f>IF([1]source_data!G16="","",IF([1]source_data!I16="","",[1]tailored_settings!$B$10))</f>
        <v>Primary grant reason</v>
      </c>
      <c r="AA14" s="18" t="str">
        <f>IF([1]source_data!G16="","",IF([1]source_data!I16="","",[1]source_data!I16))</f>
        <v>1. Customer/family with a diagnosed condition or disability</v>
      </c>
      <c r="AB14" s="18" t="str">
        <f>IF([1]source_data!G16="","",IF([1]source_data!J16="","",[1]tailored_settings!$B$11))</f>
        <v>Secondary grant reason</v>
      </c>
      <c r="AC14" s="18" t="str">
        <f>IF([1]source_data!G16="","",IF([1]source_data!J16="","",[1]source_data!J16))</f>
        <v>2. Customer/family receiving medication and/or therapy for a mental health condition or substance addiction.</v>
      </c>
      <c r="AD14" s="18" t="str">
        <f>IF([1]source_data!G16="","",IF([1]source_data!K16="","",[1]tailored_settings!$B$12))</f>
        <v>Grant purpose</v>
      </c>
      <c r="AE14" s="18" t="str">
        <f>IF([1]source_data!G16="","",IF([1]source_data!K16="","",[1]source_data!K16))</f>
        <v>Food vouchers</v>
      </c>
      <c r="AF14" s="18" t="str">
        <f>IF([1]source_data!G16="","",IF([1]source_data!K16="","",[1]tailored_settings!$B$13))</f>
        <v>Grant purpose</v>
      </c>
      <c r="AG14" s="18" t="str">
        <f>IF([1]source_data!G16="","",IF([1]source_data!K16="","",[1]source_data!K16))</f>
        <v>Food vouchers</v>
      </c>
      <c r="AH14" s="18" t="str">
        <f>IF([1]source_data!G16="","",IF([1]source_data!M16="","",[1]tailored_settings!$B$14))</f>
        <v/>
      </c>
      <c r="AI14" s="18" t="str">
        <f>IF([1]source_data!G16="","",IF([1]source_data!M16="","",[1]source_data!M16))</f>
        <v/>
      </c>
    </row>
    <row r="15" spans="1:35" s="19" customFormat="1" ht="16" x14ac:dyDescent="0.2">
      <c r="A15" s="11" t="str">
        <f>IF([1]source_data!G17="","",IF(AND([1]source_data!C17&lt;&gt;"",[1]tailored_settings!$B$15="Publish"),CONCATENATE([1]tailored_settings!$B$2&amp;[1]source_data!C17),IF(AND([1]source_data!C17&lt;&gt;"",[1]tailored_settings!$B$15="Do not publish"),CONCATENATE([1]tailored_settings!$B$2&amp;TEXT(ROW(A15)-1,"0000")&amp;"_"&amp;TEXT(F15,"yyyy-mm")),CONCATENATE([1]tailored_settings!$B$2&amp;TEXT(ROW(A15)-1,"0000")&amp;"_"&amp;TEXT(F15,"yyyy-mm")))))</f>
        <v>360G-Longleigh-E25-00070W</v>
      </c>
      <c r="B15" s="11" t="str">
        <f>IF([1]source_data!G17="","",IF([1]source_data!E17&lt;&gt;"",[1]source_data!E17,CONCATENATE("Grant to "&amp;G15)))</f>
        <v>Grant to Individual Recipient</v>
      </c>
      <c r="C15" s="11" t="str">
        <f>IF([1]source_data!G17="","",IF([1]source_data!F17="",_xlfn.XLOOKUP(T15,[1]tailored_settings!$B$20:$B$25,[1]tailored_settings!$A$20:$A$25,"")))</f>
        <v>Providing financial aid during a time of crisis</v>
      </c>
      <c r="D15" s="12">
        <f>IF([1]source_data!G17="","",IF([1]source_data!G17="","",[1]source_data!G17))</f>
        <v>350</v>
      </c>
      <c r="E15" s="11" t="str">
        <f>IF([1]source_data!G17="","",[1]tailored_settings!$B$3)</f>
        <v>GBP</v>
      </c>
      <c r="F15" s="13" t="str">
        <f>IF([1]source_data!G17="","",IF([1]source_data!H17="","",[1]source_data!H17))</f>
        <v>2025-08-04</v>
      </c>
      <c r="G15" s="11" t="str">
        <f>IF([1]source_data!G17="","",[1]tailored_settings!$B$5)</f>
        <v>Individual Recipient</v>
      </c>
      <c r="H15" s="11" t="str">
        <f>IF([1]source_data!G17="","",IF(AND([1]source_data!A17&lt;&gt;"",[1]tailored_settings!$B$16="Publish"),CONCATENATE([1]tailored_settings!$B$2&amp;[1]source_data!A17),IF(AND([1]source_data!A17&lt;&gt;"",[1]tailored_settings!$B$16="Do not publish"),CONCATENATE([1]tailored_settings!$B$4&amp;TEXT(ROW(A15)-1,"0000")&amp;"_"&amp;TEXT(F15,"yyyy-mm")),CONCATENATE([1]tailored_settings!$B$4&amp;TEXT(ROW(A15)-1,"0000")&amp;"_"&amp;TEXT(F15,"yyyy-mm")))))</f>
        <v>360G-Longleigh-IND-0014_2025-08</v>
      </c>
      <c r="I15" s="11" t="str">
        <f>IF([1]source_data!G17="","",[1]tailored_settings!$B$7)</f>
        <v>Longleigh Foundation</v>
      </c>
      <c r="J15" s="11" t="str">
        <f>IF([1]source_data!G17="","",[1]tailored_settings!$B$6)</f>
        <v>GB-CHC-1169016</v>
      </c>
      <c r="K15" s="11" t="str">
        <f>IF([1]source_data!G17="","",IF([1]source_data!I17="","",VLOOKUP([1]source_data!I17,[1]codelist_mapping!A:C,3,FALSE)))</f>
        <v>GTIR040</v>
      </c>
      <c r="L15" s="11" t="str">
        <f>IF([1]source_data!G17="","",IF([1]source_data!J17="","",VLOOKUP([1]source_data!J17,[1]codelist_mapping!A:C,3,FALSE)))</f>
        <v/>
      </c>
      <c r="M15" s="11" t="str">
        <f>IF([1]source_data!G17="","",IF([1]source_data!K17="","",IF([1]source_data!M17&lt;&gt;"",CONCATENATE(VLOOKUP([1]source_data!K17,[1]codelist_mapping!F:H,3,FALSE)&amp;";"&amp;VLOOKUP([1]source_data!L17,[1]codelist_mapping!F:H,3,FALSE)&amp;";"&amp;VLOOKUP([1]source_data!M17,[1]codelist_mapping!F:H,3,FALSE)),IF([1]source_data!L17&lt;&gt;"",CONCATENATE(VLOOKUP([1]source_data!K17,[1]codelist_mapping!F:H,3,FALSE)&amp;";"&amp;VLOOKUP([1]source_data!L17,[1]codelist_mapping!F:H,3,FALSE)),IF([1]source_data!K17&lt;&gt;"",CONCATENATE(VLOOKUP([1]source_data!K17,[1]codelist_mapping!F:H,3,FALSE)))))))</f>
        <v>GTIP070</v>
      </c>
      <c r="N15" s="14" t="str">
        <f>IF([1]source_data!G17="","",IF([1]source_data!D17="","",VLOOKUP([1]source_data!D17,[1]geo_data!A:I,9,FALSE)))</f>
        <v>Shefford</v>
      </c>
      <c r="O15" s="14" t="str">
        <f>IF([1]source_data!G17="","",IF([1]source_data!D17="","",VLOOKUP([1]source_data!D17,[1]geo_data!A:I,8,FALSE)))</f>
        <v>E05014421</v>
      </c>
      <c r="P15" s="14" t="str">
        <f>IF([1]source_data!G17="","",IF(LEFT(O15,3)="E05","WD",IF(LEFT(O15,3)="S13","WD",IF(LEFT(O15,3)="W05","WD",IF(LEFT(O15,3)="W06","UA",IF(LEFT(O15,3)="S12","CA",IF(LEFT(O15,3)="E06","UA",IF(LEFT(O15,3)="E07","NMD",IF(LEFT(O15,3)="E08","MD",IF(LEFT(O15,3)="E09","LONB"))))))))))</f>
        <v>WD</v>
      </c>
      <c r="Q15" s="14" t="str">
        <f>IF([1]source_data!G17="","",IF([1]source_data!D17="","",VLOOKUP([1]source_data!D17,[1]geo_data!A:I,7,FALSE)))</f>
        <v>Central Bedfordshire</v>
      </c>
      <c r="R15" s="14" t="str">
        <f>IF([1]source_data!G17="","",IF([1]source_data!D17="","",VLOOKUP([1]source_data!D17,[1]geo_data!A:I,6,FALSE)))</f>
        <v>E06000056</v>
      </c>
      <c r="S15" s="14" t="str">
        <f>IF([1]source_data!G17="","",IF(LEFT(R15,3)="E05","WD",IF(LEFT(R15,3)="S13","WD",IF(LEFT(R15,3)="W05","WD",IF(LEFT(R15,3)="W06","UA",IF(LEFT(R15,3)="S12","CA",IF(LEFT(R15,3)="E06","UA",IF(LEFT(R15,3)="E07","NMD",IF(LEFT(R15,3)="E08","MD",IF(LEFT(R15,3)="E09","LONB"))))))))))</f>
        <v>UA</v>
      </c>
      <c r="T15" s="11" t="str">
        <f>IF([1]source_data!G17="","",IF([1]source_data!N17="","",[1]source_data!N17))</f>
        <v>Crisis Grant</v>
      </c>
      <c r="U15" s="15">
        <f>IF([1]source_data!G17="","",[1]tailored_settings!$B$8)</f>
        <v>46239</v>
      </c>
      <c r="V15" s="11" t="str">
        <f>IF([1]source_data!G17="","",[1]tailored_settings!$B$9)</f>
        <v>http://www.longleigh.org/</v>
      </c>
      <c r="W15" s="13" t="str">
        <f>IF([1]source_data!G17="","",IF([1]source_data!O17="","",[1]source_data!O17))</f>
        <v>2025-08-04</v>
      </c>
      <c r="X15" s="16" t="str">
        <f>IF([1]source_data!G17="","",IF([1]source_data!P17="","",[1]source_data!P17))</f>
        <v>2025-08-19</v>
      </c>
      <c r="Y15" s="17">
        <f>IF([1]source_data!G17="","",IF([1]source_data!Q17="","",[1]source_data!Q17))</f>
        <v>0</v>
      </c>
      <c r="Z15" s="18" t="str">
        <f>IF([1]source_data!G17="","",IF([1]source_data!I17="","",[1]tailored_settings!$B$10))</f>
        <v>Primary grant reason</v>
      </c>
      <c r="AA15" s="18" t="str">
        <f>IF([1]source_data!G17="","",IF([1]source_data!I17="","",[1]source_data!I17))</f>
        <v>2. Customer/family receiving medication and/or therapy for a mental health condition or substance addiction.</v>
      </c>
      <c r="AB15" s="18" t="str">
        <f>IF([1]source_data!G17="","",IF([1]source_data!J17="","",[1]tailored_settings!$B$11))</f>
        <v/>
      </c>
      <c r="AC15" s="18" t="str">
        <f>IF([1]source_data!G17="","",IF([1]source_data!J17="","",[1]source_data!J17))</f>
        <v/>
      </c>
      <c r="AD15" s="18" t="str">
        <f>IF([1]source_data!G17="","",IF([1]source_data!K17="","",[1]tailored_settings!$B$12))</f>
        <v>Grant purpose</v>
      </c>
      <c r="AE15" s="18" t="str">
        <f>IF([1]source_data!G17="","",IF([1]source_data!K17="","",[1]source_data!K17))</f>
        <v>Food vouchers</v>
      </c>
      <c r="AF15" s="18" t="str">
        <f>IF([1]source_data!G17="","",IF([1]source_data!K17="","",[1]tailored_settings!$B$13))</f>
        <v>Grant purpose</v>
      </c>
      <c r="AG15" s="18" t="str">
        <f>IF([1]source_data!G17="","",IF([1]source_data!K17="","",[1]source_data!K17))</f>
        <v>Food vouchers</v>
      </c>
      <c r="AH15" s="18" t="str">
        <f>IF([1]source_data!G17="","",IF([1]source_data!M17="","",[1]tailored_settings!$B$14))</f>
        <v/>
      </c>
      <c r="AI15" s="18" t="str">
        <f>IF([1]source_data!G17="","",IF([1]source_data!M17="","",[1]source_data!M17))</f>
        <v/>
      </c>
    </row>
    <row r="16" spans="1:35" s="19" customFormat="1" ht="16" x14ac:dyDescent="0.2">
      <c r="A16" s="11" t="str">
        <f>IF([1]source_data!G18="","",IF(AND([1]source_data!C18&lt;&gt;"",[1]tailored_settings!$B$15="Publish"),CONCATENATE([1]tailored_settings!$B$2&amp;[1]source_data!C18),IF(AND([1]source_data!C18&lt;&gt;"",[1]tailored_settings!$B$15="Do not publish"),CONCATENATE([1]tailored_settings!$B$2&amp;TEXT(ROW(A16)-1,"0000")&amp;"_"&amp;TEXT(F16,"yyyy-mm")),CONCATENATE([1]tailored_settings!$B$2&amp;TEXT(ROW(A16)-1,"0000")&amp;"_"&amp;TEXT(F16,"yyyy-mm")))))</f>
        <v>360G-Longleigh-E25-00071W</v>
      </c>
      <c r="B16" s="11" t="str">
        <f>IF([1]source_data!G18="","",IF([1]source_data!E18&lt;&gt;"",[1]source_data!E18,CONCATENATE("Grant to "&amp;G16)))</f>
        <v>Grant to Individual Recipient</v>
      </c>
      <c r="C16" s="11" t="str">
        <f>IF([1]source_data!G18="","",IF([1]source_data!F18="",_xlfn.XLOOKUP(T16,[1]tailored_settings!$B$20:$B$25,[1]tailored_settings!$A$20:$A$25,"")))</f>
        <v>Providing financial aid during a time of crisis</v>
      </c>
      <c r="D16" s="12">
        <f>IF([1]source_data!G18="","",IF([1]source_data!G18="","",[1]source_data!G18))</f>
        <v>350</v>
      </c>
      <c r="E16" s="11" t="str">
        <f>IF([1]source_data!G18="","",[1]tailored_settings!$B$3)</f>
        <v>GBP</v>
      </c>
      <c r="F16" s="13" t="str">
        <f>IF([1]source_data!G18="","",IF([1]source_data!H18="","",[1]source_data!H18))</f>
        <v>2025-08-04</v>
      </c>
      <c r="G16" s="11" t="str">
        <f>IF([1]source_data!G18="","",[1]tailored_settings!$B$5)</f>
        <v>Individual Recipient</v>
      </c>
      <c r="H16" s="11" t="str">
        <f>IF([1]source_data!G18="","",IF(AND([1]source_data!A18&lt;&gt;"",[1]tailored_settings!$B$16="Publish"),CONCATENATE([1]tailored_settings!$B$2&amp;[1]source_data!A18),IF(AND([1]source_data!A18&lt;&gt;"",[1]tailored_settings!$B$16="Do not publish"),CONCATENATE([1]tailored_settings!$B$4&amp;TEXT(ROW(A16)-1,"0000")&amp;"_"&amp;TEXT(F16,"yyyy-mm")),CONCATENATE([1]tailored_settings!$B$4&amp;TEXT(ROW(A16)-1,"0000")&amp;"_"&amp;TEXT(F16,"yyyy-mm")))))</f>
        <v>360G-Longleigh-IND-0015_2025-08</v>
      </c>
      <c r="I16" s="11" t="str">
        <f>IF([1]source_data!G18="","",[1]tailored_settings!$B$7)</f>
        <v>Longleigh Foundation</v>
      </c>
      <c r="J16" s="11" t="str">
        <f>IF([1]source_data!G18="","",[1]tailored_settings!$B$6)</f>
        <v>GB-CHC-1169016</v>
      </c>
      <c r="K16" s="11" t="str">
        <f>IF([1]source_data!G18="","",IF([1]source_data!I18="","",VLOOKUP([1]source_data!I18,[1]codelist_mapping!A:C,3,FALSE)))</f>
        <v>GTIR040</v>
      </c>
      <c r="L16" s="11" t="str">
        <f>IF([1]source_data!G18="","",IF([1]source_data!J18="","",VLOOKUP([1]source_data!J18,[1]codelist_mapping!A:C,3,FALSE)))</f>
        <v/>
      </c>
      <c r="M16" s="11" t="str">
        <f>IF([1]source_data!G18="","",IF([1]source_data!K18="","",IF([1]source_data!M18&lt;&gt;"",CONCATENATE(VLOOKUP([1]source_data!K18,[1]codelist_mapping!F:H,3,FALSE)&amp;";"&amp;VLOOKUP([1]source_data!L18,[1]codelist_mapping!F:H,3,FALSE)&amp;";"&amp;VLOOKUP([1]source_data!M18,[1]codelist_mapping!F:H,3,FALSE)),IF([1]source_data!L18&lt;&gt;"",CONCATENATE(VLOOKUP([1]source_data!K18,[1]codelist_mapping!F:H,3,FALSE)&amp;";"&amp;VLOOKUP([1]source_data!L18,[1]codelist_mapping!F:H,3,FALSE)),IF([1]source_data!K18&lt;&gt;"",CONCATENATE(VLOOKUP([1]source_data!K18,[1]codelist_mapping!F:H,3,FALSE)))))))</f>
        <v>GTIP070;GTIP050</v>
      </c>
      <c r="N16" s="14" t="str">
        <f>IF([1]source_data!G18="","",IF([1]source_data!D18="","",VLOOKUP([1]source_data!D18,[1]geo_data!A:I,9,FALSE)))</f>
        <v>Banister &amp; Polygon</v>
      </c>
      <c r="O16" s="14" t="str">
        <f>IF([1]source_data!G18="","",IF([1]source_data!D18="","",VLOOKUP([1]source_data!D18,[1]geo_data!A:I,8,FALSE)))</f>
        <v>E05015490</v>
      </c>
      <c r="P16" s="14" t="str">
        <f>IF([1]source_data!G18="","",IF(LEFT(O16,3)="E05","WD",IF(LEFT(O16,3)="S13","WD",IF(LEFT(O16,3)="W05","WD",IF(LEFT(O16,3)="W06","UA",IF(LEFT(O16,3)="S12","CA",IF(LEFT(O16,3)="E06","UA",IF(LEFT(O16,3)="E07","NMD",IF(LEFT(O16,3)="E08","MD",IF(LEFT(O16,3)="E09","LONB"))))))))))</f>
        <v>WD</v>
      </c>
      <c r="Q16" s="14" t="str">
        <f>IF([1]source_data!G18="","",IF([1]source_data!D18="","",VLOOKUP([1]source_data!D18,[1]geo_data!A:I,7,FALSE)))</f>
        <v>Southampton</v>
      </c>
      <c r="R16" s="14" t="str">
        <f>IF([1]source_data!G18="","",IF([1]source_data!D18="","",VLOOKUP([1]source_data!D18,[1]geo_data!A:I,6,FALSE)))</f>
        <v>E06000045</v>
      </c>
      <c r="S16" s="14" t="str">
        <f>IF([1]source_data!G18="","",IF(LEFT(R16,3)="E05","WD",IF(LEFT(R16,3)="S13","WD",IF(LEFT(R16,3)="W05","WD",IF(LEFT(R16,3)="W06","UA",IF(LEFT(R16,3)="S12","CA",IF(LEFT(R16,3)="E06","UA",IF(LEFT(R16,3)="E07","NMD",IF(LEFT(R16,3)="E08","MD",IF(LEFT(R16,3)="E09","LONB"))))))))))</f>
        <v>UA</v>
      </c>
      <c r="T16" s="11" t="str">
        <f>IF([1]source_data!G18="","",IF([1]source_data!N18="","",[1]source_data!N18))</f>
        <v>Crisis Grant</v>
      </c>
      <c r="U16" s="15">
        <f>IF([1]source_data!G18="","",[1]tailored_settings!$B$8)</f>
        <v>46239</v>
      </c>
      <c r="V16" s="11" t="str">
        <f>IF([1]source_data!G18="","",[1]tailored_settings!$B$9)</f>
        <v>http://www.longleigh.org/</v>
      </c>
      <c r="W16" s="13" t="str">
        <f>IF([1]source_data!G18="","",IF([1]source_data!O18="","",[1]source_data!O18))</f>
        <v>2025-08-04</v>
      </c>
      <c r="X16" s="16" t="str">
        <f>IF([1]source_data!G18="","",IF([1]source_data!P18="","",[1]source_data!P18))</f>
        <v>2025-09-03</v>
      </c>
      <c r="Y16" s="17">
        <f>IF([1]source_data!G18="","",IF([1]source_data!Q18="","",[1]source_data!Q18))</f>
        <v>0</v>
      </c>
      <c r="Z16" s="18" t="str">
        <f>IF([1]source_data!G18="","",IF([1]source_data!I18="","",[1]tailored_settings!$B$10))</f>
        <v>Primary grant reason</v>
      </c>
      <c r="AA16" s="18" t="str">
        <f>IF([1]source_data!G18="","",IF([1]source_data!I18="","",[1]source_data!I18))</f>
        <v>2. Customer/family receiving medication and/or therapy for a mental health condition or substance addiction.</v>
      </c>
      <c r="AB16" s="18" t="str">
        <f>IF([1]source_data!G18="","",IF([1]source_data!J18="","",[1]tailored_settings!$B$11))</f>
        <v/>
      </c>
      <c r="AC16" s="18" t="str">
        <f>IF([1]source_data!G18="","",IF([1]source_data!J18="","",[1]source_data!J18))</f>
        <v/>
      </c>
      <c r="AD16" s="18" t="str">
        <f>IF([1]source_data!G18="","",IF([1]source_data!K18="","",[1]tailored_settings!$B$12))</f>
        <v>Grant purpose</v>
      </c>
      <c r="AE16" s="18" t="str">
        <f>IF([1]source_data!G18="","",IF([1]source_data!K18="","",[1]source_data!K18))</f>
        <v>Food vouchers</v>
      </c>
      <c r="AF16" s="18" t="str">
        <f>IF([1]source_data!G18="","",IF([1]source_data!K18="","",[1]tailored_settings!$B$13))</f>
        <v>Grant purpose</v>
      </c>
      <c r="AG16" s="18" t="str">
        <f>IF([1]source_data!G18="","",IF([1]source_data!K18="","",[1]source_data!K18))</f>
        <v>Food vouchers</v>
      </c>
      <c r="AH16" s="18" t="str">
        <f>IF([1]source_data!G18="","",IF([1]source_data!M18="","",[1]tailored_settings!$B$14))</f>
        <v/>
      </c>
      <c r="AI16" s="18" t="str">
        <f>IF([1]source_data!G18="","",IF([1]source_data!M18="","",[1]source_data!M18))</f>
        <v/>
      </c>
    </row>
    <row r="17" spans="1:35" s="19" customFormat="1" ht="16" x14ac:dyDescent="0.2">
      <c r="A17" s="11" t="str">
        <f>IF([1]source_data!G19="","",IF(AND([1]source_data!C19&lt;&gt;"",[1]tailored_settings!$B$15="Publish"),CONCATENATE([1]tailored_settings!$B$2&amp;[1]source_data!C19),IF(AND([1]source_data!C19&lt;&gt;"",[1]tailored_settings!$B$15="Do not publish"),CONCATENATE([1]tailored_settings!$B$2&amp;TEXT(ROW(A17)-1,"0000")&amp;"_"&amp;TEXT(F17,"yyyy-mm")),CONCATENATE([1]tailored_settings!$B$2&amp;TEXT(ROW(A17)-1,"0000")&amp;"_"&amp;TEXT(F17,"yyyy-mm")))))</f>
        <v>360G-Longleigh-E25-00073W</v>
      </c>
      <c r="B17" s="11" t="str">
        <f>IF([1]source_data!G19="","",IF([1]source_data!E19&lt;&gt;"",[1]source_data!E19,CONCATENATE("Grant to "&amp;G17)))</f>
        <v>Grant to Individual Recipient</v>
      </c>
      <c r="C17" s="11" t="str">
        <f>IF([1]source_data!G19="","",IF([1]source_data!F19="",_xlfn.XLOOKUP(T17,[1]tailored_settings!$B$20:$B$25,[1]tailored_settings!$A$20:$A$25,"")))</f>
        <v>Helping to alleviate financial hardship</v>
      </c>
      <c r="D17" s="12">
        <f>IF([1]source_data!G19="","",IF([1]source_data!G19="","",[1]source_data!G19))</f>
        <v>589.96</v>
      </c>
      <c r="E17" s="11" t="str">
        <f>IF([1]source_data!G19="","",[1]tailored_settings!$B$3)</f>
        <v>GBP</v>
      </c>
      <c r="F17" s="13" t="str">
        <f>IF([1]source_data!G19="","",IF([1]source_data!H19="","",[1]source_data!H19))</f>
        <v>2025-08-12</v>
      </c>
      <c r="G17" s="11" t="str">
        <f>IF([1]source_data!G19="","",[1]tailored_settings!$B$5)</f>
        <v>Individual Recipient</v>
      </c>
      <c r="H17" s="11" t="str">
        <f>IF([1]source_data!G19="","",IF(AND([1]source_data!A19&lt;&gt;"",[1]tailored_settings!$B$16="Publish"),CONCATENATE([1]tailored_settings!$B$2&amp;[1]source_data!A19),IF(AND([1]source_data!A19&lt;&gt;"",[1]tailored_settings!$B$16="Do not publish"),CONCATENATE([1]tailored_settings!$B$4&amp;TEXT(ROW(A17)-1,"0000")&amp;"_"&amp;TEXT(F17,"yyyy-mm")),CONCATENATE([1]tailored_settings!$B$4&amp;TEXT(ROW(A17)-1,"0000")&amp;"_"&amp;TEXT(F17,"yyyy-mm")))))</f>
        <v>360G-Longleigh-IND-0016_2025-08</v>
      </c>
      <c r="I17" s="11" t="str">
        <f>IF([1]source_data!G19="","",[1]tailored_settings!$B$7)</f>
        <v>Longleigh Foundation</v>
      </c>
      <c r="J17" s="11" t="str">
        <f>IF([1]source_data!G19="","",[1]tailored_settings!$B$6)</f>
        <v>GB-CHC-1169016</v>
      </c>
      <c r="K17" s="11" t="str">
        <f>IF([1]source_data!G19="","",IF([1]source_data!I19="","",VLOOKUP([1]source_data!I19,[1]codelist_mapping!A:C,3,FALSE)))</f>
        <v>GTIR030</v>
      </c>
      <c r="L17" s="11" t="str">
        <f>IF([1]source_data!G19="","",IF([1]source_data!J19="","",VLOOKUP([1]source_data!J19,[1]codelist_mapping!A:C,3,FALSE)))</f>
        <v/>
      </c>
      <c r="M17" s="11" t="str">
        <f>IF([1]source_data!G19="","",IF([1]source_data!K19="","",IF([1]source_data!M19&lt;&gt;"",CONCATENATE(VLOOKUP([1]source_data!K19,[1]codelist_mapping!F:H,3,FALSE)&amp;";"&amp;VLOOKUP([1]source_data!L19,[1]codelist_mapping!F:H,3,FALSE)&amp;";"&amp;VLOOKUP([1]source_data!M19,[1]codelist_mapping!F:H,3,FALSE)),IF([1]source_data!L19&lt;&gt;"",CONCATENATE(VLOOKUP([1]source_data!K19,[1]codelist_mapping!F:H,3,FALSE)&amp;";"&amp;VLOOKUP([1]source_data!L19,[1]codelist_mapping!F:H,3,FALSE)),IF([1]source_data!K19&lt;&gt;"",CONCATENATE(VLOOKUP([1]source_data!K19,[1]codelist_mapping!F:H,3,FALSE)))))))</f>
        <v>GTIP020</v>
      </c>
      <c r="N17" s="14" t="str">
        <f>IF([1]source_data!G19="","",IF([1]source_data!D19="","",VLOOKUP([1]source_data!D19,[1]geo_data!A:I,9,FALSE)))</f>
        <v>Leominster East</v>
      </c>
      <c r="O17" s="14" t="str">
        <f>IF([1]source_data!G19="","",IF([1]source_data!D19="","",VLOOKUP([1]source_data!D19,[1]geo_data!A:I,8,FALSE)))</f>
        <v>E05009468</v>
      </c>
      <c r="P17" s="14" t="str">
        <f>IF([1]source_data!G19="","",IF(LEFT(O17,3)="E05","WD",IF(LEFT(O17,3)="S13","WD",IF(LEFT(O17,3)="W05","WD",IF(LEFT(O17,3)="W06","UA",IF(LEFT(O17,3)="S12","CA",IF(LEFT(O17,3)="E06","UA",IF(LEFT(O17,3)="E07","NMD",IF(LEFT(O17,3)="E08","MD",IF(LEFT(O17,3)="E09","LONB"))))))))))</f>
        <v>WD</v>
      </c>
      <c r="Q17" s="14" t="str">
        <f>IF([1]source_data!G19="","",IF([1]source_data!D19="","",VLOOKUP([1]source_data!D19,[1]geo_data!A:I,7,FALSE)))</f>
        <v>Herefordshire, County of</v>
      </c>
      <c r="R17" s="14" t="str">
        <f>IF([1]source_data!G19="","",IF([1]source_data!D19="","",VLOOKUP([1]source_data!D19,[1]geo_data!A:I,6,FALSE)))</f>
        <v>E06000019</v>
      </c>
      <c r="S17" s="14" t="str">
        <f>IF([1]source_data!G19="","",IF(LEFT(R17,3)="E05","WD",IF(LEFT(R17,3)="S13","WD",IF(LEFT(R17,3)="W05","WD",IF(LEFT(R17,3)="W06","UA",IF(LEFT(R17,3)="S12","CA",IF(LEFT(R17,3)="E06","UA",IF(LEFT(R17,3)="E07","NMD",IF(LEFT(R17,3)="E08","MD",IF(LEFT(R17,3)="E09","LONB"))))))))))</f>
        <v>UA</v>
      </c>
      <c r="T17" s="11" t="str">
        <f>IF([1]source_data!G19="","",IF([1]source_data!N19="","",[1]source_data!N19))</f>
        <v>Hardship Grant</v>
      </c>
      <c r="U17" s="15">
        <f>IF([1]source_data!G19="","",[1]tailored_settings!$B$8)</f>
        <v>46239</v>
      </c>
      <c r="V17" s="11" t="str">
        <f>IF([1]source_data!G19="","",[1]tailored_settings!$B$9)</f>
        <v>http://www.longleigh.org/</v>
      </c>
      <c r="W17" s="13" t="str">
        <f>IF([1]source_data!G19="","",IF([1]source_data!O19="","",[1]source_data!O19))</f>
        <v>2025-08-12</v>
      </c>
      <c r="X17" s="16" t="str">
        <f>IF([1]source_data!G19="","",IF([1]source_data!P19="","",[1]source_data!P19))</f>
        <v>2025-09-01</v>
      </c>
      <c r="Y17" s="17">
        <f>IF([1]source_data!G19="","",IF([1]source_data!Q19="","",[1]source_data!Q19))</f>
        <v>0</v>
      </c>
      <c r="Z17" s="18" t="str">
        <f>IF([1]source_data!G19="","",IF([1]source_data!I19="","",[1]tailored_settings!$B$10))</f>
        <v>Primary grant reason</v>
      </c>
      <c r="AA17" s="18" t="str">
        <f>IF([1]source_data!G19="","",IF([1]source_data!I19="","",[1]source_data!I19))</f>
        <v>1. Customer/family with a diagnosed condition or disability</v>
      </c>
      <c r="AB17" s="18" t="str">
        <f>IF([1]source_data!G19="","",IF([1]source_data!J19="","",[1]tailored_settings!$B$11))</f>
        <v/>
      </c>
      <c r="AC17" s="18" t="str">
        <f>IF([1]source_data!G19="","",IF([1]source_data!J19="","",[1]source_data!J19))</f>
        <v/>
      </c>
      <c r="AD17" s="18" t="str">
        <f>IF([1]source_data!G19="","",IF([1]source_data!K19="","",[1]tailored_settings!$B$12))</f>
        <v>Grant purpose</v>
      </c>
      <c r="AE17" s="18" t="str">
        <f>IF([1]source_data!G19="","",IF([1]source_data!K19="","",[1]source_data!K19))</f>
        <v>Appliances</v>
      </c>
      <c r="AF17" s="18" t="str">
        <f>IF([1]source_data!G19="","",IF([1]source_data!K19="","",[1]tailored_settings!$B$13))</f>
        <v>Grant purpose</v>
      </c>
      <c r="AG17" s="18" t="str">
        <f>IF([1]source_data!G19="","",IF([1]source_data!K19="","",[1]source_data!K19))</f>
        <v>Appliances</v>
      </c>
      <c r="AH17" s="18" t="str">
        <f>IF([1]source_data!G19="","",IF([1]source_data!M19="","",[1]tailored_settings!$B$14))</f>
        <v/>
      </c>
      <c r="AI17" s="18" t="str">
        <f>IF([1]source_data!G19="","",IF([1]source_data!M19="","",[1]source_data!M19))</f>
        <v/>
      </c>
    </row>
    <row r="18" spans="1:35" s="19" customFormat="1" ht="16" x14ac:dyDescent="0.2">
      <c r="A18" s="11" t="str">
        <f>IF([1]source_data!G20="","",IF(AND([1]source_data!C20&lt;&gt;"",[1]tailored_settings!$B$15="Publish"),CONCATENATE([1]tailored_settings!$B$2&amp;[1]source_data!C20),IF(AND([1]source_data!C20&lt;&gt;"",[1]tailored_settings!$B$15="Do not publish"),CONCATENATE([1]tailored_settings!$B$2&amp;TEXT(ROW(A18)-1,"0000")&amp;"_"&amp;TEXT(F18,"yyyy-mm")),CONCATENATE([1]tailored_settings!$B$2&amp;TEXT(ROW(A18)-1,"0000")&amp;"_"&amp;TEXT(F18,"yyyy-mm")))))</f>
        <v>360G-Longleigh-E25-00074W</v>
      </c>
      <c r="B18" s="11" t="str">
        <f>IF([1]source_data!G20="","",IF([1]source_data!E20&lt;&gt;"",[1]source_data!E20,CONCATENATE("Grant to "&amp;G18)))</f>
        <v>Grant to Individual Recipient</v>
      </c>
      <c r="C18" s="11" t="str">
        <f>IF([1]source_data!G20="","",IF([1]source_data!F20="",_xlfn.XLOOKUP(T18,[1]tailored_settings!$B$20:$B$25,[1]tailored_settings!$A$20:$A$25,"")))</f>
        <v>Providing financial aid during a time of crisis</v>
      </c>
      <c r="D18" s="12">
        <f>IF([1]source_data!G20="","",IF([1]source_data!G20="","",[1]source_data!G20))</f>
        <v>350</v>
      </c>
      <c r="E18" s="11" t="str">
        <f>IF([1]source_data!G20="","",[1]tailored_settings!$B$3)</f>
        <v>GBP</v>
      </c>
      <c r="F18" s="13" t="str">
        <f>IF([1]source_data!G20="","",IF([1]source_data!H20="","",[1]source_data!H20))</f>
        <v>2025-08-12</v>
      </c>
      <c r="G18" s="11" t="str">
        <f>IF([1]source_data!G20="","",[1]tailored_settings!$B$5)</f>
        <v>Individual Recipient</v>
      </c>
      <c r="H18" s="11" t="str">
        <f>IF([1]source_data!G20="","",IF(AND([1]source_data!A20&lt;&gt;"",[1]tailored_settings!$B$16="Publish"),CONCATENATE([1]tailored_settings!$B$2&amp;[1]source_data!A20),IF(AND([1]source_data!A20&lt;&gt;"",[1]tailored_settings!$B$16="Do not publish"),CONCATENATE([1]tailored_settings!$B$4&amp;TEXT(ROW(A18)-1,"0000")&amp;"_"&amp;TEXT(F18,"yyyy-mm")),CONCATENATE([1]tailored_settings!$B$4&amp;TEXT(ROW(A18)-1,"0000")&amp;"_"&amp;TEXT(F18,"yyyy-mm")))))</f>
        <v>360G-Longleigh-IND-0017_2025-08</v>
      </c>
      <c r="I18" s="11" t="str">
        <f>IF([1]source_data!G20="","",[1]tailored_settings!$B$7)</f>
        <v>Longleigh Foundation</v>
      </c>
      <c r="J18" s="11" t="str">
        <f>IF([1]source_data!G20="","",[1]tailored_settings!$B$6)</f>
        <v>GB-CHC-1169016</v>
      </c>
      <c r="K18" s="11" t="str">
        <f>IF([1]source_data!G20="","",IF([1]source_data!I20="","",VLOOKUP([1]source_data!I20,[1]codelist_mapping!A:C,3,FALSE)))</f>
        <v>GTIR030</v>
      </c>
      <c r="L18" s="11" t="str">
        <f>IF([1]source_data!G20="","",IF([1]source_data!J20="","",VLOOKUP([1]source_data!J20,[1]codelist_mapping!A:C,3,FALSE)))</f>
        <v/>
      </c>
      <c r="M18" s="11" t="str">
        <f>IF([1]source_data!G20="","",IF([1]source_data!K20="","",IF([1]source_data!M20&lt;&gt;"",CONCATENATE(VLOOKUP([1]source_data!K20,[1]codelist_mapping!F:H,3,FALSE)&amp;";"&amp;VLOOKUP([1]source_data!L20,[1]codelist_mapping!F:H,3,FALSE)&amp;";"&amp;VLOOKUP([1]source_data!M20,[1]codelist_mapping!F:H,3,FALSE)),IF([1]source_data!L20&lt;&gt;"",CONCATENATE(VLOOKUP([1]source_data!K20,[1]codelist_mapping!F:H,3,FALSE)&amp;";"&amp;VLOOKUP([1]source_data!L20,[1]codelist_mapping!F:H,3,FALSE)),IF([1]source_data!K20&lt;&gt;"",CONCATENATE(VLOOKUP([1]source_data!K20,[1]codelist_mapping!F:H,3,FALSE)))))))</f>
        <v>GTIP070;GTIP050</v>
      </c>
      <c r="N18" s="14" t="str">
        <f>IF([1]source_data!G20="","",IF([1]source_data!D20="","",VLOOKUP([1]source_data!D20,[1]geo_data!A:I,9,FALSE)))</f>
        <v>Leominster West</v>
      </c>
      <c r="O18" s="14" t="str">
        <f>IF([1]source_data!G20="","",IF([1]source_data!D20="","",VLOOKUP([1]source_data!D20,[1]geo_data!A:I,8,FALSE)))</f>
        <v>E05009471</v>
      </c>
      <c r="P18" s="14" t="str">
        <f>IF([1]source_data!G20="","",IF(LEFT(O18,3)="E05","WD",IF(LEFT(O18,3)="S13","WD",IF(LEFT(O18,3)="W05","WD",IF(LEFT(O18,3)="W06","UA",IF(LEFT(O18,3)="S12","CA",IF(LEFT(O18,3)="E06","UA",IF(LEFT(O18,3)="E07","NMD",IF(LEFT(O18,3)="E08","MD",IF(LEFT(O18,3)="E09","LONB"))))))))))</f>
        <v>WD</v>
      </c>
      <c r="Q18" s="14" t="str">
        <f>IF([1]source_data!G20="","",IF([1]source_data!D20="","",VLOOKUP([1]source_data!D20,[1]geo_data!A:I,7,FALSE)))</f>
        <v>Herefordshire, County of</v>
      </c>
      <c r="R18" s="14" t="str">
        <f>IF([1]source_data!G20="","",IF([1]source_data!D20="","",VLOOKUP([1]source_data!D20,[1]geo_data!A:I,6,FALSE)))</f>
        <v>E06000019</v>
      </c>
      <c r="S18" s="14" t="str">
        <f>IF([1]source_data!G20="","",IF(LEFT(R18,3)="E05","WD",IF(LEFT(R18,3)="S13","WD",IF(LEFT(R18,3)="W05","WD",IF(LEFT(R18,3)="W06","UA",IF(LEFT(R18,3)="S12","CA",IF(LEFT(R18,3)="E06","UA",IF(LEFT(R18,3)="E07","NMD",IF(LEFT(R18,3)="E08","MD",IF(LEFT(R18,3)="E09","LONB"))))))))))</f>
        <v>UA</v>
      </c>
      <c r="T18" s="11" t="str">
        <f>IF([1]source_data!G20="","",IF([1]source_data!N20="","",[1]source_data!N20))</f>
        <v>Crisis Grant</v>
      </c>
      <c r="U18" s="15">
        <f>IF([1]source_data!G20="","",[1]tailored_settings!$B$8)</f>
        <v>46239</v>
      </c>
      <c r="V18" s="11" t="str">
        <f>IF([1]source_data!G20="","",[1]tailored_settings!$B$9)</f>
        <v>http://www.longleigh.org/</v>
      </c>
      <c r="W18" s="13" t="str">
        <f>IF([1]source_data!G20="","",IF([1]source_data!O20="","",[1]source_data!O20))</f>
        <v>2025-08-12</v>
      </c>
      <c r="X18" s="16" t="str">
        <f>IF([1]source_data!G20="","",IF([1]source_data!P20="","",[1]source_data!P20))</f>
        <v>2025-09-04</v>
      </c>
      <c r="Y18" s="17">
        <f>IF([1]source_data!G20="","",IF([1]source_data!Q20="","",[1]source_data!Q20))</f>
        <v>0</v>
      </c>
      <c r="Z18" s="18" t="str">
        <f>IF([1]source_data!G20="","",IF([1]source_data!I20="","",[1]tailored_settings!$B$10))</f>
        <v>Primary grant reason</v>
      </c>
      <c r="AA18" s="18" t="str">
        <f>IF([1]source_data!G20="","",IF([1]source_data!I20="","",[1]source_data!I20))</f>
        <v>1. Customer/family with a diagnosed condition or disability</v>
      </c>
      <c r="AB18" s="18" t="str">
        <f>IF([1]source_data!G20="","",IF([1]source_data!J20="","",[1]tailored_settings!$B$11))</f>
        <v/>
      </c>
      <c r="AC18" s="18" t="str">
        <f>IF([1]source_data!G20="","",IF([1]source_data!J20="","",[1]source_data!J20))</f>
        <v/>
      </c>
      <c r="AD18" s="18" t="str">
        <f>IF([1]source_data!G20="","",IF([1]source_data!K20="","",[1]tailored_settings!$B$12))</f>
        <v>Grant purpose</v>
      </c>
      <c r="AE18" s="18" t="str">
        <f>IF([1]source_data!G20="","",IF([1]source_data!K20="","",[1]source_data!K20))</f>
        <v>Food vouchers</v>
      </c>
      <c r="AF18" s="18" t="str">
        <f>IF([1]source_data!G20="","",IF([1]source_data!K20="","",[1]tailored_settings!$B$13))</f>
        <v>Grant purpose</v>
      </c>
      <c r="AG18" s="18" t="str">
        <f>IF([1]source_data!G20="","",IF([1]source_data!K20="","",[1]source_data!K20))</f>
        <v>Food vouchers</v>
      </c>
      <c r="AH18" s="18" t="str">
        <f>IF([1]source_data!G20="","",IF([1]source_data!M20="","",[1]tailored_settings!$B$14))</f>
        <v/>
      </c>
      <c r="AI18" s="18" t="str">
        <f>IF([1]source_data!G20="","",IF([1]source_data!M20="","",[1]source_data!M20))</f>
        <v/>
      </c>
    </row>
    <row r="19" spans="1:35" s="19" customFormat="1" ht="16" x14ac:dyDescent="0.2">
      <c r="A19" s="11" t="str">
        <f>IF([1]source_data!G21="","",IF(AND([1]source_data!C21&lt;&gt;"",[1]tailored_settings!$B$15="Publish"),CONCATENATE([1]tailored_settings!$B$2&amp;[1]source_data!C21),IF(AND([1]source_data!C21&lt;&gt;"",[1]tailored_settings!$B$15="Do not publish"),CONCATENATE([1]tailored_settings!$B$2&amp;TEXT(ROW(A19)-1,"0000")&amp;"_"&amp;TEXT(F19,"yyyy-mm")),CONCATENATE([1]tailored_settings!$B$2&amp;TEXT(ROW(A19)-1,"0000")&amp;"_"&amp;TEXT(F19,"yyyy-mm")))))</f>
        <v>360G-Longleigh-E25-00075W</v>
      </c>
      <c r="B19" s="11" t="str">
        <f>IF([1]source_data!G21="","",IF([1]source_data!E21&lt;&gt;"",[1]source_data!E21,CONCATENATE("Grant to "&amp;G19)))</f>
        <v>Grant to Individual Recipient</v>
      </c>
      <c r="C19" s="11" t="str">
        <f>IF([1]source_data!G21="","",IF([1]source_data!F21="",_xlfn.XLOOKUP(T19,[1]tailored_settings!$B$20:$B$25,[1]tailored_settings!$A$20:$A$25,"")))</f>
        <v>Helping to alleviate financial hardship</v>
      </c>
      <c r="D19" s="12">
        <f>IF([1]source_data!G21="","",IF([1]source_data!G21="","",[1]source_data!G21))</f>
        <v>970</v>
      </c>
      <c r="E19" s="11" t="str">
        <f>IF([1]source_data!G21="","",[1]tailored_settings!$B$3)</f>
        <v>GBP</v>
      </c>
      <c r="F19" s="13" t="str">
        <f>IF([1]source_data!G21="","",IF([1]source_data!H21="","",[1]source_data!H21))</f>
        <v>2025-08-12</v>
      </c>
      <c r="G19" s="11" t="str">
        <f>IF([1]source_data!G21="","",[1]tailored_settings!$B$5)</f>
        <v>Individual Recipient</v>
      </c>
      <c r="H19" s="11" t="str">
        <f>IF([1]source_data!G21="","",IF(AND([1]source_data!A21&lt;&gt;"",[1]tailored_settings!$B$16="Publish"),CONCATENATE([1]tailored_settings!$B$2&amp;[1]source_data!A21),IF(AND([1]source_data!A21&lt;&gt;"",[1]tailored_settings!$B$16="Do not publish"),CONCATENATE([1]tailored_settings!$B$4&amp;TEXT(ROW(A19)-1,"0000")&amp;"_"&amp;TEXT(F19,"yyyy-mm")),CONCATENATE([1]tailored_settings!$B$4&amp;TEXT(ROW(A19)-1,"0000")&amp;"_"&amp;TEXT(F19,"yyyy-mm")))))</f>
        <v>360G-Longleigh-IND-0018_2025-08</v>
      </c>
      <c r="I19" s="11" t="str">
        <f>IF([1]source_data!G21="","",[1]tailored_settings!$B$7)</f>
        <v>Longleigh Foundation</v>
      </c>
      <c r="J19" s="11" t="str">
        <f>IF([1]source_data!G21="","",[1]tailored_settings!$B$6)</f>
        <v>GB-CHC-1169016</v>
      </c>
      <c r="K19" s="11" t="str">
        <f>IF([1]source_data!G21="","",IF([1]source_data!I21="","",VLOOKUP([1]source_data!I21,[1]codelist_mapping!A:C,3,FALSE)))</f>
        <v>GTIR030</v>
      </c>
      <c r="L19" s="11" t="str">
        <f>IF([1]source_data!G21="","",IF([1]source_data!J21="","",VLOOKUP([1]source_data!J21,[1]codelist_mapping!A:C,3,FALSE)))</f>
        <v/>
      </c>
      <c r="M19" s="11" t="str">
        <f>IF([1]source_data!G21="","",IF([1]source_data!K21="","",IF([1]source_data!M21&lt;&gt;"",CONCATENATE(VLOOKUP([1]source_data!K21,[1]codelist_mapping!F:H,3,FALSE)&amp;";"&amp;VLOOKUP([1]source_data!L21,[1]codelist_mapping!F:H,3,FALSE)&amp;";"&amp;VLOOKUP([1]source_data!M21,[1]codelist_mapping!F:H,3,FALSE)),IF([1]source_data!L21&lt;&gt;"",CONCATENATE(VLOOKUP([1]source_data!K21,[1]codelist_mapping!F:H,3,FALSE)&amp;";"&amp;VLOOKUP([1]source_data!L21,[1]codelist_mapping!F:H,3,FALSE)),IF([1]source_data!K21&lt;&gt;"",CONCATENATE(VLOOKUP([1]source_data!K21,[1]codelist_mapping!F:H,3,FALSE)))))))</f>
        <v>GTIP120</v>
      </c>
      <c r="N19" s="14" t="str">
        <f>IF([1]source_data!G21="","",IF([1]source_data!D21="","",VLOOKUP([1]source_data!D21,[1]geo_data!A:I,9,FALSE)))</f>
        <v>Barton and Tredworth</v>
      </c>
      <c r="O19" s="14" t="str">
        <f>IF([1]source_data!G21="","",IF([1]source_data!D21="","",VLOOKUP([1]source_data!D21,[1]geo_data!A:I,8,FALSE)))</f>
        <v>E05010953</v>
      </c>
      <c r="P19" s="14" t="str">
        <f>IF([1]source_data!G21="","",IF(LEFT(O19,3)="E05","WD",IF(LEFT(O19,3)="S13","WD",IF(LEFT(O19,3)="W05","WD",IF(LEFT(O19,3)="W06","UA",IF(LEFT(O19,3)="S12","CA",IF(LEFT(O19,3)="E06","UA",IF(LEFT(O19,3)="E07","NMD",IF(LEFT(O19,3)="E08","MD",IF(LEFT(O19,3)="E09","LONB"))))))))))</f>
        <v>WD</v>
      </c>
      <c r="Q19" s="14" t="str">
        <f>IF([1]source_data!G21="","",IF([1]source_data!D21="","",VLOOKUP([1]source_data!D21,[1]geo_data!A:I,7,FALSE)))</f>
        <v>Gloucester</v>
      </c>
      <c r="R19" s="14" t="str">
        <f>IF([1]source_data!G21="","",IF([1]source_data!D21="","",VLOOKUP([1]source_data!D21,[1]geo_data!A:I,6,FALSE)))</f>
        <v>E07000081</v>
      </c>
      <c r="S19" s="14" t="str">
        <f>IF([1]source_data!G21="","",IF(LEFT(R19,3)="E05","WD",IF(LEFT(R19,3)="S13","WD",IF(LEFT(R19,3)="W05","WD",IF(LEFT(R19,3)="W06","UA",IF(LEFT(R19,3)="S12","CA",IF(LEFT(R19,3)="E06","UA",IF(LEFT(R19,3)="E07","NMD",IF(LEFT(R19,3)="E08","MD",IF(LEFT(R19,3)="E09","LONB"))))))))))</f>
        <v>NMD</v>
      </c>
      <c r="T19" s="11" t="str">
        <f>IF([1]source_data!G21="","",IF([1]source_data!N21="","",[1]source_data!N21))</f>
        <v>Hardship Grant</v>
      </c>
      <c r="U19" s="15">
        <f>IF([1]source_data!G21="","",[1]tailored_settings!$B$8)</f>
        <v>46239</v>
      </c>
      <c r="V19" s="11" t="str">
        <f>IF([1]source_data!G21="","",[1]tailored_settings!$B$9)</f>
        <v>http://www.longleigh.org/</v>
      </c>
      <c r="W19" s="13" t="str">
        <f>IF([1]source_data!G21="","",IF([1]source_data!O21="","",[1]source_data!O21))</f>
        <v>2025-08-12</v>
      </c>
      <c r="X19" s="16" t="str">
        <f>IF([1]source_data!G21="","",IF([1]source_data!P21="","",[1]source_data!P21))</f>
        <v>2025-08-22</v>
      </c>
      <c r="Y19" s="17">
        <f>IF([1]source_data!G21="","",IF([1]source_data!Q21="","",[1]source_data!Q21))</f>
        <v>0</v>
      </c>
      <c r="Z19" s="18" t="str">
        <f>IF([1]source_data!G21="","",IF([1]source_data!I21="","",[1]tailored_settings!$B$10))</f>
        <v>Primary grant reason</v>
      </c>
      <c r="AA19" s="18" t="str">
        <f>IF([1]source_data!G21="","",IF([1]source_data!I21="","",[1]source_data!I21))</f>
        <v>1. Customer/family with a diagnosed condition or disability</v>
      </c>
      <c r="AB19" s="18" t="str">
        <f>IF([1]source_data!G21="","",IF([1]source_data!J21="","",[1]tailored_settings!$B$11))</f>
        <v/>
      </c>
      <c r="AC19" s="18" t="str">
        <f>IF([1]source_data!G21="","",IF([1]source_data!J21="","",[1]source_data!J21))</f>
        <v/>
      </c>
      <c r="AD19" s="18" t="str">
        <f>IF([1]source_data!G21="","",IF([1]source_data!K21="","",[1]tailored_settings!$B$12))</f>
        <v>Grant purpose</v>
      </c>
      <c r="AE19" s="18" t="str">
        <f>IF([1]source_data!G21="","",IF([1]source_data!K21="","",[1]source_data!K21))</f>
        <v>House Deep Clean</v>
      </c>
      <c r="AF19" s="18" t="str">
        <f>IF([1]source_data!G21="","",IF([1]source_data!K21="","",[1]tailored_settings!$B$13))</f>
        <v>Grant purpose</v>
      </c>
      <c r="AG19" s="18" t="str">
        <f>IF([1]source_data!G21="","",IF([1]source_data!K21="","",[1]source_data!K21))</f>
        <v>House Deep Clean</v>
      </c>
      <c r="AH19" s="18" t="str">
        <f>IF([1]source_data!G21="","",IF([1]source_data!M21="","",[1]tailored_settings!$B$14))</f>
        <v/>
      </c>
      <c r="AI19" s="18" t="str">
        <f>IF([1]source_data!G21="","",IF([1]source_data!M21="","",[1]source_data!M21))</f>
        <v/>
      </c>
    </row>
    <row r="20" spans="1:35" s="19" customFormat="1" ht="16" x14ac:dyDescent="0.2">
      <c r="A20" s="11" t="str">
        <f>IF([1]source_data!G22="","",IF(AND([1]source_data!C22&lt;&gt;"",[1]tailored_settings!$B$15="Publish"),CONCATENATE([1]tailored_settings!$B$2&amp;[1]source_data!C22),IF(AND([1]source_data!C22&lt;&gt;"",[1]tailored_settings!$B$15="Do not publish"),CONCATENATE([1]tailored_settings!$B$2&amp;TEXT(ROW(A20)-1,"0000")&amp;"_"&amp;TEXT(F20,"yyyy-mm")),CONCATENATE([1]tailored_settings!$B$2&amp;TEXT(ROW(A20)-1,"0000")&amp;"_"&amp;TEXT(F20,"yyyy-mm")))))</f>
        <v>360G-Longleigh-E25-00076W</v>
      </c>
      <c r="B20" s="11" t="str">
        <f>IF([1]source_data!G22="","",IF([1]source_data!E22&lt;&gt;"",[1]source_data!E22,CONCATENATE("Grant to "&amp;G20)))</f>
        <v>Grant to Individual Recipient</v>
      </c>
      <c r="C20" s="11" t="str">
        <f>IF([1]source_data!G22="","",IF([1]source_data!F22="",_xlfn.XLOOKUP(T20,[1]tailored_settings!$B$20:$B$25,[1]tailored_settings!$A$20:$A$25,"")))</f>
        <v>Helping to alleviate financial hardship</v>
      </c>
      <c r="D20" s="12">
        <f>IF([1]source_data!G22="","",IF([1]source_data!G22="","",[1]source_data!G22))</f>
        <v>818.30000000000007</v>
      </c>
      <c r="E20" s="11" t="str">
        <f>IF([1]source_data!G22="","",[1]tailored_settings!$B$3)</f>
        <v>GBP</v>
      </c>
      <c r="F20" s="13" t="str">
        <f>IF([1]source_data!G22="","",IF([1]source_data!H22="","",[1]source_data!H22))</f>
        <v>2025-08-11</v>
      </c>
      <c r="G20" s="11" t="str">
        <f>IF([1]source_data!G22="","",[1]tailored_settings!$B$5)</f>
        <v>Individual Recipient</v>
      </c>
      <c r="H20" s="11" t="str">
        <f>IF([1]source_data!G22="","",IF(AND([1]source_data!A22&lt;&gt;"",[1]tailored_settings!$B$16="Publish"),CONCATENATE([1]tailored_settings!$B$2&amp;[1]source_data!A22),IF(AND([1]source_data!A22&lt;&gt;"",[1]tailored_settings!$B$16="Do not publish"),CONCATENATE([1]tailored_settings!$B$4&amp;TEXT(ROW(A20)-1,"0000")&amp;"_"&amp;TEXT(F20,"yyyy-mm")),CONCATENATE([1]tailored_settings!$B$4&amp;TEXT(ROW(A20)-1,"0000")&amp;"_"&amp;TEXT(F20,"yyyy-mm")))))</f>
        <v>360G-Longleigh-IND-0019_2025-08</v>
      </c>
      <c r="I20" s="11" t="str">
        <f>IF([1]source_data!G22="","",[1]tailored_settings!$B$7)</f>
        <v>Longleigh Foundation</v>
      </c>
      <c r="J20" s="11" t="str">
        <f>IF([1]source_data!G22="","",[1]tailored_settings!$B$6)</f>
        <v>GB-CHC-1169016</v>
      </c>
      <c r="K20" s="11" t="str">
        <f>IF([1]source_data!G22="","",IF([1]source_data!I22="","",VLOOKUP([1]source_data!I22,[1]codelist_mapping!A:C,3,FALSE)))</f>
        <v>GTIR030</v>
      </c>
      <c r="L20" s="11" t="str">
        <f>IF([1]source_data!G22="","",IF([1]source_data!J22="","",VLOOKUP([1]source_data!J22,[1]codelist_mapping!A:C,3,FALSE)))</f>
        <v>GTIR040</v>
      </c>
      <c r="M20" s="11" t="str">
        <f>IF([1]source_data!G22="","",IF([1]source_data!K22="","",IF([1]source_data!M22&lt;&gt;"",CONCATENATE(VLOOKUP([1]source_data!K22,[1]codelist_mapping!F:H,3,FALSE)&amp;";"&amp;VLOOKUP([1]source_data!L22,[1]codelist_mapping!F:H,3,FALSE)&amp;";"&amp;VLOOKUP([1]source_data!M22,[1]codelist_mapping!F:H,3,FALSE)),IF([1]source_data!L22&lt;&gt;"",CONCATENATE(VLOOKUP([1]source_data!K22,[1]codelist_mapping!F:H,3,FALSE)&amp;";"&amp;VLOOKUP([1]source_data!L22,[1]codelist_mapping!F:H,3,FALSE)),IF([1]source_data!K22&lt;&gt;"",CONCATENATE(VLOOKUP([1]source_data!K22,[1]codelist_mapping!F:H,3,FALSE)))))))</f>
        <v>GTIP020</v>
      </c>
      <c r="N20" s="14" t="str">
        <f>IF([1]source_data!G22="","",IF([1]source_data!D22="","",VLOOKUP([1]source_data!D22,[1]geo_data!A:I,9,FALSE)))</f>
        <v>Deddington</v>
      </c>
      <c r="O20" s="14" t="str">
        <f>IF([1]source_data!G22="","",IF([1]source_data!D22="","",VLOOKUP([1]source_data!D22,[1]geo_data!A:I,8,FALSE)))</f>
        <v>E05010930</v>
      </c>
      <c r="P20" s="14" t="str">
        <f>IF([1]source_data!G22="","",IF(LEFT(O20,3)="E05","WD",IF(LEFT(O20,3)="S13","WD",IF(LEFT(O20,3)="W05","WD",IF(LEFT(O20,3)="W06","UA",IF(LEFT(O20,3)="S12","CA",IF(LEFT(O20,3)="E06","UA",IF(LEFT(O20,3)="E07","NMD",IF(LEFT(O20,3)="E08","MD",IF(LEFT(O20,3)="E09","LONB"))))))))))</f>
        <v>WD</v>
      </c>
      <c r="Q20" s="14" t="str">
        <f>IF([1]source_data!G22="","",IF([1]source_data!D22="","",VLOOKUP([1]source_data!D22,[1]geo_data!A:I,7,FALSE)))</f>
        <v>Cherwell</v>
      </c>
      <c r="R20" s="14" t="str">
        <f>IF([1]source_data!G22="","",IF([1]source_data!D22="","",VLOOKUP([1]source_data!D22,[1]geo_data!A:I,6,FALSE)))</f>
        <v>E07000177</v>
      </c>
      <c r="S20" s="14" t="str">
        <f>IF([1]source_data!G22="","",IF(LEFT(R20,3)="E05","WD",IF(LEFT(R20,3)="S13","WD",IF(LEFT(R20,3)="W05","WD",IF(LEFT(R20,3)="W06","UA",IF(LEFT(R20,3)="S12","CA",IF(LEFT(R20,3)="E06","UA",IF(LEFT(R20,3)="E07","NMD",IF(LEFT(R20,3)="E08","MD",IF(LEFT(R20,3)="E09","LONB"))))))))))</f>
        <v>NMD</v>
      </c>
      <c r="T20" s="11" t="str">
        <f>IF([1]source_data!G22="","",IF([1]source_data!N22="","",[1]source_data!N22))</f>
        <v>Hardship Grant</v>
      </c>
      <c r="U20" s="15">
        <f>IF([1]source_data!G22="","",[1]tailored_settings!$B$8)</f>
        <v>46239</v>
      </c>
      <c r="V20" s="11" t="str">
        <f>IF([1]source_data!G22="","",[1]tailored_settings!$B$9)</f>
        <v>http://www.longleigh.org/</v>
      </c>
      <c r="W20" s="13" t="str">
        <f>IF([1]source_data!G22="","",IF([1]source_data!O22="","",[1]source_data!O22))</f>
        <v>2025-08-11</v>
      </c>
      <c r="X20" s="16" t="str">
        <f>IF([1]source_data!G22="","",IF([1]source_data!P22="","",[1]source_data!P22))</f>
        <v>2025-09-01</v>
      </c>
      <c r="Y20" s="17">
        <f>IF([1]source_data!G22="","",IF([1]source_data!Q22="","",[1]source_data!Q22))</f>
        <v>0</v>
      </c>
      <c r="Z20" s="18" t="str">
        <f>IF([1]source_data!G22="","",IF([1]source_data!I22="","",[1]tailored_settings!$B$10))</f>
        <v>Primary grant reason</v>
      </c>
      <c r="AA20" s="18" t="str">
        <f>IF([1]source_data!G22="","",IF([1]source_data!I22="","",[1]source_data!I22))</f>
        <v>1. Customer/family with a diagnosed condition or disability</v>
      </c>
      <c r="AB20" s="18" t="str">
        <f>IF([1]source_data!G22="","",IF([1]source_data!J22="","",[1]tailored_settings!$B$11))</f>
        <v>Secondary grant reason</v>
      </c>
      <c r="AC20" s="18" t="str">
        <f>IF([1]source_data!G22="","",IF([1]source_data!J22="","",[1]source_data!J22))</f>
        <v>2. Customer/family receiving medication and/or therapy for a mental health condition or substance addiction.</v>
      </c>
      <c r="AD20" s="18" t="str">
        <f>IF([1]source_data!G22="","",IF([1]source_data!K22="","",[1]tailored_settings!$B$12))</f>
        <v>Grant purpose</v>
      </c>
      <c r="AE20" s="18" t="str">
        <f>IF([1]source_data!G22="","",IF([1]source_data!K22="","",[1]source_data!K22))</f>
        <v xml:space="preserve">Furniture </v>
      </c>
      <c r="AF20" s="18" t="str">
        <f>IF([1]source_data!G22="","",IF([1]source_data!K22="","",[1]tailored_settings!$B$13))</f>
        <v>Grant purpose</v>
      </c>
      <c r="AG20" s="18" t="str">
        <f>IF([1]source_data!G22="","",IF([1]source_data!K22="","",[1]source_data!K22))</f>
        <v xml:space="preserve">Furniture </v>
      </c>
      <c r="AH20" s="18" t="str">
        <f>IF([1]source_data!G22="","",IF([1]source_data!M22="","",[1]tailored_settings!$B$14))</f>
        <v/>
      </c>
      <c r="AI20" s="18" t="str">
        <f>IF([1]source_data!G22="","",IF([1]source_data!M22="","",[1]source_data!M22))</f>
        <v/>
      </c>
    </row>
    <row r="21" spans="1:35" s="19" customFormat="1" ht="16" x14ac:dyDescent="0.2">
      <c r="A21" s="11" t="str">
        <f>IF([1]source_data!G23="","",IF(AND([1]source_data!C23&lt;&gt;"",[1]tailored_settings!$B$15="Publish"),CONCATENATE([1]tailored_settings!$B$2&amp;[1]source_data!C23),IF(AND([1]source_data!C23&lt;&gt;"",[1]tailored_settings!$B$15="Do not publish"),CONCATENATE([1]tailored_settings!$B$2&amp;TEXT(ROW(A21)-1,"0000")&amp;"_"&amp;TEXT(F21,"yyyy-mm")),CONCATENATE([1]tailored_settings!$B$2&amp;TEXT(ROW(A21)-1,"0000")&amp;"_"&amp;TEXT(F21,"yyyy-mm")))))</f>
        <v>360G-Longleigh-E25-00077W</v>
      </c>
      <c r="B21" s="11" t="str">
        <f>IF([1]source_data!G23="","",IF([1]source_data!E23&lt;&gt;"",[1]source_data!E23,CONCATENATE("Grant to "&amp;G21)))</f>
        <v>Grant to Individual Recipient</v>
      </c>
      <c r="C21" s="11" t="str">
        <f>IF([1]source_data!G23="","",IF([1]source_data!F23="",_xlfn.XLOOKUP(T21,[1]tailored_settings!$B$20:$B$25,[1]tailored_settings!$A$20:$A$25,"")))</f>
        <v>Helping to alleviate financial hardship</v>
      </c>
      <c r="D21" s="12">
        <f>IF([1]source_data!G23="","",IF([1]source_data!G23="","",[1]source_data!G23))</f>
        <v>565.97</v>
      </c>
      <c r="E21" s="11" t="str">
        <f>IF([1]source_data!G23="","",[1]tailored_settings!$B$3)</f>
        <v>GBP</v>
      </c>
      <c r="F21" s="13" t="str">
        <f>IF([1]source_data!G23="","",IF([1]source_data!H23="","",[1]source_data!H23))</f>
        <v>2025-08-12</v>
      </c>
      <c r="G21" s="11" t="str">
        <f>IF([1]source_data!G23="","",[1]tailored_settings!$B$5)</f>
        <v>Individual Recipient</v>
      </c>
      <c r="H21" s="11" t="str">
        <f>IF([1]source_data!G23="","",IF(AND([1]source_data!A23&lt;&gt;"",[1]tailored_settings!$B$16="Publish"),CONCATENATE([1]tailored_settings!$B$2&amp;[1]source_data!A23),IF(AND([1]source_data!A23&lt;&gt;"",[1]tailored_settings!$B$16="Do not publish"),CONCATENATE([1]tailored_settings!$B$4&amp;TEXT(ROW(A21)-1,"0000")&amp;"_"&amp;TEXT(F21,"yyyy-mm")),CONCATENATE([1]tailored_settings!$B$4&amp;TEXT(ROW(A21)-1,"0000")&amp;"_"&amp;TEXT(F21,"yyyy-mm")))))</f>
        <v>360G-Longleigh-IND-0020_2025-08</v>
      </c>
      <c r="I21" s="11" t="str">
        <f>IF([1]source_data!G23="","",[1]tailored_settings!$B$7)</f>
        <v>Longleigh Foundation</v>
      </c>
      <c r="J21" s="11" t="str">
        <f>IF([1]source_data!G23="","",[1]tailored_settings!$B$6)</f>
        <v>GB-CHC-1169016</v>
      </c>
      <c r="K21" s="11" t="str">
        <f>IF([1]source_data!G23="","",IF([1]source_data!I23="","",VLOOKUP([1]source_data!I23,[1]codelist_mapping!A:C,3,FALSE)))</f>
        <v>GTIR030</v>
      </c>
      <c r="L21" s="11" t="str">
        <f>IF([1]source_data!G23="","",IF([1]source_data!J23="","",VLOOKUP([1]source_data!J23,[1]codelist_mapping!A:C,3,FALSE)))</f>
        <v>GTIR040</v>
      </c>
      <c r="M21" s="11" t="str">
        <f>IF([1]source_data!G23="","",IF([1]source_data!K23="","",IF([1]source_data!M23&lt;&gt;"",CONCATENATE(VLOOKUP([1]source_data!K23,[1]codelist_mapping!F:H,3,FALSE)&amp;";"&amp;VLOOKUP([1]source_data!L23,[1]codelist_mapping!F:H,3,FALSE)&amp;";"&amp;VLOOKUP([1]source_data!M23,[1]codelist_mapping!F:H,3,FALSE)),IF([1]source_data!L23&lt;&gt;"",CONCATENATE(VLOOKUP([1]source_data!K23,[1]codelist_mapping!F:H,3,FALSE)&amp;";"&amp;VLOOKUP([1]source_data!L23,[1]codelist_mapping!F:H,3,FALSE)),IF([1]source_data!K23&lt;&gt;"",CONCATENATE(VLOOKUP([1]source_data!K23,[1]codelist_mapping!F:H,3,FALSE)))))))</f>
        <v>GTIP020</v>
      </c>
      <c r="N21" s="14" t="str">
        <f>IF([1]source_data!G23="","",IF([1]source_data!D23="","",VLOOKUP([1]source_data!D23,[1]geo_data!A:I,9,FALSE)))</f>
        <v>Monkton &amp; North Curry</v>
      </c>
      <c r="O21" s="14" t="str">
        <f>IF([1]source_data!G23="","",IF([1]source_data!D23="","",VLOOKUP([1]source_data!D23,[1]geo_data!A:I,8,FALSE)))</f>
        <v>E05014375</v>
      </c>
      <c r="P21" s="14" t="str">
        <f>IF([1]source_data!G23="","",IF(LEFT(O21,3)="E05","WD",IF(LEFT(O21,3)="S13","WD",IF(LEFT(O21,3)="W05","WD",IF(LEFT(O21,3)="W06","UA",IF(LEFT(O21,3)="S12","CA",IF(LEFT(O21,3)="E06","UA",IF(LEFT(O21,3)="E07","NMD",IF(LEFT(O21,3)="E08","MD",IF(LEFT(O21,3)="E09","LONB"))))))))))</f>
        <v>WD</v>
      </c>
      <c r="Q21" s="14" t="str">
        <f>IF([1]source_data!G23="","",IF([1]source_data!D23="","",VLOOKUP([1]source_data!D23,[1]geo_data!A:I,7,FALSE)))</f>
        <v>Somerset</v>
      </c>
      <c r="R21" s="14" t="str">
        <f>IF([1]source_data!G23="","",IF([1]source_data!D23="","",VLOOKUP([1]source_data!D23,[1]geo_data!A:I,6,FALSE)))</f>
        <v>E06000066</v>
      </c>
      <c r="S21" s="14" t="str">
        <f>IF([1]source_data!G23="","",IF(LEFT(R21,3)="E05","WD",IF(LEFT(R21,3)="S13","WD",IF(LEFT(R21,3)="W05","WD",IF(LEFT(R21,3)="W06","UA",IF(LEFT(R21,3)="S12","CA",IF(LEFT(R21,3)="E06","UA",IF(LEFT(R21,3)="E07","NMD",IF(LEFT(R21,3)="E08","MD",IF(LEFT(R21,3)="E09","LONB"))))))))))</f>
        <v>UA</v>
      </c>
      <c r="T21" s="11" t="str">
        <f>IF([1]source_data!G23="","",IF([1]source_data!N23="","",[1]source_data!N23))</f>
        <v>Hardship Grant</v>
      </c>
      <c r="U21" s="15">
        <f>IF([1]source_data!G23="","",[1]tailored_settings!$B$8)</f>
        <v>46239</v>
      </c>
      <c r="V21" s="11" t="str">
        <f>IF([1]source_data!G23="","",[1]tailored_settings!$B$9)</f>
        <v>http://www.longleigh.org/</v>
      </c>
      <c r="W21" s="13" t="str">
        <f>IF([1]source_data!G23="","",IF([1]source_data!O23="","",[1]source_data!O23))</f>
        <v>2025-08-12</v>
      </c>
      <c r="X21" s="16" t="str">
        <f>IF([1]source_data!G23="","",IF([1]source_data!P23="","",[1]source_data!P23))</f>
        <v>2025-08-27</v>
      </c>
      <c r="Y21" s="17">
        <f>IF([1]source_data!G23="","",IF([1]source_data!Q23="","",[1]source_data!Q23))</f>
        <v>0</v>
      </c>
      <c r="Z21" s="18" t="str">
        <f>IF([1]source_data!G23="","",IF([1]source_data!I23="","",[1]tailored_settings!$B$10))</f>
        <v>Primary grant reason</v>
      </c>
      <c r="AA21" s="18" t="str">
        <f>IF([1]source_data!G23="","",IF([1]source_data!I23="","",[1]source_data!I23))</f>
        <v>1. Customer/family with a diagnosed condition or disability</v>
      </c>
      <c r="AB21" s="18" t="str">
        <f>IF([1]source_data!G23="","",IF([1]source_data!J23="","",[1]tailored_settings!$B$11))</f>
        <v>Secondary grant reason</v>
      </c>
      <c r="AC21" s="18" t="str">
        <f>IF([1]source_data!G23="","",IF([1]source_data!J23="","",[1]source_data!J23))</f>
        <v>2. Customer/family receiving medication and/or therapy for a mental health condition or substance addiction.</v>
      </c>
      <c r="AD21" s="18" t="str">
        <f>IF([1]source_data!G23="","",IF([1]source_data!K23="","",[1]tailored_settings!$B$12))</f>
        <v>Grant purpose</v>
      </c>
      <c r="AE21" s="18" t="str">
        <f>IF([1]source_data!G23="","",IF([1]source_data!K23="","",[1]source_data!K23))</f>
        <v>Appliances</v>
      </c>
      <c r="AF21" s="18" t="str">
        <f>IF([1]source_data!G23="","",IF([1]source_data!K23="","",[1]tailored_settings!$B$13))</f>
        <v>Grant purpose</v>
      </c>
      <c r="AG21" s="18" t="str">
        <f>IF([1]source_data!G23="","",IF([1]source_data!K23="","",[1]source_data!K23))</f>
        <v>Appliances</v>
      </c>
      <c r="AH21" s="18" t="str">
        <f>IF([1]source_data!G23="","",IF([1]source_data!M23="","",[1]tailored_settings!$B$14))</f>
        <v/>
      </c>
      <c r="AI21" s="18" t="str">
        <f>IF([1]source_data!G23="","",IF([1]source_data!M23="","",[1]source_data!M23))</f>
        <v/>
      </c>
    </row>
    <row r="22" spans="1:35" s="19" customFormat="1" ht="16" x14ac:dyDescent="0.2">
      <c r="A22" s="11" t="str">
        <f>IF([1]source_data!G24="","",IF(AND([1]source_data!C24&lt;&gt;"",[1]tailored_settings!$B$15="Publish"),CONCATENATE([1]tailored_settings!$B$2&amp;[1]source_data!C24),IF(AND([1]source_data!C24&lt;&gt;"",[1]tailored_settings!$B$15="Do not publish"),CONCATENATE([1]tailored_settings!$B$2&amp;TEXT(ROW(A22)-1,"0000")&amp;"_"&amp;TEXT(F22,"yyyy-mm")),CONCATENATE([1]tailored_settings!$B$2&amp;TEXT(ROW(A22)-1,"0000")&amp;"_"&amp;TEXT(F22,"yyyy-mm")))))</f>
        <v>360G-Longleigh-E25-00078W</v>
      </c>
      <c r="B22" s="11" t="str">
        <f>IF([1]source_data!G24="","",IF([1]source_data!E24&lt;&gt;"",[1]source_data!E24,CONCATENATE("Grant to "&amp;G22)))</f>
        <v>Grant to Individual Recipient</v>
      </c>
      <c r="C22" s="11" t="str">
        <f>IF([1]source_data!G24="","",IF([1]source_data!F24="",_xlfn.XLOOKUP(T22,[1]tailored_settings!$B$20:$B$25,[1]tailored_settings!$A$20:$A$25,"")))</f>
        <v>Helping to alleviate financial hardship</v>
      </c>
      <c r="D22" s="12">
        <f>IF([1]source_data!G24="","",IF([1]source_data!G24="","",[1]source_data!G24))</f>
        <v>699.98</v>
      </c>
      <c r="E22" s="11" t="str">
        <f>IF([1]source_data!G24="","",[1]tailored_settings!$B$3)</f>
        <v>GBP</v>
      </c>
      <c r="F22" s="13" t="str">
        <f>IF([1]source_data!G24="","",IF([1]source_data!H24="","",[1]source_data!H24))</f>
        <v>2025-08-12</v>
      </c>
      <c r="G22" s="11" t="str">
        <f>IF([1]source_data!G24="","",[1]tailored_settings!$B$5)</f>
        <v>Individual Recipient</v>
      </c>
      <c r="H22" s="11" t="str">
        <f>IF([1]source_data!G24="","",IF(AND([1]source_data!A24&lt;&gt;"",[1]tailored_settings!$B$16="Publish"),CONCATENATE([1]tailored_settings!$B$2&amp;[1]source_data!A24),IF(AND([1]source_data!A24&lt;&gt;"",[1]tailored_settings!$B$16="Do not publish"),CONCATENATE([1]tailored_settings!$B$4&amp;TEXT(ROW(A22)-1,"0000")&amp;"_"&amp;TEXT(F22,"yyyy-mm")),CONCATENATE([1]tailored_settings!$B$4&amp;TEXT(ROW(A22)-1,"0000")&amp;"_"&amp;TEXT(F22,"yyyy-mm")))))</f>
        <v>360G-Longleigh-IND-0021_2025-08</v>
      </c>
      <c r="I22" s="11" t="str">
        <f>IF([1]source_data!G24="","",[1]tailored_settings!$B$7)</f>
        <v>Longleigh Foundation</v>
      </c>
      <c r="J22" s="11" t="str">
        <f>IF([1]source_data!G24="","",[1]tailored_settings!$B$6)</f>
        <v>GB-CHC-1169016</v>
      </c>
      <c r="K22" s="11" t="str">
        <f>IF([1]source_data!G24="","",IF([1]source_data!I24="","",VLOOKUP([1]source_data!I24,[1]codelist_mapping!A:C,3,FALSE)))</f>
        <v>GTIR030</v>
      </c>
      <c r="L22" s="11" t="str">
        <f>IF([1]source_data!G24="","",IF([1]source_data!J24="","",VLOOKUP([1]source_data!J24,[1]codelist_mapping!A:C,3,FALSE)))</f>
        <v/>
      </c>
      <c r="M22" s="11" t="str">
        <f>IF([1]source_data!G24="","",IF([1]source_data!K24="","",IF([1]source_data!M24&lt;&gt;"",CONCATENATE(VLOOKUP([1]source_data!K24,[1]codelist_mapping!F:H,3,FALSE)&amp;";"&amp;VLOOKUP([1]source_data!L24,[1]codelist_mapping!F:H,3,FALSE)&amp;";"&amp;VLOOKUP([1]source_data!M24,[1]codelist_mapping!F:H,3,FALSE)),IF([1]source_data!L24&lt;&gt;"",CONCATENATE(VLOOKUP([1]source_data!K24,[1]codelist_mapping!F:H,3,FALSE)&amp;";"&amp;VLOOKUP([1]source_data!L24,[1]codelist_mapping!F:H,3,FALSE)),IF([1]source_data!K24&lt;&gt;"",CONCATENATE(VLOOKUP([1]source_data!K24,[1]codelist_mapping!F:H,3,FALSE)))))))</f>
        <v>GTIP020</v>
      </c>
      <c r="N22" s="14" t="str">
        <f>IF([1]source_data!G24="","",IF([1]source_data!D24="","",VLOOKUP([1]source_data!D24,[1]geo_data!A:I,9,FALSE)))</f>
        <v>Soho and Victoria</v>
      </c>
      <c r="O22" s="14" t="str">
        <f>IF([1]source_data!G24="","",IF([1]source_data!D24="","",VLOOKUP([1]source_data!D24,[1]geo_data!A:I,8,FALSE)))</f>
        <v>E05001278</v>
      </c>
      <c r="P22" s="14" t="str">
        <f>IF([1]source_data!G24="","",IF(LEFT(O22,3)="E05","WD",IF(LEFT(O22,3)="S13","WD",IF(LEFT(O22,3)="W05","WD",IF(LEFT(O22,3)="W06","UA",IF(LEFT(O22,3)="S12","CA",IF(LEFT(O22,3)="E06","UA",IF(LEFT(O22,3)="E07","NMD",IF(LEFT(O22,3)="E08","MD",IF(LEFT(O22,3)="E09","LONB"))))))))))</f>
        <v>WD</v>
      </c>
      <c r="Q22" s="14" t="str">
        <f>IF([1]source_data!G24="","",IF([1]source_data!D24="","",VLOOKUP([1]source_data!D24,[1]geo_data!A:I,7,FALSE)))</f>
        <v>Sandwell</v>
      </c>
      <c r="R22" s="14" t="str">
        <f>IF([1]source_data!G24="","",IF([1]source_data!D24="","",VLOOKUP([1]source_data!D24,[1]geo_data!A:I,6,FALSE)))</f>
        <v>E08000028</v>
      </c>
      <c r="S22" s="14" t="str">
        <f>IF([1]source_data!G24="","",IF(LEFT(R22,3)="E05","WD",IF(LEFT(R22,3)="S13","WD",IF(LEFT(R22,3)="W05","WD",IF(LEFT(R22,3)="W06","UA",IF(LEFT(R22,3)="S12","CA",IF(LEFT(R22,3)="E06","UA",IF(LEFT(R22,3)="E07","NMD",IF(LEFT(R22,3)="E08","MD",IF(LEFT(R22,3)="E09","LONB"))))))))))</f>
        <v>MD</v>
      </c>
      <c r="T22" s="11" t="str">
        <f>IF([1]source_data!G24="","",IF([1]source_data!N24="","",[1]source_data!N24))</f>
        <v>Hardship Grant</v>
      </c>
      <c r="U22" s="15">
        <f>IF([1]source_data!G24="","",[1]tailored_settings!$B$8)</f>
        <v>46239</v>
      </c>
      <c r="V22" s="11" t="str">
        <f>IF([1]source_data!G24="","",[1]tailored_settings!$B$9)</f>
        <v>http://www.longleigh.org/</v>
      </c>
      <c r="W22" s="13" t="str">
        <f>IF([1]source_data!G24="","",IF([1]source_data!O24="","",[1]source_data!O24))</f>
        <v>2025-08-12</v>
      </c>
      <c r="X22" s="16" t="str">
        <f>IF([1]source_data!G24="","",IF([1]source_data!P24="","",[1]source_data!P24))</f>
        <v>2025-08-26</v>
      </c>
      <c r="Y22" s="17">
        <f>IF([1]source_data!G24="","",IF([1]source_data!Q24="","",[1]source_data!Q24))</f>
        <v>0</v>
      </c>
      <c r="Z22" s="18" t="str">
        <f>IF([1]source_data!G24="","",IF([1]source_data!I24="","",[1]tailored_settings!$B$10))</f>
        <v>Primary grant reason</v>
      </c>
      <c r="AA22" s="18" t="str">
        <f>IF([1]source_data!G24="","",IF([1]source_data!I24="","",[1]source_data!I24))</f>
        <v>1. Customer/family with a diagnosed condition or disability</v>
      </c>
      <c r="AB22" s="18" t="str">
        <f>IF([1]source_data!G24="","",IF([1]source_data!J24="","",[1]tailored_settings!$B$11))</f>
        <v/>
      </c>
      <c r="AC22" s="18" t="str">
        <f>IF([1]source_data!G24="","",IF([1]source_data!J24="","",[1]source_data!J24))</f>
        <v/>
      </c>
      <c r="AD22" s="18" t="str">
        <f>IF([1]source_data!G24="","",IF([1]source_data!K24="","",[1]tailored_settings!$B$12))</f>
        <v>Grant purpose</v>
      </c>
      <c r="AE22" s="18" t="str">
        <f>IF([1]source_data!G24="","",IF([1]source_data!K24="","",[1]source_data!K24))</f>
        <v>Appliances</v>
      </c>
      <c r="AF22" s="18" t="str">
        <f>IF([1]source_data!G24="","",IF([1]source_data!K24="","",[1]tailored_settings!$B$13))</f>
        <v>Grant purpose</v>
      </c>
      <c r="AG22" s="18" t="str">
        <f>IF([1]source_data!G24="","",IF([1]source_data!K24="","",[1]source_data!K24))</f>
        <v>Appliances</v>
      </c>
      <c r="AH22" s="18" t="str">
        <f>IF([1]source_data!G24="","",IF([1]source_data!M24="","",[1]tailored_settings!$B$14))</f>
        <v/>
      </c>
      <c r="AI22" s="18" t="str">
        <f>IF([1]source_data!G24="","",IF([1]source_data!M24="","",[1]source_data!M24))</f>
        <v/>
      </c>
    </row>
    <row r="23" spans="1:35" s="19" customFormat="1" ht="16" x14ac:dyDescent="0.2">
      <c r="A23" s="11" t="str">
        <f>IF([1]source_data!G25="","",IF(AND([1]source_data!C25&lt;&gt;"",[1]tailored_settings!$B$15="Publish"),CONCATENATE([1]tailored_settings!$B$2&amp;[1]source_data!C25),IF(AND([1]source_data!C25&lt;&gt;"",[1]tailored_settings!$B$15="Do not publish"),CONCATENATE([1]tailored_settings!$B$2&amp;TEXT(ROW(A23)-1,"0000")&amp;"_"&amp;TEXT(F23,"yyyy-mm")),CONCATENATE([1]tailored_settings!$B$2&amp;TEXT(ROW(A23)-1,"0000")&amp;"_"&amp;TEXT(F23,"yyyy-mm")))))</f>
        <v>360G-Longleigh-E25-00079W</v>
      </c>
      <c r="B23" s="11" t="str">
        <f>IF([1]source_data!G25="","",IF([1]source_data!E25&lt;&gt;"",[1]source_data!E25,CONCATENATE("Grant to "&amp;G23)))</f>
        <v>Grant to Individual Recipient</v>
      </c>
      <c r="C23" s="11" t="str">
        <f>IF([1]source_data!G25="","",IF([1]source_data!F25="",_xlfn.XLOOKUP(T23,[1]tailored_settings!$B$20:$B$25,[1]tailored_settings!$A$20:$A$25,"")))</f>
        <v>Helping to alleviate financial hardship</v>
      </c>
      <c r="D23" s="12">
        <f>IF([1]source_data!G25="","",IF([1]source_data!G25="","",[1]source_data!G25))</f>
        <v>808.69</v>
      </c>
      <c r="E23" s="11" t="str">
        <f>IF([1]source_data!G25="","",[1]tailored_settings!$B$3)</f>
        <v>GBP</v>
      </c>
      <c r="F23" s="13" t="str">
        <f>IF([1]source_data!G25="","",IF([1]source_data!H25="","",[1]source_data!H25))</f>
        <v>2025-08-12</v>
      </c>
      <c r="G23" s="11" t="str">
        <f>IF([1]source_data!G25="","",[1]tailored_settings!$B$5)</f>
        <v>Individual Recipient</v>
      </c>
      <c r="H23" s="11" t="str">
        <f>IF([1]source_data!G25="","",IF(AND([1]source_data!A25&lt;&gt;"",[1]tailored_settings!$B$16="Publish"),CONCATENATE([1]tailored_settings!$B$2&amp;[1]source_data!A25),IF(AND([1]source_data!A25&lt;&gt;"",[1]tailored_settings!$B$16="Do not publish"),CONCATENATE([1]tailored_settings!$B$4&amp;TEXT(ROW(A23)-1,"0000")&amp;"_"&amp;TEXT(F23,"yyyy-mm")),CONCATENATE([1]tailored_settings!$B$4&amp;TEXT(ROW(A23)-1,"0000")&amp;"_"&amp;TEXT(F23,"yyyy-mm")))))</f>
        <v>360G-Longleigh-IND-0022_2025-08</v>
      </c>
      <c r="I23" s="11" t="str">
        <f>IF([1]source_data!G25="","",[1]tailored_settings!$B$7)</f>
        <v>Longleigh Foundation</v>
      </c>
      <c r="J23" s="11" t="str">
        <f>IF([1]source_data!G25="","",[1]tailored_settings!$B$6)</f>
        <v>GB-CHC-1169016</v>
      </c>
      <c r="K23" s="11" t="str">
        <f>IF([1]source_data!G25="","",IF([1]source_data!I25="","",VLOOKUP([1]source_data!I25,[1]codelist_mapping!A:C,3,FALSE)))</f>
        <v>GTIR040</v>
      </c>
      <c r="L23" s="11" t="str">
        <f>IF([1]source_data!G25="","",IF([1]source_data!J25="","",VLOOKUP([1]source_data!J25,[1]codelist_mapping!A:C,3,FALSE)))</f>
        <v/>
      </c>
      <c r="M23" s="11" t="str">
        <f>IF([1]source_data!G25="","",IF([1]source_data!K25="","",IF([1]source_data!M25&lt;&gt;"",CONCATENATE(VLOOKUP([1]source_data!K25,[1]codelist_mapping!F:H,3,FALSE)&amp;";"&amp;VLOOKUP([1]source_data!L25,[1]codelist_mapping!F:H,3,FALSE)&amp;";"&amp;VLOOKUP([1]source_data!M25,[1]codelist_mapping!F:H,3,FALSE)),IF([1]source_data!L25&lt;&gt;"",CONCATENATE(VLOOKUP([1]source_data!K25,[1]codelist_mapping!F:H,3,FALSE)&amp;";"&amp;VLOOKUP([1]source_data!L25,[1]codelist_mapping!F:H,3,FALSE)),IF([1]source_data!K25&lt;&gt;"",CONCATENATE(VLOOKUP([1]source_data!K25,[1]codelist_mapping!F:H,3,FALSE)))))))</f>
        <v>GTIP020;GTIP060</v>
      </c>
      <c r="N23" s="14" t="str">
        <f>IF([1]source_data!G25="","",IF([1]source_data!D25="","",VLOOKUP([1]source_data!D25,[1]geo_data!A:I,9,FALSE)))</f>
        <v>Wednesbury North</v>
      </c>
      <c r="O23" s="14" t="str">
        <f>IF([1]source_data!G25="","",IF([1]source_data!D25="","",VLOOKUP([1]source_data!D25,[1]geo_data!A:I,8,FALSE)))</f>
        <v>E05001281</v>
      </c>
      <c r="P23" s="14" t="str">
        <f>IF([1]source_data!G25="","",IF(LEFT(O23,3)="E05","WD",IF(LEFT(O23,3)="S13","WD",IF(LEFT(O23,3)="W05","WD",IF(LEFT(O23,3)="W06","UA",IF(LEFT(O23,3)="S12","CA",IF(LEFT(O23,3)="E06","UA",IF(LEFT(O23,3)="E07","NMD",IF(LEFT(O23,3)="E08","MD",IF(LEFT(O23,3)="E09","LONB"))))))))))</f>
        <v>WD</v>
      </c>
      <c r="Q23" s="14" t="str">
        <f>IF([1]source_data!G25="","",IF([1]source_data!D25="","",VLOOKUP([1]source_data!D25,[1]geo_data!A:I,7,FALSE)))</f>
        <v>Sandwell</v>
      </c>
      <c r="R23" s="14" t="str">
        <f>IF([1]source_data!G25="","",IF([1]source_data!D25="","",VLOOKUP([1]source_data!D25,[1]geo_data!A:I,6,FALSE)))</f>
        <v>E08000028</v>
      </c>
      <c r="S23" s="14" t="str">
        <f>IF([1]source_data!G25="","",IF(LEFT(R23,3)="E05","WD",IF(LEFT(R23,3)="S13","WD",IF(LEFT(R23,3)="W05","WD",IF(LEFT(R23,3)="W06","UA",IF(LEFT(R23,3)="S12","CA",IF(LEFT(R23,3)="E06","UA",IF(LEFT(R23,3)="E07","NMD",IF(LEFT(R23,3)="E08","MD",IF(LEFT(R23,3)="E09","LONB"))))))))))</f>
        <v>MD</v>
      </c>
      <c r="T23" s="11" t="str">
        <f>IF([1]source_data!G25="","",IF([1]source_data!N25="","",[1]source_data!N25))</f>
        <v>Hardship Grant</v>
      </c>
      <c r="U23" s="15">
        <f>IF([1]source_data!G25="","",[1]tailored_settings!$B$8)</f>
        <v>46239</v>
      </c>
      <c r="V23" s="11" t="str">
        <f>IF([1]source_data!G25="","",[1]tailored_settings!$B$9)</f>
        <v>http://www.longleigh.org/</v>
      </c>
      <c r="W23" s="13" t="str">
        <f>IF([1]source_data!G25="","",IF([1]source_data!O25="","",[1]source_data!O25))</f>
        <v>2025-08-12</v>
      </c>
      <c r="X23" s="16" t="str">
        <f>IF([1]source_data!G25="","",IF([1]source_data!P25="","",[1]source_data!P25))</f>
        <v>2025-09-17</v>
      </c>
      <c r="Y23" s="17">
        <f>IF([1]source_data!G25="","",IF([1]source_data!Q25="","",[1]source_data!Q25))</f>
        <v>1</v>
      </c>
      <c r="Z23" s="18" t="str">
        <f>IF([1]source_data!G25="","",IF([1]source_data!I25="","",[1]tailored_settings!$B$10))</f>
        <v>Primary grant reason</v>
      </c>
      <c r="AA23" s="18" t="str">
        <f>IF([1]source_data!G25="","",IF([1]source_data!I25="","",[1]source_data!I25))</f>
        <v>2. Customer/family receiving medication and/or therapy for a mental health condition or substance addiction.</v>
      </c>
      <c r="AB23" s="18" t="str">
        <f>IF([1]source_data!G25="","",IF([1]source_data!J25="","",[1]tailored_settings!$B$11))</f>
        <v/>
      </c>
      <c r="AC23" s="18" t="str">
        <f>IF([1]source_data!G25="","",IF([1]source_data!J25="","",[1]source_data!J25))</f>
        <v/>
      </c>
      <c r="AD23" s="18" t="str">
        <f>IF([1]source_data!G25="","",IF([1]source_data!K25="","",[1]tailored_settings!$B$12))</f>
        <v>Grant purpose</v>
      </c>
      <c r="AE23" s="18" t="str">
        <f>IF([1]source_data!G25="","",IF([1]source_data!K25="","",[1]source_data!K25))</f>
        <v xml:space="preserve">Furniture </v>
      </c>
      <c r="AF23" s="18" t="str">
        <f>IF([1]source_data!G25="","",IF([1]source_data!K25="","",[1]tailored_settings!$B$13))</f>
        <v>Grant purpose</v>
      </c>
      <c r="AG23" s="18" t="str">
        <f>IF([1]source_data!G25="","",IF([1]source_data!K25="","",[1]source_data!K25))</f>
        <v xml:space="preserve">Furniture </v>
      </c>
      <c r="AH23" s="18" t="str">
        <f>IF([1]source_data!G25="","",IF([1]source_data!M25="","",[1]tailored_settings!$B$14))</f>
        <v/>
      </c>
      <c r="AI23" s="18" t="str">
        <f>IF([1]source_data!G25="","",IF([1]source_data!M25="","",[1]source_data!M25))</f>
        <v/>
      </c>
    </row>
    <row r="24" spans="1:35" s="19" customFormat="1" ht="16" x14ac:dyDescent="0.2">
      <c r="A24" s="11" t="str">
        <f>IF([1]source_data!G26="","",IF(AND([1]source_data!C26&lt;&gt;"",[1]tailored_settings!$B$15="Publish"),CONCATENATE([1]tailored_settings!$B$2&amp;[1]source_data!C26),IF(AND([1]source_data!C26&lt;&gt;"",[1]tailored_settings!$B$15="Do not publish"),CONCATENATE([1]tailored_settings!$B$2&amp;TEXT(ROW(A24)-1,"0000")&amp;"_"&amp;TEXT(F24,"yyyy-mm")),CONCATENATE([1]tailored_settings!$B$2&amp;TEXT(ROW(A24)-1,"0000")&amp;"_"&amp;TEXT(F24,"yyyy-mm")))))</f>
        <v>360G-Longleigh-E25-00080W</v>
      </c>
      <c r="B24" s="11" t="str">
        <f>IF([1]source_data!G26="","",IF([1]source_data!E26&lt;&gt;"",[1]source_data!E26,CONCATENATE("Grant to "&amp;G24)))</f>
        <v>Grant to Individual Recipient</v>
      </c>
      <c r="C24" s="11" t="str">
        <f>IF([1]source_data!G26="","",IF([1]source_data!F26="",_xlfn.XLOOKUP(T24,[1]tailored_settings!$B$20:$B$25,[1]tailored_settings!$A$20:$A$25,"")))</f>
        <v>Helping to alleviate financial hardship</v>
      </c>
      <c r="D24" s="12">
        <f>IF([1]source_data!G26="","",IF([1]source_data!G26="","",[1]source_data!G26))</f>
        <v>593.95000000000005</v>
      </c>
      <c r="E24" s="11" t="str">
        <f>IF([1]source_data!G26="","",[1]tailored_settings!$B$3)</f>
        <v>GBP</v>
      </c>
      <c r="F24" s="13" t="str">
        <f>IF([1]source_data!G26="","",IF([1]source_data!H26="","",[1]source_data!H26))</f>
        <v>2025-08-12</v>
      </c>
      <c r="G24" s="11" t="str">
        <f>IF([1]source_data!G26="","",[1]tailored_settings!$B$5)</f>
        <v>Individual Recipient</v>
      </c>
      <c r="H24" s="11" t="str">
        <f>IF([1]source_data!G26="","",IF(AND([1]source_data!A26&lt;&gt;"",[1]tailored_settings!$B$16="Publish"),CONCATENATE([1]tailored_settings!$B$2&amp;[1]source_data!A26),IF(AND([1]source_data!A26&lt;&gt;"",[1]tailored_settings!$B$16="Do not publish"),CONCATENATE([1]tailored_settings!$B$4&amp;TEXT(ROW(A24)-1,"0000")&amp;"_"&amp;TEXT(F24,"yyyy-mm")),CONCATENATE([1]tailored_settings!$B$4&amp;TEXT(ROW(A24)-1,"0000")&amp;"_"&amp;TEXT(F24,"yyyy-mm")))))</f>
        <v>360G-Longleigh-IND-0023_2025-08</v>
      </c>
      <c r="I24" s="11" t="str">
        <f>IF([1]source_data!G26="","",[1]tailored_settings!$B$7)</f>
        <v>Longleigh Foundation</v>
      </c>
      <c r="J24" s="11" t="str">
        <f>IF([1]source_data!G26="","",[1]tailored_settings!$B$6)</f>
        <v>GB-CHC-1169016</v>
      </c>
      <c r="K24" s="11" t="str">
        <f>IF([1]source_data!G26="","",IF([1]source_data!I26="","",VLOOKUP([1]source_data!I26,[1]codelist_mapping!A:C,3,FALSE)))</f>
        <v>GTIR040</v>
      </c>
      <c r="L24" s="11" t="str">
        <f>IF([1]source_data!G26="","",IF([1]source_data!J26="","",VLOOKUP([1]source_data!J26,[1]codelist_mapping!A:C,3,FALSE)))</f>
        <v/>
      </c>
      <c r="M24" s="11" t="str">
        <f>IF([1]source_data!G26="","",IF([1]source_data!K26="","",IF([1]source_data!M26&lt;&gt;"",CONCATENATE(VLOOKUP([1]source_data!K26,[1]codelist_mapping!F:H,3,FALSE)&amp;";"&amp;VLOOKUP([1]source_data!L26,[1]codelist_mapping!F:H,3,FALSE)&amp;";"&amp;VLOOKUP([1]source_data!M26,[1]codelist_mapping!F:H,3,FALSE)),IF([1]source_data!L26&lt;&gt;"",CONCATENATE(VLOOKUP([1]source_data!K26,[1]codelist_mapping!F:H,3,FALSE)&amp;";"&amp;VLOOKUP([1]source_data!L26,[1]codelist_mapping!F:H,3,FALSE)),IF([1]source_data!K26&lt;&gt;"",CONCATENATE(VLOOKUP([1]source_data!K26,[1]codelist_mapping!F:H,3,FALSE)))))))</f>
        <v>GTIP020</v>
      </c>
      <c r="N24" s="14" t="str">
        <f>IF([1]source_data!G26="","",IF([1]source_data!D26="","",VLOOKUP([1]source_data!D26,[1]geo_data!A:I,9,FALSE)))</f>
        <v>Weston-super-Mare Central</v>
      </c>
      <c r="O24" s="14" t="str">
        <f>IF([1]source_data!G26="","",IF([1]source_data!D26="","",VLOOKUP([1]source_data!D26,[1]geo_data!A:I,8,FALSE)))</f>
        <v>E05010298</v>
      </c>
      <c r="P24" s="14" t="str">
        <f>IF([1]source_data!G26="","",IF(LEFT(O24,3)="E05","WD",IF(LEFT(O24,3)="S13","WD",IF(LEFT(O24,3)="W05","WD",IF(LEFT(O24,3)="W06","UA",IF(LEFT(O24,3)="S12","CA",IF(LEFT(O24,3)="E06","UA",IF(LEFT(O24,3)="E07","NMD",IF(LEFT(O24,3)="E08","MD",IF(LEFT(O24,3)="E09","LONB"))))))))))</f>
        <v>WD</v>
      </c>
      <c r="Q24" s="14" t="str">
        <f>IF([1]source_data!G26="","",IF([1]source_data!D26="","",VLOOKUP([1]source_data!D26,[1]geo_data!A:I,7,FALSE)))</f>
        <v>North Somerset</v>
      </c>
      <c r="R24" s="14" t="str">
        <f>IF([1]source_data!G26="","",IF([1]source_data!D26="","",VLOOKUP([1]source_data!D26,[1]geo_data!A:I,6,FALSE)))</f>
        <v>E06000024</v>
      </c>
      <c r="S24" s="14" t="str">
        <f>IF([1]source_data!G26="","",IF(LEFT(R24,3)="E05","WD",IF(LEFT(R24,3)="S13","WD",IF(LEFT(R24,3)="W05","WD",IF(LEFT(R24,3)="W06","UA",IF(LEFT(R24,3)="S12","CA",IF(LEFT(R24,3)="E06","UA",IF(LEFT(R24,3)="E07","NMD",IF(LEFT(R24,3)="E08","MD",IF(LEFT(R24,3)="E09","LONB"))))))))))</f>
        <v>UA</v>
      </c>
      <c r="T24" s="11" t="str">
        <f>IF([1]source_data!G26="","",IF([1]source_data!N26="","",[1]source_data!N26))</f>
        <v>Hardship Grant</v>
      </c>
      <c r="U24" s="15">
        <f>IF([1]source_data!G26="","",[1]tailored_settings!$B$8)</f>
        <v>46239</v>
      </c>
      <c r="V24" s="11" t="str">
        <f>IF([1]source_data!G26="","",[1]tailored_settings!$B$9)</f>
        <v>http://www.longleigh.org/</v>
      </c>
      <c r="W24" s="13" t="str">
        <f>IF([1]source_data!G26="","",IF([1]source_data!O26="","",[1]source_data!O26))</f>
        <v>2025-08-12</v>
      </c>
      <c r="X24" s="16" t="str">
        <f>IF([1]source_data!G26="","",IF([1]source_data!P26="","",[1]source_data!P26))</f>
        <v>2026-03-23</v>
      </c>
      <c r="Y24" s="17">
        <f>IF([1]source_data!G26="","",IF([1]source_data!Q26="","",[1]source_data!Q26))</f>
        <v>7</v>
      </c>
      <c r="Z24" s="18" t="str">
        <f>IF([1]source_data!G26="","",IF([1]source_data!I26="","",[1]tailored_settings!$B$10))</f>
        <v>Primary grant reason</v>
      </c>
      <c r="AA24" s="18" t="str">
        <f>IF([1]source_data!G26="","",IF([1]source_data!I26="","",[1]source_data!I26))</f>
        <v>2. Customer/family receiving medication and/or therapy for a mental health condition or substance addiction.</v>
      </c>
      <c r="AB24" s="18" t="str">
        <f>IF([1]source_data!G26="","",IF([1]source_data!J26="","",[1]tailored_settings!$B$11))</f>
        <v/>
      </c>
      <c r="AC24" s="18" t="str">
        <f>IF([1]source_data!G26="","",IF([1]source_data!J26="","",[1]source_data!J26))</f>
        <v/>
      </c>
      <c r="AD24" s="18" t="str">
        <f>IF([1]source_data!G26="","",IF([1]source_data!K26="","",[1]tailored_settings!$B$12))</f>
        <v>Grant purpose</v>
      </c>
      <c r="AE24" s="18" t="str">
        <f>IF([1]source_data!G26="","",IF([1]source_data!K26="","",[1]source_data!K26))</f>
        <v>Appliances</v>
      </c>
      <c r="AF24" s="18" t="str">
        <f>IF([1]source_data!G26="","",IF([1]source_data!K26="","",[1]tailored_settings!$B$13))</f>
        <v>Grant purpose</v>
      </c>
      <c r="AG24" s="18" t="str">
        <f>IF([1]source_data!G26="","",IF([1]source_data!K26="","",[1]source_data!K26))</f>
        <v>Appliances</v>
      </c>
      <c r="AH24" s="18" t="str">
        <f>IF([1]source_data!G26="","",IF([1]source_data!M26="","",[1]tailored_settings!$B$14))</f>
        <v/>
      </c>
      <c r="AI24" s="18" t="str">
        <f>IF([1]source_data!G26="","",IF([1]source_data!M26="","",[1]source_data!M26))</f>
        <v/>
      </c>
    </row>
    <row r="25" spans="1:35" s="19" customFormat="1" ht="16" x14ac:dyDescent="0.2">
      <c r="A25" s="11" t="str">
        <f>IF([1]source_data!G27="","",IF(AND([1]source_data!C27&lt;&gt;"",[1]tailored_settings!$B$15="Publish"),CONCATENATE([1]tailored_settings!$B$2&amp;[1]source_data!C27),IF(AND([1]source_data!C27&lt;&gt;"",[1]tailored_settings!$B$15="Do not publish"),CONCATENATE([1]tailored_settings!$B$2&amp;TEXT(ROW(A25)-1,"0000")&amp;"_"&amp;TEXT(F25,"yyyy-mm")),CONCATENATE([1]tailored_settings!$B$2&amp;TEXT(ROW(A25)-1,"0000")&amp;"_"&amp;TEXT(F25,"yyyy-mm")))))</f>
        <v>360G-Longleigh-E25-00081W</v>
      </c>
      <c r="B25" s="11" t="str">
        <f>IF([1]source_data!G27="","",IF([1]source_data!E27&lt;&gt;"",[1]source_data!E27,CONCATENATE("Grant to "&amp;G25)))</f>
        <v>Grant to Individual Recipient</v>
      </c>
      <c r="C25" s="11" t="str">
        <f>IF([1]source_data!G27="","",IF([1]source_data!F27="",_xlfn.XLOOKUP(T25,[1]tailored_settings!$B$20:$B$25,[1]tailored_settings!$A$20:$A$25,"")))</f>
        <v>Helping to alleviate financial hardship</v>
      </c>
      <c r="D25" s="12">
        <f>IF([1]source_data!G27="","",IF([1]source_data!G27="","",[1]source_data!G27))</f>
        <v>735.96</v>
      </c>
      <c r="E25" s="11" t="str">
        <f>IF([1]source_data!G27="","",[1]tailored_settings!$B$3)</f>
        <v>GBP</v>
      </c>
      <c r="F25" s="13" t="str">
        <f>IF([1]source_data!G27="","",IF([1]source_data!H27="","",[1]source_data!H27))</f>
        <v>2025-08-12</v>
      </c>
      <c r="G25" s="11" t="str">
        <f>IF([1]source_data!G27="","",[1]tailored_settings!$B$5)</f>
        <v>Individual Recipient</v>
      </c>
      <c r="H25" s="11" t="str">
        <f>IF([1]source_data!G27="","",IF(AND([1]source_data!A27&lt;&gt;"",[1]tailored_settings!$B$16="Publish"),CONCATENATE([1]tailored_settings!$B$2&amp;[1]source_data!A27),IF(AND([1]source_data!A27&lt;&gt;"",[1]tailored_settings!$B$16="Do not publish"),CONCATENATE([1]tailored_settings!$B$4&amp;TEXT(ROW(A25)-1,"0000")&amp;"_"&amp;TEXT(F25,"yyyy-mm")),CONCATENATE([1]tailored_settings!$B$4&amp;TEXT(ROW(A25)-1,"0000")&amp;"_"&amp;TEXT(F25,"yyyy-mm")))))</f>
        <v>360G-Longleigh-IND-0024_2025-08</v>
      </c>
      <c r="I25" s="11" t="str">
        <f>IF([1]source_data!G27="","",[1]tailored_settings!$B$7)</f>
        <v>Longleigh Foundation</v>
      </c>
      <c r="J25" s="11" t="str">
        <f>IF([1]source_data!G27="","",[1]tailored_settings!$B$6)</f>
        <v>GB-CHC-1169016</v>
      </c>
      <c r="K25" s="11" t="str">
        <f>IF([1]source_data!G27="","",IF([1]source_data!I27="","",VLOOKUP([1]source_data!I27,[1]codelist_mapping!A:C,3,FALSE)))</f>
        <v>GTIR030</v>
      </c>
      <c r="L25" s="11" t="str">
        <f>IF([1]source_data!G27="","",IF([1]source_data!J27="","",VLOOKUP([1]source_data!J27,[1]codelist_mapping!A:C,3,FALSE)))</f>
        <v/>
      </c>
      <c r="M25" s="11" t="str">
        <f>IF([1]source_data!G27="","",IF([1]source_data!K27="","",IF([1]source_data!M27&lt;&gt;"",CONCATENATE(VLOOKUP([1]source_data!K27,[1]codelist_mapping!F:H,3,FALSE)&amp;";"&amp;VLOOKUP([1]source_data!L27,[1]codelist_mapping!F:H,3,FALSE)&amp;";"&amp;VLOOKUP([1]source_data!M27,[1]codelist_mapping!F:H,3,FALSE)),IF([1]source_data!L27&lt;&gt;"",CONCATENATE(VLOOKUP([1]source_data!K27,[1]codelist_mapping!F:H,3,FALSE)&amp;";"&amp;VLOOKUP([1]source_data!L27,[1]codelist_mapping!F:H,3,FALSE)),IF([1]source_data!K27&lt;&gt;"",CONCATENATE(VLOOKUP([1]source_data!K27,[1]codelist_mapping!F:H,3,FALSE)))))))</f>
        <v>GTIP020;GTIP080</v>
      </c>
      <c r="N25" s="14" t="str">
        <f>IF([1]source_data!G27="","",IF([1]source_data!D27="","",VLOOKUP([1]source_data!D27,[1]geo_data!A:I,9,FALSE)))</f>
        <v>Leominster West</v>
      </c>
      <c r="O25" s="14" t="str">
        <f>IF([1]source_data!G27="","",IF([1]source_data!D27="","",VLOOKUP([1]source_data!D27,[1]geo_data!A:I,8,FALSE)))</f>
        <v>E05009471</v>
      </c>
      <c r="P25" s="14" t="str">
        <f>IF([1]source_data!G27="","",IF(LEFT(O25,3)="E05","WD",IF(LEFT(O25,3)="S13","WD",IF(LEFT(O25,3)="W05","WD",IF(LEFT(O25,3)="W06","UA",IF(LEFT(O25,3)="S12","CA",IF(LEFT(O25,3)="E06","UA",IF(LEFT(O25,3)="E07","NMD",IF(LEFT(O25,3)="E08","MD",IF(LEFT(O25,3)="E09","LONB"))))))))))</f>
        <v>WD</v>
      </c>
      <c r="Q25" s="14" t="str">
        <f>IF([1]source_data!G27="","",IF([1]source_data!D27="","",VLOOKUP([1]source_data!D27,[1]geo_data!A:I,7,FALSE)))</f>
        <v>Herefordshire, County of</v>
      </c>
      <c r="R25" s="14" t="str">
        <f>IF([1]source_data!G27="","",IF([1]source_data!D27="","",VLOOKUP([1]source_data!D27,[1]geo_data!A:I,6,FALSE)))</f>
        <v>E06000019</v>
      </c>
      <c r="S25" s="14" t="str">
        <f>IF([1]source_data!G27="","",IF(LEFT(R25,3)="E05","WD",IF(LEFT(R25,3)="S13","WD",IF(LEFT(R25,3)="W05","WD",IF(LEFT(R25,3)="W06","UA",IF(LEFT(R25,3)="S12","CA",IF(LEFT(R25,3)="E06","UA",IF(LEFT(R25,3)="E07","NMD",IF(LEFT(R25,3)="E08","MD",IF(LEFT(R25,3)="E09","LONB"))))))))))</f>
        <v>UA</v>
      </c>
      <c r="T25" s="11" t="str">
        <f>IF([1]source_data!G27="","",IF([1]source_data!N27="","",[1]source_data!N27))</f>
        <v>Hardship Grant</v>
      </c>
      <c r="U25" s="15">
        <f>IF([1]source_data!G27="","",[1]tailored_settings!$B$8)</f>
        <v>46239</v>
      </c>
      <c r="V25" s="11" t="str">
        <f>IF([1]source_data!G27="","",[1]tailored_settings!$B$9)</f>
        <v>http://www.longleigh.org/</v>
      </c>
      <c r="W25" s="13" t="str">
        <f>IF([1]source_data!G27="","",IF([1]source_data!O27="","",[1]source_data!O27))</f>
        <v>2025-08-12</v>
      </c>
      <c r="X25" s="16" t="str">
        <f>IF([1]source_data!G27="","",IF([1]source_data!P27="","",[1]source_data!P27))</f>
        <v>2025-08-22</v>
      </c>
      <c r="Y25" s="17">
        <f>IF([1]source_data!G27="","",IF([1]source_data!Q27="","",[1]source_data!Q27))</f>
        <v>0</v>
      </c>
      <c r="Z25" s="18" t="str">
        <f>IF([1]source_data!G27="","",IF([1]source_data!I27="","",[1]tailored_settings!$B$10))</f>
        <v>Primary grant reason</v>
      </c>
      <c r="AA25" s="18" t="str">
        <f>IF([1]source_data!G27="","",IF([1]source_data!I27="","",[1]source_data!I27))</f>
        <v>1. Customer/family with a diagnosed condition or disability</v>
      </c>
      <c r="AB25" s="18" t="str">
        <f>IF([1]source_data!G27="","",IF([1]source_data!J27="","",[1]tailored_settings!$B$11))</f>
        <v/>
      </c>
      <c r="AC25" s="18" t="str">
        <f>IF([1]source_data!G27="","",IF([1]source_data!J27="","",[1]source_data!J27))</f>
        <v/>
      </c>
      <c r="AD25" s="18" t="str">
        <f>IF([1]source_data!G27="","",IF([1]source_data!K27="","",[1]tailored_settings!$B$12))</f>
        <v>Grant purpose</v>
      </c>
      <c r="AE25" s="18" t="str">
        <f>IF([1]source_data!G27="","",IF([1]source_data!K27="","",[1]source_data!K27))</f>
        <v>Appliances</v>
      </c>
      <c r="AF25" s="18" t="str">
        <f>IF([1]source_data!G27="","",IF([1]source_data!K27="","",[1]tailored_settings!$B$13))</f>
        <v>Grant purpose</v>
      </c>
      <c r="AG25" s="18" t="str">
        <f>IF([1]source_data!G27="","",IF([1]source_data!K27="","",[1]source_data!K27))</f>
        <v>Appliances</v>
      </c>
      <c r="AH25" s="18" t="str">
        <f>IF([1]source_data!G27="","",IF([1]source_data!M27="","",[1]tailored_settings!$B$14))</f>
        <v/>
      </c>
      <c r="AI25" s="18" t="str">
        <f>IF([1]source_data!G27="","",IF([1]source_data!M27="","",[1]source_data!M27))</f>
        <v/>
      </c>
    </row>
    <row r="26" spans="1:35" s="19" customFormat="1" ht="16" x14ac:dyDescent="0.2">
      <c r="A26" s="11" t="str">
        <f>IF([1]source_data!G28="","",IF(AND([1]source_data!C28&lt;&gt;"",[1]tailored_settings!$B$15="Publish"),CONCATENATE([1]tailored_settings!$B$2&amp;[1]source_data!C28),IF(AND([1]source_data!C28&lt;&gt;"",[1]tailored_settings!$B$15="Do not publish"),CONCATENATE([1]tailored_settings!$B$2&amp;TEXT(ROW(A26)-1,"0000")&amp;"_"&amp;TEXT(F26,"yyyy-mm")),CONCATENATE([1]tailored_settings!$B$2&amp;TEXT(ROW(A26)-1,"0000")&amp;"_"&amp;TEXT(F26,"yyyy-mm")))))</f>
        <v>360G-Longleigh-E25-00082W</v>
      </c>
      <c r="B26" s="11" t="str">
        <f>IF([1]source_data!G28="","",IF([1]source_data!E28&lt;&gt;"",[1]source_data!E28,CONCATENATE("Grant to "&amp;G26)))</f>
        <v>Grant to Individual Recipient</v>
      </c>
      <c r="C26" s="11" t="str">
        <f>IF([1]source_data!G28="","",IF([1]source_data!F28="",_xlfn.XLOOKUP(T26,[1]tailored_settings!$B$20:$B$25,[1]tailored_settings!$A$20:$A$25,"")))</f>
        <v>Helping to alleviate financial hardship</v>
      </c>
      <c r="D26" s="12">
        <f>IF([1]source_data!G28="","",IF([1]source_data!G28="","",[1]source_data!G28))</f>
        <v>660.26</v>
      </c>
      <c r="E26" s="11" t="str">
        <f>IF([1]source_data!G28="","",[1]tailored_settings!$B$3)</f>
        <v>GBP</v>
      </c>
      <c r="F26" s="13" t="str">
        <f>IF([1]source_data!G28="","",IF([1]source_data!H28="","",[1]source_data!H28))</f>
        <v>2025-08-12</v>
      </c>
      <c r="G26" s="11" t="str">
        <f>IF([1]source_data!G28="","",[1]tailored_settings!$B$5)</f>
        <v>Individual Recipient</v>
      </c>
      <c r="H26" s="11" t="str">
        <f>IF([1]source_data!G28="","",IF(AND([1]source_data!A28&lt;&gt;"",[1]tailored_settings!$B$16="Publish"),CONCATENATE([1]tailored_settings!$B$2&amp;[1]source_data!A28),IF(AND([1]source_data!A28&lt;&gt;"",[1]tailored_settings!$B$16="Do not publish"),CONCATENATE([1]tailored_settings!$B$4&amp;TEXT(ROW(A26)-1,"0000")&amp;"_"&amp;TEXT(F26,"yyyy-mm")),CONCATENATE([1]tailored_settings!$B$4&amp;TEXT(ROW(A26)-1,"0000")&amp;"_"&amp;TEXT(F26,"yyyy-mm")))))</f>
        <v>360G-Longleigh-IND-0025_2025-08</v>
      </c>
      <c r="I26" s="11" t="str">
        <f>IF([1]source_data!G28="","",[1]tailored_settings!$B$7)</f>
        <v>Longleigh Foundation</v>
      </c>
      <c r="J26" s="11" t="str">
        <f>IF([1]source_data!G28="","",[1]tailored_settings!$B$6)</f>
        <v>GB-CHC-1169016</v>
      </c>
      <c r="K26" s="11" t="str">
        <f>IF([1]source_data!G28="","",IF([1]source_data!I28="","",VLOOKUP([1]source_data!I28,[1]codelist_mapping!A:C,3,FALSE)))</f>
        <v>GTIR030</v>
      </c>
      <c r="L26" s="11" t="str">
        <f>IF([1]source_data!G28="","",IF([1]source_data!J28="","",VLOOKUP([1]source_data!J28,[1]codelist_mapping!A:C,3,FALSE)))</f>
        <v>GTIR040</v>
      </c>
      <c r="M26" s="11" t="str">
        <f>IF([1]source_data!G28="","",IF([1]source_data!K28="","",IF([1]source_data!M28&lt;&gt;"",CONCATENATE(VLOOKUP([1]source_data!K28,[1]codelist_mapping!F:H,3,FALSE)&amp;";"&amp;VLOOKUP([1]source_data!L28,[1]codelist_mapping!F:H,3,FALSE)&amp;";"&amp;VLOOKUP([1]source_data!M28,[1]codelist_mapping!F:H,3,FALSE)),IF([1]source_data!L28&lt;&gt;"",CONCATENATE(VLOOKUP([1]source_data!K28,[1]codelist_mapping!F:H,3,FALSE)&amp;";"&amp;VLOOKUP([1]source_data!L28,[1]codelist_mapping!F:H,3,FALSE)),IF([1]source_data!K28&lt;&gt;"",CONCATENATE(VLOOKUP([1]source_data!K28,[1]codelist_mapping!F:H,3,FALSE)))))))</f>
        <v>GTIP020</v>
      </c>
      <c r="N26" s="14" t="str">
        <f>IF([1]source_data!G28="","",IF([1]source_data!D28="","",VLOOKUP([1]source_data!D28,[1]geo_data!A:I,9,FALSE)))</f>
        <v>Brighton Hill</v>
      </c>
      <c r="O26" s="14" t="str">
        <f>IF([1]source_data!G28="","",IF([1]source_data!D28="","",VLOOKUP([1]source_data!D28,[1]geo_data!A:I,8,FALSE)))</f>
        <v>E05013080</v>
      </c>
      <c r="P26" s="14" t="str">
        <f>IF([1]source_data!G28="","",IF(LEFT(O26,3)="E05","WD",IF(LEFT(O26,3)="S13","WD",IF(LEFT(O26,3)="W05","WD",IF(LEFT(O26,3)="W06","UA",IF(LEFT(O26,3)="S12","CA",IF(LEFT(O26,3)="E06","UA",IF(LEFT(O26,3)="E07","NMD",IF(LEFT(O26,3)="E08","MD",IF(LEFT(O26,3)="E09","LONB"))))))))))</f>
        <v>WD</v>
      </c>
      <c r="Q26" s="14" t="str">
        <f>IF([1]source_data!G28="","",IF([1]source_data!D28="","",VLOOKUP([1]source_data!D28,[1]geo_data!A:I,7,FALSE)))</f>
        <v>Basingstoke and Deane</v>
      </c>
      <c r="R26" s="14" t="str">
        <f>IF([1]source_data!G28="","",IF([1]source_data!D28="","",VLOOKUP([1]source_data!D28,[1]geo_data!A:I,6,FALSE)))</f>
        <v>E07000084</v>
      </c>
      <c r="S26" s="14" t="str">
        <f>IF([1]source_data!G28="","",IF(LEFT(R26,3)="E05","WD",IF(LEFT(R26,3)="S13","WD",IF(LEFT(R26,3)="W05","WD",IF(LEFT(R26,3)="W06","UA",IF(LEFT(R26,3)="S12","CA",IF(LEFT(R26,3)="E06","UA",IF(LEFT(R26,3)="E07","NMD",IF(LEFT(R26,3)="E08","MD",IF(LEFT(R26,3)="E09","LONB"))))))))))</f>
        <v>NMD</v>
      </c>
      <c r="T26" s="11" t="str">
        <f>IF([1]source_data!G28="","",IF([1]source_data!N28="","",[1]source_data!N28))</f>
        <v>Hardship Grant</v>
      </c>
      <c r="U26" s="15">
        <f>IF([1]source_data!G28="","",[1]tailored_settings!$B$8)</f>
        <v>46239</v>
      </c>
      <c r="V26" s="11" t="str">
        <f>IF([1]source_data!G28="","",[1]tailored_settings!$B$9)</f>
        <v>http://www.longleigh.org/</v>
      </c>
      <c r="W26" s="13" t="str">
        <f>IF([1]source_data!G28="","",IF([1]source_data!O28="","",[1]source_data!O28))</f>
        <v>2025-08-12</v>
      </c>
      <c r="X26" s="16" t="str">
        <f>IF([1]source_data!G28="","",IF([1]source_data!P28="","",[1]source_data!P28))</f>
        <v>2025-10-01</v>
      </c>
      <c r="Y26" s="17">
        <f>IF([1]source_data!G28="","",IF([1]source_data!Q28="","",[1]source_data!Q28))</f>
        <v>1</v>
      </c>
      <c r="Z26" s="18" t="str">
        <f>IF([1]source_data!G28="","",IF([1]source_data!I28="","",[1]tailored_settings!$B$10))</f>
        <v>Primary grant reason</v>
      </c>
      <c r="AA26" s="18" t="str">
        <f>IF([1]source_data!G28="","",IF([1]source_data!I28="","",[1]source_data!I28))</f>
        <v>1. Customer/family with a diagnosed condition or disability</v>
      </c>
      <c r="AB26" s="18" t="str">
        <f>IF([1]source_data!G28="","",IF([1]source_data!J28="","",[1]tailored_settings!$B$11))</f>
        <v>Secondary grant reason</v>
      </c>
      <c r="AC26" s="18" t="str">
        <f>IF([1]source_data!G28="","",IF([1]source_data!J28="","",[1]source_data!J28))</f>
        <v>2. Customer/family receiving medication and/or therapy for a mental health condition or substance addiction.</v>
      </c>
      <c r="AD26" s="18" t="str">
        <f>IF([1]source_data!G28="","",IF([1]source_data!K28="","",[1]tailored_settings!$B$12))</f>
        <v>Grant purpose</v>
      </c>
      <c r="AE26" s="18" t="str">
        <f>IF([1]source_data!G28="","",IF([1]source_data!K28="","",[1]source_data!K28))</f>
        <v xml:space="preserve">Furniture </v>
      </c>
      <c r="AF26" s="18" t="str">
        <f>IF([1]source_data!G28="","",IF([1]source_data!K28="","",[1]tailored_settings!$B$13))</f>
        <v>Grant purpose</v>
      </c>
      <c r="AG26" s="18" t="str">
        <f>IF([1]source_data!G28="","",IF([1]source_data!K28="","",[1]source_data!K28))</f>
        <v xml:space="preserve">Furniture </v>
      </c>
      <c r="AH26" s="18" t="str">
        <f>IF([1]source_data!G28="","",IF([1]source_data!M28="","",[1]tailored_settings!$B$14))</f>
        <v/>
      </c>
      <c r="AI26" s="18" t="str">
        <f>IF([1]source_data!G28="","",IF([1]source_data!M28="","",[1]source_data!M28))</f>
        <v/>
      </c>
    </row>
    <row r="27" spans="1:35" s="19" customFormat="1" ht="16" x14ac:dyDescent="0.2">
      <c r="A27" s="11" t="str">
        <f>IF([1]source_data!G29="","",IF(AND([1]source_data!C29&lt;&gt;"",[1]tailored_settings!$B$15="Publish"),CONCATENATE([1]tailored_settings!$B$2&amp;[1]source_data!C29),IF(AND([1]source_data!C29&lt;&gt;"",[1]tailored_settings!$B$15="Do not publish"),CONCATENATE([1]tailored_settings!$B$2&amp;TEXT(ROW(A27)-1,"0000")&amp;"_"&amp;TEXT(F27,"yyyy-mm")),CONCATENATE([1]tailored_settings!$B$2&amp;TEXT(ROW(A27)-1,"0000")&amp;"_"&amp;TEXT(F27,"yyyy-mm")))))</f>
        <v>360G-Longleigh-E25-00083W</v>
      </c>
      <c r="B27" s="11" t="str">
        <f>IF([1]source_data!G29="","",IF([1]source_data!E29&lt;&gt;"",[1]source_data!E29,CONCATENATE("Grant to "&amp;G27)))</f>
        <v>Grant to Individual Recipient</v>
      </c>
      <c r="C27" s="11" t="str">
        <f>IF([1]source_data!G29="","",IF([1]source_data!F29="",_xlfn.XLOOKUP(T27,[1]tailored_settings!$B$20:$B$25,[1]tailored_settings!$A$20:$A$25,"")))</f>
        <v>Helping to alleviate financial hardship</v>
      </c>
      <c r="D27" s="12">
        <f>IF([1]source_data!G29="","",IF([1]source_data!G29="","",[1]source_data!G29))</f>
        <v>472.72</v>
      </c>
      <c r="E27" s="11" t="str">
        <f>IF([1]source_data!G29="","",[1]tailored_settings!$B$3)</f>
        <v>GBP</v>
      </c>
      <c r="F27" s="13" t="str">
        <f>IF([1]source_data!G29="","",IF([1]source_data!H29="","",[1]source_data!H29))</f>
        <v>2025-08-11</v>
      </c>
      <c r="G27" s="11" t="str">
        <f>IF([1]source_data!G29="","",[1]tailored_settings!$B$5)</f>
        <v>Individual Recipient</v>
      </c>
      <c r="H27" s="11" t="str">
        <f>IF([1]source_data!G29="","",IF(AND([1]source_data!A29&lt;&gt;"",[1]tailored_settings!$B$16="Publish"),CONCATENATE([1]tailored_settings!$B$2&amp;[1]source_data!A29),IF(AND([1]source_data!A29&lt;&gt;"",[1]tailored_settings!$B$16="Do not publish"),CONCATENATE([1]tailored_settings!$B$4&amp;TEXT(ROW(A27)-1,"0000")&amp;"_"&amp;TEXT(F27,"yyyy-mm")),CONCATENATE([1]tailored_settings!$B$4&amp;TEXT(ROW(A27)-1,"0000")&amp;"_"&amp;TEXT(F27,"yyyy-mm")))))</f>
        <v>360G-Longleigh-IND-0026_2025-08</v>
      </c>
      <c r="I27" s="11" t="str">
        <f>IF([1]source_data!G29="","",[1]tailored_settings!$B$7)</f>
        <v>Longleigh Foundation</v>
      </c>
      <c r="J27" s="11" t="str">
        <f>IF([1]source_data!G29="","",[1]tailored_settings!$B$6)</f>
        <v>GB-CHC-1169016</v>
      </c>
      <c r="K27" s="11" t="str">
        <f>IF([1]source_data!G29="","",IF([1]source_data!I29="","",VLOOKUP([1]source_data!I29,[1]codelist_mapping!A:C,3,FALSE)))</f>
        <v>GTIR030</v>
      </c>
      <c r="L27" s="11" t="str">
        <f>IF([1]source_data!G29="","",IF([1]source_data!J29="","",VLOOKUP([1]source_data!J29,[1]codelist_mapping!A:C,3,FALSE)))</f>
        <v/>
      </c>
      <c r="M27" s="11" t="str">
        <f>IF([1]source_data!G29="","",IF([1]source_data!K29="","",IF([1]source_data!M29&lt;&gt;"",CONCATENATE(VLOOKUP([1]source_data!K29,[1]codelist_mapping!F:H,3,FALSE)&amp;";"&amp;VLOOKUP([1]source_data!L29,[1]codelist_mapping!F:H,3,FALSE)&amp;";"&amp;VLOOKUP([1]source_data!M29,[1]codelist_mapping!F:H,3,FALSE)),IF([1]source_data!L29&lt;&gt;"",CONCATENATE(VLOOKUP([1]source_data!K29,[1]codelist_mapping!F:H,3,FALSE)&amp;";"&amp;VLOOKUP([1]source_data!L29,[1]codelist_mapping!F:H,3,FALSE)),IF([1]source_data!K29&lt;&gt;"",CONCATENATE(VLOOKUP([1]source_data!K29,[1]codelist_mapping!F:H,3,FALSE)))))))</f>
        <v>GTIP070;GTIP080;GTIP060</v>
      </c>
      <c r="N27" s="14" t="str">
        <f>IF([1]source_data!G29="","",IF([1]source_data!D29="","",VLOOKUP([1]source_data!D29,[1]geo_data!A:I,9,FALSE)))</f>
        <v>Blackdown &amp; Neroche</v>
      </c>
      <c r="O27" s="14" t="str">
        <f>IF([1]source_data!G29="","",IF([1]source_data!D29="","",VLOOKUP([1]source_data!D29,[1]geo_data!A:I,8,FALSE)))</f>
        <v>E05014340</v>
      </c>
      <c r="P27" s="14" t="str">
        <f>IF([1]source_data!G29="","",IF(LEFT(O27,3)="E05","WD",IF(LEFT(O27,3)="S13","WD",IF(LEFT(O27,3)="W05","WD",IF(LEFT(O27,3)="W06","UA",IF(LEFT(O27,3)="S12","CA",IF(LEFT(O27,3)="E06","UA",IF(LEFT(O27,3)="E07","NMD",IF(LEFT(O27,3)="E08","MD",IF(LEFT(O27,3)="E09","LONB"))))))))))</f>
        <v>WD</v>
      </c>
      <c r="Q27" s="14" t="str">
        <f>IF([1]source_data!G29="","",IF([1]source_data!D29="","",VLOOKUP([1]source_data!D29,[1]geo_data!A:I,7,FALSE)))</f>
        <v>Somerset</v>
      </c>
      <c r="R27" s="14" t="str">
        <f>IF([1]source_data!G29="","",IF([1]source_data!D29="","",VLOOKUP([1]source_data!D29,[1]geo_data!A:I,6,FALSE)))</f>
        <v>E06000066</v>
      </c>
      <c r="S27" s="14" t="str">
        <f>IF([1]source_data!G29="","",IF(LEFT(R27,3)="E05","WD",IF(LEFT(R27,3)="S13","WD",IF(LEFT(R27,3)="W05","WD",IF(LEFT(R27,3)="W06","UA",IF(LEFT(R27,3)="S12","CA",IF(LEFT(R27,3)="E06","UA",IF(LEFT(R27,3)="E07","NMD",IF(LEFT(R27,3)="E08","MD",IF(LEFT(R27,3)="E09","LONB"))))))))))</f>
        <v>UA</v>
      </c>
      <c r="T27" s="11" t="str">
        <f>IF([1]source_data!G29="","",IF([1]source_data!N29="","",[1]source_data!N29))</f>
        <v>Hardship Grant</v>
      </c>
      <c r="U27" s="15">
        <f>IF([1]source_data!G29="","",[1]tailored_settings!$B$8)</f>
        <v>46239</v>
      </c>
      <c r="V27" s="11" t="str">
        <f>IF([1]source_data!G29="","",[1]tailored_settings!$B$9)</f>
        <v>http://www.longleigh.org/</v>
      </c>
      <c r="W27" s="13" t="str">
        <f>IF([1]source_data!G29="","",IF([1]source_data!O29="","",[1]source_data!O29))</f>
        <v>2025-08-11</v>
      </c>
      <c r="X27" s="16" t="str">
        <f>IF([1]source_data!G29="","",IF([1]source_data!P29="","",[1]source_data!P29))</f>
        <v>2025-10-03</v>
      </c>
      <c r="Y27" s="17">
        <f>IF([1]source_data!G29="","",IF([1]source_data!Q29="","",[1]source_data!Q29))</f>
        <v>1</v>
      </c>
      <c r="Z27" s="18" t="str">
        <f>IF([1]source_data!G29="","",IF([1]source_data!I29="","",[1]tailored_settings!$B$10))</f>
        <v>Primary grant reason</v>
      </c>
      <c r="AA27" s="18" t="str">
        <f>IF([1]source_data!G29="","",IF([1]source_data!I29="","",[1]source_data!I29))</f>
        <v>1. Customer/family with a diagnosed condition or disability</v>
      </c>
      <c r="AB27" s="18" t="str">
        <f>IF([1]source_data!G29="","",IF([1]source_data!J29="","",[1]tailored_settings!$B$11))</f>
        <v/>
      </c>
      <c r="AC27" s="18" t="str">
        <f>IF([1]source_data!G29="","",IF([1]source_data!J29="","",[1]source_data!J29))</f>
        <v/>
      </c>
      <c r="AD27" s="18" t="str">
        <f>IF([1]source_data!G29="","",IF([1]source_data!K29="","",[1]tailored_settings!$B$12))</f>
        <v>Grant purpose</v>
      </c>
      <c r="AE27" s="18" t="str">
        <f>IF([1]source_data!G29="","",IF([1]source_data!K29="","",[1]source_data!K29))</f>
        <v>Food vouchers</v>
      </c>
      <c r="AF27" s="18" t="str">
        <f>IF([1]source_data!G29="","",IF([1]source_data!K29="","",[1]tailored_settings!$B$13))</f>
        <v>Grant purpose</v>
      </c>
      <c r="AG27" s="18" t="str">
        <f>IF([1]source_data!G29="","",IF([1]source_data!K29="","",[1]source_data!K29))</f>
        <v>Food vouchers</v>
      </c>
      <c r="AH27" s="18" t="str">
        <f>IF([1]source_data!G29="","",IF([1]source_data!M29="","",[1]tailored_settings!$B$14))</f>
        <v>Grant purpose</v>
      </c>
      <c r="AI27" s="18" t="str">
        <f>IF([1]source_data!G29="","",IF([1]source_data!M29="","",[1]source_data!M29))</f>
        <v>Voucher for small household items</v>
      </c>
    </row>
    <row r="28" spans="1:35" s="19" customFormat="1" ht="16" x14ac:dyDescent="0.2">
      <c r="A28" s="11" t="str">
        <f>IF([1]source_data!G30="","",IF(AND([1]source_data!C30&lt;&gt;"",[1]tailored_settings!$B$15="Publish"),CONCATENATE([1]tailored_settings!$B$2&amp;[1]source_data!C30),IF(AND([1]source_data!C30&lt;&gt;"",[1]tailored_settings!$B$15="Do not publish"),CONCATENATE([1]tailored_settings!$B$2&amp;TEXT(ROW(A28)-1,"0000")&amp;"_"&amp;TEXT(F28,"yyyy-mm")),CONCATENATE([1]tailored_settings!$B$2&amp;TEXT(ROW(A28)-1,"0000")&amp;"_"&amp;TEXT(F28,"yyyy-mm")))))</f>
        <v>360G-Longleigh-E25-00084W</v>
      </c>
      <c r="B28" s="11" t="str">
        <f>IF([1]source_data!G30="","",IF([1]source_data!E30&lt;&gt;"",[1]source_data!E30,CONCATENATE("Grant to "&amp;G28)))</f>
        <v>Grant to Individual Recipient</v>
      </c>
      <c r="C28" s="11" t="str">
        <f>IF([1]source_data!G30="","",IF([1]source_data!F30="",_xlfn.XLOOKUP(T28,[1]tailored_settings!$B$20:$B$25,[1]tailored_settings!$A$20:$A$25,"")))</f>
        <v>Providing financial aid after an impactful incident</v>
      </c>
      <c r="D28" s="12">
        <f>IF([1]source_data!G30="","",IF([1]source_data!G30="","",[1]source_data!G30))</f>
        <v>1618</v>
      </c>
      <c r="E28" s="11" t="str">
        <f>IF([1]source_data!G30="","",[1]tailored_settings!$B$3)</f>
        <v>GBP</v>
      </c>
      <c r="F28" s="13" t="str">
        <f>IF([1]source_data!G30="","",IF([1]source_data!H30="","",[1]source_data!H30))</f>
        <v>2025-08-11</v>
      </c>
      <c r="G28" s="11" t="str">
        <f>IF([1]source_data!G30="","",[1]tailored_settings!$B$5)</f>
        <v>Individual Recipient</v>
      </c>
      <c r="H28" s="11" t="str">
        <f>IF([1]source_data!G30="","",IF(AND([1]source_data!A30&lt;&gt;"",[1]tailored_settings!$B$16="Publish"),CONCATENATE([1]tailored_settings!$B$2&amp;[1]source_data!A30),IF(AND([1]source_data!A30&lt;&gt;"",[1]tailored_settings!$B$16="Do not publish"),CONCATENATE([1]tailored_settings!$B$4&amp;TEXT(ROW(A28)-1,"0000")&amp;"_"&amp;TEXT(F28,"yyyy-mm")),CONCATENATE([1]tailored_settings!$B$4&amp;TEXT(ROW(A28)-1,"0000")&amp;"_"&amp;TEXT(F28,"yyyy-mm")))))</f>
        <v>360G-Longleigh-IND-0027_2025-08</v>
      </c>
      <c r="I28" s="11" t="str">
        <f>IF([1]source_data!G30="","",[1]tailored_settings!$B$7)</f>
        <v>Longleigh Foundation</v>
      </c>
      <c r="J28" s="11" t="str">
        <f>IF([1]source_data!G30="","",[1]tailored_settings!$B$6)</f>
        <v>GB-CHC-1169016</v>
      </c>
      <c r="K28" s="11" t="str">
        <f>IF([1]source_data!G30="","",IF([1]source_data!I30="","",VLOOKUP([1]source_data!I30,[1]codelist_mapping!A:C,3,FALSE)))</f>
        <v>GTIR030</v>
      </c>
      <c r="L28" s="11" t="str">
        <f>IF([1]source_data!G30="","",IF([1]source_data!J30="","",VLOOKUP([1]source_data!J30,[1]codelist_mapping!A:C,3,FALSE)))</f>
        <v/>
      </c>
      <c r="M28" s="11" t="str">
        <f>IF([1]source_data!G30="","",IF([1]source_data!K30="","",IF([1]source_data!M30&lt;&gt;"",CONCATENATE(VLOOKUP([1]source_data!K30,[1]codelist_mapping!F:H,3,FALSE)&amp;";"&amp;VLOOKUP([1]source_data!L30,[1]codelist_mapping!F:H,3,FALSE)&amp;";"&amp;VLOOKUP([1]source_data!M30,[1]codelist_mapping!F:H,3,FALSE)),IF([1]source_data!L30&lt;&gt;"",CONCATENATE(VLOOKUP([1]source_data!K30,[1]codelist_mapping!F:H,3,FALSE)&amp;";"&amp;VLOOKUP([1]source_data!L30,[1]codelist_mapping!F:H,3,FALSE)),IF([1]source_data!K30&lt;&gt;"",CONCATENATE(VLOOKUP([1]source_data!K30,[1]codelist_mapping!F:H,3,FALSE)))))))</f>
        <v>GTIP020;GTIP070</v>
      </c>
      <c r="N28" s="14" t="str">
        <f>IF([1]source_data!G30="","",IF([1]source_data!D30="","",VLOOKUP([1]source_data!D30,[1]geo_data!A:I,9,FALSE)))</f>
        <v>Blackdown &amp; Neroche</v>
      </c>
      <c r="O28" s="14" t="str">
        <f>IF([1]source_data!G30="","",IF([1]source_data!D30="","",VLOOKUP([1]source_data!D30,[1]geo_data!A:I,8,FALSE)))</f>
        <v>E05014340</v>
      </c>
      <c r="P28" s="14" t="str">
        <f>IF([1]source_data!G30="","",IF(LEFT(O28,3)="E05","WD",IF(LEFT(O28,3)="S13","WD",IF(LEFT(O28,3)="W05","WD",IF(LEFT(O28,3)="W06","UA",IF(LEFT(O28,3)="S12","CA",IF(LEFT(O28,3)="E06","UA",IF(LEFT(O28,3)="E07","NMD",IF(LEFT(O28,3)="E08","MD",IF(LEFT(O28,3)="E09","LONB"))))))))))</f>
        <v>WD</v>
      </c>
      <c r="Q28" s="14" t="str">
        <f>IF([1]source_data!G30="","",IF([1]source_data!D30="","",VLOOKUP([1]source_data!D30,[1]geo_data!A:I,7,FALSE)))</f>
        <v>Somerset</v>
      </c>
      <c r="R28" s="14" t="str">
        <f>IF([1]source_data!G30="","",IF([1]source_data!D30="","",VLOOKUP([1]source_data!D30,[1]geo_data!A:I,6,FALSE)))</f>
        <v>E06000066</v>
      </c>
      <c r="S28" s="14" t="str">
        <f>IF([1]source_data!G30="","",IF(LEFT(R28,3)="E05","WD",IF(LEFT(R28,3)="S13","WD",IF(LEFT(R28,3)="W05","WD",IF(LEFT(R28,3)="W06","UA",IF(LEFT(R28,3)="S12","CA",IF(LEFT(R28,3)="E06","UA",IF(LEFT(R28,3)="E07","NMD",IF(LEFT(R28,3)="E08","MD",IF(LEFT(R28,3)="E09","LONB"))))))))))</f>
        <v>UA</v>
      </c>
      <c r="T28" s="11" t="str">
        <f>IF([1]source_data!G30="","",IF([1]source_data!N30="","",[1]source_data!N30))</f>
        <v>Critical Incident Grant</v>
      </c>
      <c r="U28" s="15">
        <f>IF([1]source_data!G30="","",[1]tailored_settings!$B$8)</f>
        <v>46239</v>
      </c>
      <c r="V28" s="11" t="str">
        <f>IF([1]source_data!G30="","",[1]tailored_settings!$B$9)</f>
        <v>http://www.longleigh.org/</v>
      </c>
      <c r="W28" s="13" t="str">
        <f>IF([1]source_data!G30="","",IF([1]source_data!O30="","",[1]source_data!O30))</f>
        <v>2025-08-11</v>
      </c>
      <c r="X28" s="16" t="str">
        <f>IF([1]source_data!G30="","",IF([1]source_data!P30="","",[1]source_data!P30))</f>
        <v>2026-01-07</v>
      </c>
      <c r="Y28" s="17">
        <f>IF([1]source_data!G30="","",IF([1]source_data!Q30="","",[1]source_data!Q30))</f>
        <v>4</v>
      </c>
      <c r="Z28" s="18" t="str">
        <f>IF([1]source_data!G30="","",IF([1]source_data!I30="","",[1]tailored_settings!$B$10))</f>
        <v>Primary grant reason</v>
      </c>
      <c r="AA28" s="18" t="str">
        <f>IF([1]source_data!G30="","",IF([1]source_data!I30="","",[1]source_data!I30))</f>
        <v>1. Customer/family with a diagnosed condition or disability</v>
      </c>
      <c r="AB28" s="18" t="str">
        <f>IF([1]source_data!G30="","",IF([1]source_data!J30="","",[1]tailored_settings!$B$11))</f>
        <v/>
      </c>
      <c r="AC28" s="18" t="str">
        <f>IF([1]source_data!G30="","",IF([1]source_data!J30="","",[1]source_data!J30))</f>
        <v/>
      </c>
      <c r="AD28" s="18" t="str">
        <f>IF([1]source_data!G30="","",IF([1]source_data!K30="","",[1]tailored_settings!$B$12))</f>
        <v>Grant purpose</v>
      </c>
      <c r="AE28" s="18" t="str">
        <f>IF([1]source_data!G30="","",IF([1]source_data!K30="","",[1]source_data!K30))</f>
        <v xml:space="preserve">Furniture </v>
      </c>
      <c r="AF28" s="18" t="str">
        <f>IF([1]source_data!G30="","",IF([1]source_data!K30="","",[1]tailored_settings!$B$13))</f>
        <v>Grant purpose</v>
      </c>
      <c r="AG28" s="18" t="str">
        <f>IF([1]source_data!G30="","",IF([1]source_data!K30="","",[1]source_data!K30))</f>
        <v xml:space="preserve">Furniture </v>
      </c>
      <c r="AH28" s="18" t="str">
        <f>IF([1]source_data!G30="","",IF([1]source_data!M30="","",[1]tailored_settings!$B$14))</f>
        <v/>
      </c>
      <c r="AI28" s="18" t="str">
        <f>IF([1]source_data!G30="","",IF([1]source_data!M30="","",[1]source_data!M30))</f>
        <v/>
      </c>
    </row>
    <row r="29" spans="1:35" s="19" customFormat="1" ht="16" x14ac:dyDescent="0.2">
      <c r="A29" s="11" t="str">
        <f>IF([1]source_data!G31="","",IF(AND([1]source_data!C31&lt;&gt;"",[1]tailored_settings!$B$15="Publish"),CONCATENATE([1]tailored_settings!$B$2&amp;[1]source_data!C31),IF(AND([1]source_data!C31&lt;&gt;"",[1]tailored_settings!$B$15="Do not publish"),CONCATENATE([1]tailored_settings!$B$2&amp;TEXT(ROW(A29)-1,"0000")&amp;"_"&amp;TEXT(F29,"yyyy-mm")),CONCATENATE([1]tailored_settings!$B$2&amp;TEXT(ROW(A29)-1,"0000")&amp;"_"&amp;TEXT(F29,"yyyy-mm")))))</f>
        <v>360G-Longleigh-E25-00085W</v>
      </c>
      <c r="B29" s="11" t="str">
        <f>IF([1]source_data!G31="","",IF([1]source_data!E31&lt;&gt;"",[1]source_data!E31,CONCATENATE("Grant to "&amp;G29)))</f>
        <v>Grant to Individual Recipient</v>
      </c>
      <c r="C29" s="11" t="str">
        <f>IF([1]source_data!G31="","",IF([1]source_data!F31="",_xlfn.XLOOKUP(T29,[1]tailored_settings!$B$20:$B$25,[1]tailored_settings!$A$20:$A$25,"")))</f>
        <v>Helping to alleviate financial hardship</v>
      </c>
      <c r="D29" s="12">
        <f>IF([1]source_data!G31="","",IF([1]source_data!G31="","",[1]source_data!G31))</f>
        <v>793.99</v>
      </c>
      <c r="E29" s="11" t="str">
        <f>IF([1]source_data!G31="","",[1]tailored_settings!$B$3)</f>
        <v>GBP</v>
      </c>
      <c r="F29" s="13" t="str">
        <f>IF([1]source_data!G31="","",IF([1]source_data!H31="","",[1]source_data!H31))</f>
        <v>2025-08-11</v>
      </c>
      <c r="G29" s="11" t="str">
        <f>IF([1]source_data!G31="","",[1]tailored_settings!$B$5)</f>
        <v>Individual Recipient</v>
      </c>
      <c r="H29" s="11" t="str">
        <f>IF([1]source_data!G31="","",IF(AND([1]source_data!A31&lt;&gt;"",[1]tailored_settings!$B$16="Publish"),CONCATENATE([1]tailored_settings!$B$2&amp;[1]source_data!A31),IF(AND([1]source_data!A31&lt;&gt;"",[1]tailored_settings!$B$16="Do not publish"),CONCATENATE([1]tailored_settings!$B$4&amp;TEXT(ROW(A29)-1,"0000")&amp;"_"&amp;TEXT(F29,"yyyy-mm")),CONCATENATE([1]tailored_settings!$B$4&amp;TEXT(ROW(A29)-1,"0000")&amp;"_"&amp;TEXT(F29,"yyyy-mm")))))</f>
        <v>360G-Longleigh-IND-0028_2025-08</v>
      </c>
      <c r="I29" s="11" t="str">
        <f>IF([1]source_data!G31="","",[1]tailored_settings!$B$7)</f>
        <v>Longleigh Foundation</v>
      </c>
      <c r="J29" s="11" t="str">
        <f>IF([1]source_data!G31="","",[1]tailored_settings!$B$6)</f>
        <v>GB-CHC-1169016</v>
      </c>
      <c r="K29" s="11" t="str">
        <f>IF([1]source_data!G31="","",IF([1]source_data!I31="","",VLOOKUP([1]source_data!I31,[1]codelist_mapping!A:C,3,FALSE)))</f>
        <v>GTIR080</v>
      </c>
      <c r="L29" s="11" t="str">
        <f>IF([1]source_data!G31="","",IF([1]source_data!J31="","",VLOOKUP([1]source_data!J31,[1]codelist_mapping!A:C,3,FALSE)))</f>
        <v/>
      </c>
      <c r="M29" s="11" t="str">
        <f>IF([1]source_data!G31="","",IF([1]source_data!K31="","",IF([1]source_data!M31&lt;&gt;"",CONCATENATE(VLOOKUP([1]source_data!K31,[1]codelist_mapping!F:H,3,FALSE)&amp;";"&amp;VLOOKUP([1]source_data!L31,[1]codelist_mapping!F:H,3,FALSE)&amp;";"&amp;VLOOKUP([1]source_data!M31,[1]codelist_mapping!F:H,3,FALSE)),IF([1]source_data!L31&lt;&gt;"",CONCATENATE(VLOOKUP([1]source_data!K31,[1]codelist_mapping!F:H,3,FALSE)&amp;";"&amp;VLOOKUP([1]source_data!L31,[1]codelist_mapping!F:H,3,FALSE)),IF([1]source_data!K31&lt;&gt;"",CONCATENATE(VLOOKUP([1]source_data!K31,[1]codelist_mapping!F:H,3,FALSE)))))))</f>
        <v>GTIP020</v>
      </c>
      <c r="N29" s="14" t="str">
        <f>IF([1]source_data!G31="","",IF([1]source_data!D31="","",VLOOKUP([1]source_data!D31,[1]geo_data!A:I,9,FALSE)))</f>
        <v>Finedon</v>
      </c>
      <c r="O29" s="14" t="str">
        <f>IF([1]source_data!G31="","",IF([1]source_data!D31="","",VLOOKUP([1]source_data!D31,[1]geo_data!A:I,8,FALSE)))</f>
        <v>E05013221</v>
      </c>
      <c r="P29" s="14" t="str">
        <f>IF([1]source_data!G31="","",IF(LEFT(O29,3)="E05","WD",IF(LEFT(O29,3)="S13","WD",IF(LEFT(O29,3)="W05","WD",IF(LEFT(O29,3)="W06","UA",IF(LEFT(O29,3)="S12","CA",IF(LEFT(O29,3)="E06","UA",IF(LEFT(O29,3)="E07","NMD",IF(LEFT(O29,3)="E08","MD",IF(LEFT(O29,3)="E09","LONB"))))))))))</f>
        <v>WD</v>
      </c>
      <c r="Q29" s="14" t="str">
        <f>IF([1]source_data!G31="","",IF([1]source_data!D31="","",VLOOKUP([1]source_data!D31,[1]geo_data!A:I,7,FALSE)))</f>
        <v>North Northamptonshire</v>
      </c>
      <c r="R29" s="14" t="str">
        <f>IF([1]source_data!G31="","",IF([1]source_data!D31="","",VLOOKUP([1]source_data!D31,[1]geo_data!A:I,6,FALSE)))</f>
        <v>E06000061</v>
      </c>
      <c r="S29" s="14" t="str">
        <f>IF([1]source_data!G31="","",IF(LEFT(R29,3)="E05","WD",IF(LEFT(R29,3)="S13","WD",IF(LEFT(R29,3)="W05","WD",IF(LEFT(R29,3)="W06","UA",IF(LEFT(R29,3)="S12","CA",IF(LEFT(R29,3)="E06","UA",IF(LEFT(R29,3)="E07","NMD",IF(LEFT(R29,3)="E08","MD",IF(LEFT(R29,3)="E09","LONB"))))))))))</f>
        <v>UA</v>
      </c>
      <c r="T29" s="11" t="str">
        <f>IF([1]source_data!G31="","",IF([1]source_data!N31="","",[1]source_data!N31))</f>
        <v>Hardship Grant</v>
      </c>
      <c r="U29" s="15">
        <f>IF([1]source_data!G31="","",[1]tailored_settings!$B$8)</f>
        <v>46239</v>
      </c>
      <c r="V29" s="11" t="str">
        <f>IF([1]source_data!G31="","",[1]tailored_settings!$B$9)</f>
        <v>http://www.longleigh.org/</v>
      </c>
      <c r="W29" s="13" t="str">
        <f>IF([1]source_data!G31="","",IF([1]source_data!O31="","",[1]source_data!O31))</f>
        <v>2025-08-11</v>
      </c>
      <c r="X29" s="16" t="str">
        <f>IF([1]source_data!G31="","",IF([1]source_data!P31="","",[1]source_data!P31))</f>
        <v>2025-08-29</v>
      </c>
      <c r="Y29" s="17">
        <f>IF([1]source_data!G31="","",IF([1]source_data!Q31="","",[1]source_data!Q31))</f>
        <v>0</v>
      </c>
      <c r="Z29" s="18" t="str">
        <f>IF([1]source_data!G31="","",IF([1]source_data!I31="","",[1]tailored_settings!$B$10))</f>
        <v>Primary grant reason</v>
      </c>
      <c r="AA29" s="18" t="str">
        <f>IF([1]source_data!G31="","",IF([1]source_data!I31="","",[1]source_data!I31))</f>
        <v>3. Customer/family moving from homelessness/supported living into independent living.</v>
      </c>
      <c r="AB29" s="18" t="str">
        <f>IF([1]source_data!G31="","",IF([1]source_data!J31="","",[1]tailored_settings!$B$11))</f>
        <v/>
      </c>
      <c r="AC29" s="18" t="str">
        <f>IF([1]source_data!G31="","",IF([1]source_data!J31="","",[1]source_data!J31))</f>
        <v/>
      </c>
      <c r="AD29" s="18" t="str">
        <f>IF([1]source_data!G31="","",IF([1]source_data!K31="","",[1]tailored_settings!$B$12))</f>
        <v>Grant purpose</v>
      </c>
      <c r="AE29" s="18" t="str">
        <f>IF([1]source_data!G31="","",IF([1]source_data!K31="","",[1]source_data!K31))</f>
        <v>Appliances</v>
      </c>
      <c r="AF29" s="18" t="str">
        <f>IF([1]source_data!G31="","",IF([1]source_data!K31="","",[1]tailored_settings!$B$13))</f>
        <v>Grant purpose</v>
      </c>
      <c r="AG29" s="18" t="str">
        <f>IF([1]source_data!G31="","",IF([1]source_data!K31="","",[1]source_data!K31))</f>
        <v>Appliances</v>
      </c>
      <c r="AH29" s="18" t="str">
        <f>IF([1]source_data!G31="","",IF([1]source_data!M31="","",[1]tailored_settings!$B$14))</f>
        <v/>
      </c>
      <c r="AI29" s="18" t="str">
        <f>IF([1]source_data!G31="","",IF([1]source_data!M31="","",[1]source_data!M31))</f>
        <v/>
      </c>
    </row>
    <row r="30" spans="1:35" s="19" customFormat="1" ht="16" x14ac:dyDescent="0.2">
      <c r="A30" s="11" t="str">
        <f>IF([1]source_data!G32="","",IF(AND([1]source_data!C32&lt;&gt;"",[1]tailored_settings!$B$15="Publish"),CONCATENATE([1]tailored_settings!$B$2&amp;[1]source_data!C32),IF(AND([1]source_data!C32&lt;&gt;"",[1]tailored_settings!$B$15="Do not publish"),CONCATENATE([1]tailored_settings!$B$2&amp;TEXT(ROW(A30)-1,"0000")&amp;"_"&amp;TEXT(F30,"yyyy-mm")),CONCATENATE([1]tailored_settings!$B$2&amp;TEXT(ROW(A30)-1,"0000")&amp;"_"&amp;TEXT(F30,"yyyy-mm")))))</f>
        <v>360G-Longleigh-E25-00086W</v>
      </c>
      <c r="B30" s="11" t="str">
        <f>IF([1]source_data!G32="","",IF([1]source_data!E32&lt;&gt;"",[1]source_data!E32,CONCATENATE("Grant to "&amp;G30)))</f>
        <v>Grant to Individual Recipient</v>
      </c>
      <c r="C30" s="11" t="str">
        <f>IF([1]source_data!G32="","",IF([1]source_data!F32="",_xlfn.XLOOKUP(T30,[1]tailored_settings!$B$20:$B$25,[1]tailored_settings!$A$20:$A$25,"")))</f>
        <v>Helping to alleviate financial hardship</v>
      </c>
      <c r="D30" s="12">
        <f>IF([1]source_data!G32="","",IF([1]source_data!G32="","",[1]source_data!G32))</f>
        <v>916.71999999999991</v>
      </c>
      <c r="E30" s="11" t="str">
        <f>IF([1]source_data!G32="","",[1]tailored_settings!$B$3)</f>
        <v>GBP</v>
      </c>
      <c r="F30" s="13" t="str">
        <f>IF([1]source_data!G32="","",IF([1]source_data!H32="","",[1]source_data!H32))</f>
        <v>2025-08-12</v>
      </c>
      <c r="G30" s="11" t="str">
        <f>IF([1]source_data!G32="","",[1]tailored_settings!$B$5)</f>
        <v>Individual Recipient</v>
      </c>
      <c r="H30" s="11" t="str">
        <f>IF([1]source_data!G32="","",IF(AND([1]source_data!A32&lt;&gt;"",[1]tailored_settings!$B$16="Publish"),CONCATENATE([1]tailored_settings!$B$2&amp;[1]source_data!A32),IF(AND([1]source_data!A32&lt;&gt;"",[1]tailored_settings!$B$16="Do not publish"),CONCATENATE([1]tailored_settings!$B$4&amp;TEXT(ROW(A30)-1,"0000")&amp;"_"&amp;TEXT(F30,"yyyy-mm")),CONCATENATE([1]tailored_settings!$B$4&amp;TEXT(ROW(A30)-1,"0000")&amp;"_"&amp;TEXT(F30,"yyyy-mm")))))</f>
        <v>360G-Longleigh-IND-0029_2025-08</v>
      </c>
      <c r="I30" s="11" t="str">
        <f>IF([1]source_data!G32="","",[1]tailored_settings!$B$7)</f>
        <v>Longleigh Foundation</v>
      </c>
      <c r="J30" s="11" t="str">
        <f>IF([1]source_data!G32="","",[1]tailored_settings!$B$6)</f>
        <v>GB-CHC-1169016</v>
      </c>
      <c r="K30" s="11" t="str">
        <f>IF([1]source_data!G32="","",IF([1]source_data!I32="","",VLOOKUP([1]source_data!I32,[1]codelist_mapping!A:C,3,FALSE)))</f>
        <v>GTIR030</v>
      </c>
      <c r="L30" s="11" t="str">
        <f>IF([1]source_data!G32="","",IF([1]source_data!J32="","",VLOOKUP([1]source_data!J32,[1]codelist_mapping!A:C,3,FALSE)))</f>
        <v/>
      </c>
      <c r="M30" s="11" t="str">
        <f>IF([1]source_data!G32="","",IF([1]source_data!K32="","",IF([1]source_data!M32&lt;&gt;"",CONCATENATE(VLOOKUP([1]source_data!K32,[1]codelist_mapping!F:H,3,FALSE)&amp;";"&amp;VLOOKUP([1]source_data!L32,[1]codelist_mapping!F:H,3,FALSE)&amp;";"&amp;VLOOKUP([1]source_data!M32,[1]codelist_mapping!F:H,3,FALSE)),IF([1]source_data!L32&lt;&gt;"",CONCATENATE(VLOOKUP([1]source_data!K32,[1]codelist_mapping!F:H,3,FALSE)&amp;";"&amp;VLOOKUP([1]source_data!L32,[1]codelist_mapping!F:H,3,FALSE)),IF([1]source_data!K32&lt;&gt;"",CONCATENATE(VLOOKUP([1]source_data!K32,[1]codelist_mapping!F:H,3,FALSE)))))))</f>
        <v>GTIP020;GTIP020</v>
      </c>
      <c r="N30" s="14" t="str">
        <f>IF([1]source_data!G32="","",IF([1]source_data!D32="","",VLOOKUP([1]source_data!D32,[1]geo_data!A:I,9,FALSE)))</f>
        <v>Highbridge &amp; Burnham South</v>
      </c>
      <c r="O30" s="14" t="str">
        <f>IF([1]source_data!G32="","",IF([1]source_data!D32="","",VLOOKUP([1]source_data!D32,[1]geo_data!A:I,8,FALSE)))</f>
        <v>E05014364</v>
      </c>
      <c r="P30" s="14" t="str">
        <f>IF([1]source_data!G32="","",IF(LEFT(O30,3)="E05","WD",IF(LEFT(O30,3)="S13","WD",IF(LEFT(O30,3)="W05","WD",IF(LEFT(O30,3)="W06","UA",IF(LEFT(O30,3)="S12","CA",IF(LEFT(O30,3)="E06","UA",IF(LEFT(O30,3)="E07","NMD",IF(LEFT(O30,3)="E08","MD",IF(LEFT(O30,3)="E09","LONB"))))))))))</f>
        <v>WD</v>
      </c>
      <c r="Q30" s="14" t="str">
        <f>IF([1]source_data!G32="","",IF([1]source_data!D32="","",VLOOKUP([1]source_data!D32,[1]geo_data!A:I,7,FALSE)))</f>
        <v>Somerset</v>
      </c>
      <c r="R30" s="14" t="str">
        <f>IF([1]source_data!G32="","",IF([1]source_data!D32="","",VLOOKUP([1]source_data!D32,[1]geo_data!A:I,6,FALSE)))</f>
        <v>E06000066</v>
      </c>
      <c r="S30" s="14" t="str">
        <f>IF([1]source_data!G32="","",IF(LEFT(R30,3)="E05","WD",IF(LEFT(R30,3)="S13","WD",IF(LEFT(R30,3)="W05","WD",IF(LEFT(R30,3)="W06","UA",IF(LEFT(R30,3)="S12","CA",IF(LEFT(R30,3)="E06","UA",IF(LEFT(R30,3)="E07","NMD",IF(LEFT(R30,3)="E08","MD",IF(LEFT(R30,3)="E09","LONB"))))))))))</f>
        <v>UA</v>
      </c>
      <c r="T30" s="11" t="str">
        <f>IF([1]source_data!G32="","",IF([1]source_data!N32="","",[1]source_data!N32))</f>
        <v>Hardship Grant</v>
      </c>
      <c r="U30" s="15">
        <f>IF([1]source_data!G32="","",[1]tailored_settings!$B$8)</f>
        <v>46239</v>
      </c>
      <c r="V30" s="11" t="str">
        <f>IF([1]source_data!G32="","",[1]tailored_settings!$B$9)</f>
        <v>http://www.longleigh.org/</v>
      </c>
      <c r="W30" s="13" t="str">
        <f>IF([1]source_data!G32="","",IF([1]source_data!O32="","",[1]source_data!O32))</f>
        <v>2025-08-12</v>
      </c>
      <c r="X30" s="16" t="str">
        <f>IF([1]source_data!G32="","",IF([1]source_data!P32="","",[1]source_data!P32))</f>
        <v>2025-09-03</v>
      </c>
      <c r="Y30" s="17">
        <f>IF([1]source_data!G32="","",IF([1]source_data!Q32="","",[1]source_data!Q32))</f>
        <v>0</v>
      </c>
      <c r="Z30" s="18" t="str">
        <f>IF([1]source_data!G32="","",IF([1]source_data!I32="","",[1]tailored_settings!$B$10))</f>
        <v>Primary grant reason</v>
      </c>
      <c r="AA30" s="18" t="str">
        <f>IF([1]source_data!G32="","",IF([1]source_data!I32="","",[1]source_data!I32))</f>
        <v>1. Customer/family with a diagnosed condition or disability</v>
      </c>
      <c r="AB30" s="18" t="str">
        <f>IF([1]source_data!G32="","",IF([1]source_data!J32="","",[1]tailored_settings!$B$11))</f>
        <v/>
      </c>
      <c r="AC30" s="18" t="str">
        <f>IF([1]source_data!G32="","",IF([1]source_data!J32="","",[1]source_data!J32))</f>
        <v/>
      </c>
      <c r="AD30" s="18" t="str">
        <f>IF([1]source_data!G32="","",IF([1]source_data!K32="","",[1]tailored_settings!$B$12))</f>
        <v>Grant purpose</v>
      </c>
      <c r="AE30" s="18" t="str">
        <f>IF([1]source_data!G32="","",IF([1]source_data!K32="","",[1]source_data!K32))</f>
        <v xml:space="preserve">Furniture </v>
      </c>
      <c r="AF30" s="18" t="str">
        <f>IF([1]source_data!G32="","",IF([1]source_data!K32="","",[1]tailored_settings!$B$13))</f>
        <v>Grant purpose</v>
      </c>
      <c r="AG30" s="18" t="str">
        <f>IF([1]source_data!G32="","",IF([1]source_data!K32="","",[1]source_data!K32))</f>
        <v xml:space="preserve">Furniture </v>
      </c>
      <c r="AH30" s="18" t="str">
        <f>IF([1]source_data!G32="","",IF([1]source_data!M32="","",[1]tailored_settings!$B$14))</f>
        <v/>
      </c>
      <c r="AI30" s="18" t="str">
        <f>IF([1]source_data!G32="","",IF([1]source_data!M32="","",[1]source_data!M32))</f>
        <v/>
      </c>
    </row>
    <row r="31" spans="1:35" s="19" customFormat="1" ht="16" x14ac:dyDescent="0.2">
      <c r="A31" s="11" t="str">
        <f>IF([1]source_data!G33="","",IF(AND([1]source_data!C33&lt;&gt;"",[1]tailored_settings!$B$15="Publish"),CONCATENATE([1]tailored_settings!$B$2&amp;[1]source_data!C33),IF(AND([1]source_data!C33&lt;&gt;"",[1]tailored_settings!$B$15="Do not publish"),CONCATENATE([1]tailored_settings!$B$2&amp;TEXT(ROW(A31)-1,"0000")&amp;"_"&amp;TEXT(F31,"yyyy-mm")),CONCATENATE([1]tailored_settings!$B$2&amp;TEXT(ROW(A31)-1,"0000")&amp;"_"&amp;TEXT(F31,"yyyy-mm")))))</f>
        <v>360G-Longleigh-E25-00087W</v>
      </c>
      <c r="B31" s="11" t="str">
        <f>IF([1]source_data!G33="","",IF([1]source_data!E33&lt;&gt;"",[1]source_data!E33,CONCATENATE("Grant to "&amp;G31)))</f>
        <v>Grant to Individual Recipient</v>
      </c>
      <c r="C31" s="11" t="str">
        <f>IF([1]source_data!G33="","",IF([1]source_data!F33="",_xlfn.XLOOKUP(T31,[1]tailored_settings!$B$20:$B$25,[1]tailored_settings!$A$20:$A$25,"")))</f>
        <v>Helping to alleviate financial hardship</v>
      </c>
      <c r="D31" s="12">
        <f>IF([1]source_data!G33="","",IF([1]source_data!G33="","",[1]source_data!G33))</f>
        <v>723.48</v>
      </c>
      <c r="E31" s="11" t="str">
        <f>IF([1]source_data!G33="","",[1]tailored_settings!$B$3)</f>
        <v>GBP</v>
      </c>
      <c r="F31" s="13" t="str">
        <f>IF([1]source_data!G33="","",IF([1]source_data!H33="","",[1]source_data!H33))</f>
        <v>2025-08-18</v>
      </c>
      <c r="G31" s="11" t="str">
        <f>IF([1]source_data!G33="","",[1]tailored_settings!$B$5)</f>
        <v>Individual Recipient</v>
      </c>
      <c r="H31" s="11" t="str">
        <f>IF([1]source_data!G33="","",IF(AND([1]source_data!A33&lt;&gt;"",[1]tailored_settings!$B$16="Publish"),CONCATENATE([1]tailored_settings!$B$2&amp;[1]source_data!A33),IF(AND([1]source_data!A33&lt;&gt;"",[1]tailored_settings!$B$16="Do not publish"),CONCATENATE([1]tailored_settings!$B$4&amp;TEXT(ROW(A31)-1,"0000")&amp;"_"&amp;TEXT(F31,"yyyy-mm")),CONCATENATE([1]tailored_settings!$B$4&amp;TEXT(ROW(A31)-1,"0000")&amp;"_"&amp;TEXT(F31,"yyyy-mm")))))</f>
        <v>360G-Longleigh-IND-0030_2025-08</v>
      </c>
      <c r="I31" s="11" t="str">
        <f>IF([1]source_data!G33="","",[1]tailored_settings!$B$7)</f>
        <v>Longleigh Foundation</v>
      </c>
      <c r="J31" s="11" t="str">
        <f>IF([1]source_data!G33="","",[1]tailored_settings!$B$6)</f>
        <v>GB-CHC-1169016</v>
      </c>
      <c r="K31" s="11" t="str">
        <f>IF([1]source_data!G33="","",IF([1]source_data!I33="","",VLOOKUP([1]source_data!I33,[1]codelist_mapping!A:C,3,FALSE)))</f>
        <v>GTIR040</v>
      </c>
      <c r="L31" s="11" t="str">
        <f>IF([1]source_data!G33="","",IF([1]source_data!J33="","",VLOOKUP([1]source_data!J33,[1]codelist_mapping!A:C,3,FALSE)))</f>
        <v/>
      </c>
      <c r="M31" s="11" t="str">
        <f>IF([1]source_data!G33="","",IF([1]source_data!K33="","",IF([1]source_data!M33&lt;&gt;"",CONCATENATE(VLOOKUP([1]source_data!K33,[1]codelist_mapping!F:H,3,FALSE)&amp;";"&amp;VLOOKUP([1]source_data!L33,[1]codelist_mapping!F:H,3,FALSE)&amp;";"&amp;VLOOKUP([1]source_data!M33,[1]codelist_mapping!F:H,3,FALSE)),IF([1]source_data!L33&lt;&gt;"",CONCATENATE(VLOOKUP([1]source_data!K33,[1]codelist_mapping!F:H,3,FALSE)&amp;";"&amp;VLOOKUP([1]source_data!L33,[1]codelist_mapping!F:H,3,FALSE)),IF([1]source_data!K33&lt;&gt;"",CONCATENATE(VLOOKUP([1]source_data!K33,[1]codelist_mapping!F:H,3,FALSE)))))))</f>
        <v>GTIP020;GTIP020</v>
      </c>
      <c r="N31" s="14" t="str">
        <f>IF([1]source_data!G33="","",IF([1]source_data!D33="","",VLOOKUP([1]source_data!D33,[1]geo_data!A:I,9,FALSE)))</f>
        <v>Devizes South</v>
      </c>
      <c r="O31" s="14" t="str">
        <f>IF([1]source_data!G33="","",IF([1]source_data!D33="","",VLOOKUP([1]source_data!D33,[1]geo_data!A:I,8,FALSE)))</f>
        <v>E05013431</v>
      </c>
      <c r="P31" s="14" t="str">
        <f>IF([1]source_data!G33="","",IF(LEFT(O31,3)="E05","WD",IF(LEFT(O31,3)="S13","WD",IF(LEFT(O31,3)="W05","WD",IF(LEFT(O31,3)="W06","UA",IF(LEFT(O31,3)="S12","CA",IF(LEFT(O31,3)="E06","UA",IF(LEFT(O31,3)="E07","NMD",IF(LEFT(O31,3)="E08","MD",IF(LEFT(O31,3)="E09","LONB"))))))))))</f>
        <v>WD</v>
      </c>
      <c r="Q31" s="14" t="str">
        <f>IF([1]source_data!G33="","",IF([1]source_data!D33="","",VLOOKUP([1]source_data!D33,[1]geo_data!A:I,7,FALSE)))</f>
        <v>Wiltshire</v>
      </c>
      <c r="R31" s="14" t="str">
        <f>IF([1]source_data!G33="","",IF([1]source_data!D33="","",VLOOKUP([1]source_data!D33,[1]geo_data!A:I,6,FALSE)))</f>
        <v>E06000054</v>
      </c>
      <c r="S31" s="14" t="str">
        <f>IF([1]source_data!G33="","",IF(LEFT(R31,3)="E05","WD",IF(LEFT(R31,3)="S13","WD",IF(LEFT(R31,3)="W05","WD",IF(LEFT(R31,3)="W06","UA",IF(LEFT(R31,3)="S12","CA",IF(LEFT(R31,3)="E06","UA",IF(LEFT(R31,3)="E07","NMD",IF(LEFT(R31,3)="E08","MD",IF(LEFT(R31,3)="E09","LONB"))))))))))</f>
        <v>UA</v>
      </c>
      <c r="T31" s="11" t="str">
        <f>IF([1]source_data!G33="","",IF([1]source_data!N33="","",[1]source_data!N33))</f>
        <v>Hardship Grant</v>
      </c>
      <c r="U31" s="15">
        <f>IF([1]source_data!G33="","",[1]tailored_settings!$B$8)</f>
        <v>46239</v>
      </c>
      <c r="V31" s="11" t="str">
        <f>IF([1]source_data!G33="","",[1]tailored_settings!$B$9)</f>
        <v>http://www.longleigh.org/</v>
      </c>
      <c r="W31" s="13" t="str">
        <f>IF([1]source_data!G33="","",IF([1]source_data!O33="","",[1]source_data!O33))</f>
        <v>2025-08-18</v>
      </c>
      <c r="X31" s="16" t="str">
        <f>IF([1]source_data!G33="","",IF([1]source_data!P33="","",[1]source_data!P33))</f>
        <v>2025-09-11</v>
      </c>
      <c r="Y31" s="17">
        <f>IF([1]source_data!G33="","",IF([1]source_data!Q33="","",[1]source_data!Q33))</f>
        <v>0</v>
      </c>
      <c r="Z31" s="18" t="str">
        <f>IF([1]source_data!G33="","",IF([1]source_data!I33="","",[1]tailored_settings!$B$10))</f>
        <v>Primary grant reason</v>
      </c>
      <c r="AA31" s="18" t="str">
        <f>IF([1]source_data!G33="","",IF([1]source_data!I33="","",[1]source_data!I33))</f>
        <v>2. Customer/family receiving medication and/or therapy for a mental health condition or substance addiction.</v>
      </c>
      <c r="AB31" s="18" t="str">
        <f>IF([1]source_data!G33="","",IF([1]source_data!J33="","",[1]tailored_settings!$B$11))</f>
        <v/>
      </c>
      <c r="AC31" s="18" t="str">
        <f>IF([1]source_data!G33="","",IF([1]source_data!J33="","",[1]source_data!J33))</f>
        <v/>
      </c>
      <c r="AD31" s="18" t="str">
        <f>IF([1]source_data!G33="","",IF([1]source_data!K33="","",[1]tailored_settings!$B$12))</f>
        <v>Grant purpose</v>
      </c>
      <c r="AE31" s="18" t="str">
        <f>IF([1]source_data!G33="","",IF([1]source_data!K33="","",[1]source_data!K33))</f>
        <v xml:space="preserve">Furniture </v>
      </c>
      <c r="AF31" s="18" t="str">
        <f>IF([1]source_data!G33="","",IF([1]source_data!K33="","",[1]tailored_settings!$B$13))</f>
        <v>Grant purpose</v>
      </c>
      <c r="AG31" s="18" t="str">
        <f>IF([1]source_data!G33="","",IF([1]source_data!K33="","",[1]source_data!K33))</f>
        <v xml:space="preserve">Furniture </v>
      </c>
      <c r="AH31" s="18" t="str">
        <f>IF([1]source_data!G33="","",IF([1]source_data!M33="","",[1]tailored_settings!$B$14))</f>
        <v/>
      </c>
      <c r="AI31" s="18" t="str">
        <f>IF([1]source_data!G33="","",IF([1]source_data!M33="","",[1]source_data!M33))</f>
        <v/>
      </c>
    </row>
    <row r="32" spans="1:35" s="19" customFormat="1" ht="16" x14ac:dyDescent="0.2">
      <c r="A32" s="11" t="str">
        <f>IF([1]source_data!G34="","",IF(AND([1]source_data!C34&lt;&gt;"",[1]tailored_settings!$B$15="Publish"),CONCATENATE([1]tailored_settings!$B$2&amp;[1]source_data!C34),IF(AND([1]source_data!C34&lt;&gt;"",[1]tailored_settings!$B$15="Do not publish"),CONCATENATE([1]tailored_settings!$B$2&amp;TEXT(ROW(A32)-1,"0000")&amp;"_"&amp;TEXT(F32,"yyyy-mm")),CONCATENATE([1]tailored_settings!$B$2&amp;TEXT(ROW(A32)-1,"0000")&amp;"_"&amp;TEXT(F32,"yyyy-mm")))))</f>
        <v>360G-Longleigh-E25-00088W</v>
      </c>
      <c r="B32" s="11" t="str">
        <f>IF([1]source_data!G34="","",IF([1]source_data!E34&lt;&gt;"",[1]source_data!E34,CONCATENATE("Grant to "&amp;G32)))</f>
        <v>Grant to Individual Recipient</v>
      </c>
      <c r="C32" s="11" t="str">
        <f>IF([1]source_data!G34="","",IF([1]source_data!F34="",_xlfn.XLOOKUP(T32,[1]tailored_settings!$B$20:$B$25,[1]tailored_settings!$A$20:$A$25,"")))</f>
        <v>Providing financial aid during a time of crisis</v>
      </c>
      <c r="D32" s="12">
        <f>IF([1]source_data!G34="","",IF([1]source_data!G34="","",[1]source_data!G34))</f>
        <v>350</v>
      </c>
      <c r="E32" s="11" t="str">
        <f>IF([1]source_data!G34="","",[1]tailored_settings!$B$3)</f>
        <v>GBP</v>
      </c>
      <c r="F32" s="13" t="str">
        <f>IF([1]source_data!G34="","",IF([1]source_data!H34="","",[1]source_data!H34))</f>
        <v>2025-08-18</v>
      </c>
      <c r="G32" s="11" t="str">
        <f>IF([1]source_data!G34="","",[1]tailored_settings!$B$5)</f>
        <v>Individual Recipient</v>
      </c>
      <c r="H32" s="11" t="str">
        <f>IF([1]source_data!G34="","",IF(AND([1]source_data!A34&lt;&gt;"",[1]tailored_settings!$B$16="Publish"),CONCATENATE([1]tailored_settings!$B$2&amp;[1]source_data!A34),IF(AND([1]source_data!A34&lt;&gt;"",[1]tailored_settings!$B$16="Do not publish"),CONCATENATE([1]tailored_settings!$B$4&amp;TEXT(ROW(A32)-1,"0000")&amp;"_"&amp;TEXT(F32,"yyyy-mm")),CONCATENATE([1]tailored_settings!$B$4&amp;TEXT(ROW(A32)-1,"0000")&amp;"_"&amp;TEXT(F32,"yyyy-mm")))))</f>
        <v>360G-Longleigh-IND-0031_2025-08</v>
      </c>
      <c r="I32" s="11" t="str">
        <f>IF([1]source_data!G34="","",[1]tailored_settings!$B$7)</f>
        <v>Longleigh Foundation</v>
      </c>
      <c r="J32" s="11" t="str">
        <f>IF([1]source_data!G34="","",[1]tailored_settings!$B$6)</f>
        <v>GB-CHC-1169016</v>
      </c>
      <c r="K32" s="11" t="str">
        <f>IF([1]source_data!G34="","",IF([1]source_data!I34="","",VLOOKUP([1]source_data!I34,[1]codelist_mapping!A:C,3,FALSE)))</f>
        <v>GTIR040</v>
      </c>
      <c r="L32" s="11" t="str">
        <f>IF([1]source_data!G34="","",IF([1]source_data!J34="","",VLOOKUP([1]source_data!J34,[1]codelist_mapping!A:C,3,FALSE)))</f>
        <v/>
      </c>
      <c r="M32" s="11" t="str">
        <f>IF([1]source_data!G34="","",IF([1]source_data!K34="","",IF([1]source_data!M34&lt;&gt;"",CONCATENATE(VLOOKUP([1]source_data!K34,[1]codelist_mapping!F:H,3,FALSE)&amp;";"&amp;VLOOKUP([1]source_data!L34,[1]codelist_mapping!F:H,3,FALSE)&amp;";"&amp;VLOOKUP([1]source_data!M34,[1]codelist_mapping!F:H,3,FALSE)),IF([1]source_data!L34&lt;&gt;"",CONCATENATE(VLOOKUP([1]source_data!K34,[1]codelist_mapping!F:H,3,FALSE)&amp;";"&amp;VLOOKUP([1]source_data!L34,[1]codelist_mapping!F:H,3,FALSE)),IF([1]source_data!K34&lt;&gt;"",CONCATENATE(VLOOKUP([1]source_data!K34,[1]codelist_mapping!F:H,3,FALSE)))))))</f>
        <v>GTIP070</v>
      </c>
      <c r="N32" s="14" t="str">
        <f>IF([1]source_data!G34="","",IF([1]source_data!D34="","",VLOOKUP([1]source_data!D34,[1]geo_data!A:I,9,FALSE)))</f>
        <v>Devizes South</v>
      </c>
      <c r="O32" s="14" t="str">
        <f>IF([1]source_data!G34="","",IF([1]source_data!D34="","",VLOOKUP([1]source_data!D34,[1]geo_data!A:I,8,FALSE)))</f>
        <v>E05013431</v>
      </c>
      <c r="P32" s="14" t="str">
        <f>IF([1]source_data!G34="","",IF(LEFT(O32,3)="E05","WD",IF(LEFT(O32,3)="S13","WD",IF(LEFT(O32,3)="W05","WD",IF(LEFT(O32,3)="W06","UA",IF(LEFT(O32,3)="S12","CA",IF(LEFT(O32,3)="E06","UA",IF(LEFT(O32,3)="E07","NMD",IF(LEFT(O32,3)="E08","MD",IF(LEFT(O32,3)="E09","LONB"))))))))))</f>
        <v>WD</v>
      </c>
      <c r="Q32" s="14" t="str">
        <f>IF([1]source_data!G34="","",IF([1]source_data!D34="","",VLOOKUP([1]source_data!D34,[1]geo_data!A:I,7,FALSE)))</f>
        <v>Wiltshire</v>
      </c>
      <c r="R32" s="14" t="str">
        <f>IF([1]source_data!G34="","",IF([1]source_data!D34="","",VLOOKUP([1]source_data!D34,[1]geo_data!A:I,6,FALSE)))</f>
        <v>E06000054</v>
      </c>
      <c r="S32" s="14" t="str">
        <f>IF([1]source_data!G34="","",IF(LEFT(R32,3)="E05","WD",IF(LEFT(R32,3)="S13","WD",IF(LEFT(R32,3)="W05","WD",IF(LEFT(R32,3)="W06","UA",IF(LEFT(R32,3)="S12","CA",IF(LEFT(R32,3)="E06","UA",IF(LEFT(R32,3)="E07","NMD",IF(LEFT(R32,3)="E08","MD",IF(LEFT(R32,3)="E09","LONB"))))))))))</f>
        <v>UA</v>
      </c>
      <c r="T32" s="11" t="str">
        <f>IF([1]source_data!G34="","",IF([1]source_data!N34="","",[1]source_data!N34))</f>
        <v>Crisis Grant</v>
      </c>
      <c r="U32" s="15">
        <f>IF([1]source_data!G34="","",[1]tailored_settings!$B$8)</f>
        <v>46239</v>
      </c>
      <c r="V32" s="11" t="str">
        <f>IF([1]source_data!G34="","",[1]tailored_settings!$B$9)</f>
        <v>http://www.longleigh.org/</v>
      </c>
      <c r="W32" s="13" t="str">
        <f>IF([1]source_data!G34="","",IF([1]source_data!O34="","",[1]source_data!O34))</f>
        <v>2025-08-18</v>
      </c>
      <c r="X32" s="16" t="str">
        <f>IF([1]source_data!G34="","",IF([1]source_data!P34="","",[1]source_data!P34))</f>
        <v>2025-09-04</v>
      </c>
      <c r="Y32" s="17">
        <f>IF([1]source_data!G34="","",IF([1]source_data!Q34="","",[1]source_data!Q34))</f>
        <v>0</v>
      </c>
      <c r="Z32" s="18" t="str">
        <f>IF([1]source_data!G34="","",IF([1]source_data!I34="","",[1]tailored_settings!$B$10))</f>
        <v>Primary grant reason</v>
      </c>
      <c r="AA32" s="18" t="str">
        <f>IF([1]source_data!G34="","",IF([1]source_data!I34="","",[1]source_data!I34))</f>
        <v>2. Customer/family receiving medication and/or therapy for a mental health condition or substance addiction.</v>
      </c>
      <c r="AB32" s="18" t="str">
        <f>IF([1]source_data!G34="","",IF([1]source_data!J34="","",[1]tailored_settings!$B$11))</f>
        <v/>
      </c>
      <c r="AC32" s="18" t="str">
        <f>IF([1]source_data!G34="","",IF([1]source_data!J34="","",[1]source_data!J34))</f>
        <v/>
      </c>
      <c r="AD32" s="18" t="str">
        <f>IF([1]source_data!G34="","",IF([1]source_data!K34="","",[1]tailored_settings!$B$12))</f>
        <v>Grant purpose</v>
      </c>
      <c r="AE32" s="18" t="str">
        <f>IF([1]source_data!G34="","",IF([1]source_data!K34="","",[1]source_data!K34))</f>
        <v>Food vouchers</v>
      </c>
      <c r="AF32" s="18" t="str">
        <f>IF([1]source_data!G34="","",IF([1]source_data!K34="","",[1]tailored_settings!$B$13))</f>
        <v>Grant purpose</v>
      </c>
      <c r="AG32" s="18" t="str">
        <f>IF([1]source_data!G34="","",IF([1]source_data!K34="","",[1]source_data!K34))</f>
        <v>Food vouchers</v>
      </c>
      <c r="AH32" s="18" t="str">
        <f>IF([1]source_data!G34="","",IF([1]source_data!M34="","",[1]tailored_settings!$B$14))</f>
        <v/>
      </c>
      <c r="AI32" s="18" t="str">
        <f>IF([1]source_data!G34="","",IF([1]source_data!M34="","",[1]source_data!M34))</f>
        <v/>
      </c>
    </row>
    <row r="33" spans="1:35" s="19" customFormat="1" ht="16" x14ac:dyDescent="0.2">
      <c r="A33" s="11" t="str">
        <f>IF([1]source_data!G35="","",IF(AND([1]source_data!C35&lt;&gt;"",[1]tailored_settings!$B$15="Publish"),CONCATENATE([1]tailored_settings!$B$2&amp;[1]source_data!C35),IF(AND([1]source_data!C35&lt;&gt;"",[1]tailored_settings!$B$15="Do not publish"),CONCATENATE([1]tailored_settings!$B$2&amp;TEXT(ROW(A33)-1,"0000")&amp;"_"&amp;TEXT(F33,"yyyy-mm")),CONCATENATE([1]tailored_settings!$B$2&amp;TEXT(ROW(A33)-1,"0000")&amp;"_"&amp;TEXT(F33,"yyyy-mm")))))</f>
        <v>360G-Longleigh-E25-00089W</v>
      </c>
      <c r="B33" s="11" t="str">
        <f>IF([1]source_data!G35="","",IF([1]source_data!E35&lt;&gt;"",[1]source_data!E35,CONCATENATE("Grant to "&amp;G33)))</f>
        <v>Grant to Individual Recipient</v>
      </c>
      <c r="C33" s="11" t="str">
        <f>IF([1]source_data!G35="","",IF([1]source_data!F35="",_xlfn.XLOOKUP(T33,[1]tailored_settings!$B$20:$B$25,[1]tailored_settings!$A$20:$A$25,"")))</f>
        <v>Helping to alleviate financial hardship</v>
      </c>
      <c r="D33" s="12">
        <f>IF([1]source_data!G35="","",IF([1]source_data!G35="","",[1]source_data!G35))</f>
        <v>868.59999999999991</v>
      </c>
      <c r="E33" s="11" t="str">
        <f>IF([1]source_data!G35="","",[1]tailored_settings!$B$3)</f>
        <v>GBP</v>
      </c>
      <c r="F33" s="13" t="str">
        <f>IF([1]source_data!G35="","",IF([1]source_data!H35="","",[1]source_data!H35))</f>
        <v>2025-08-18</v>
      </c>
      <c r="G33" s="11" t="str">
        <f>IF([1]source_data!G35="","",[1]tailored_settings!$B$5)</f>
        <v>Individual Recipient</v>
      </c>
      <c r="H33" s="11" t="str">
        <f>IF([1]source_data!G35="","",IF(AND([1]source_data!A35&lt;&gt;"",[1]tailored_settings!$B$16="Publish"),CONCATENATE([1]tailored_settings!$B$2&amp;[1]source_data!A35),IF(AND([1]source_data!A35&lt;&gt;"",[1]tailored_settings!$B$16="Do not publish"),CONCATENATE([1]tailored_settings!$B$4&amp;TEXT(ROW(A33)-1,"0000")&amp;"_"&amp;TEXT(F33,"yyyy-mm")),CONCATENATE([1]tailored_settings!$B$4&amp;TEXT(ROW(A33)-1,"0000")&amp;"_"&amp;TEXT(F33,"yyyy-mm")))))</f>
        <v>360G-Longleigh-IND-0032_2025-08</v>
      </c>
      <c r="I33" s="11" t="str">
        <f>IF([1]source_data!G35="","",[1]tailored_settings!$B$7)</f>
        <v>Longleigh Foundation</v>
      </c>
      <c r="J33" s="11" t="str">
        <f>IF([1]source_data!G35="","",[1]tailored_settings!$B$6)</f>
        <v>GB-CHC-1169016</v>
      </c>
      <c r="K33" s="11" t="str">
        <f>IF([1]source_data!G35="","",IF([1]source_data!I35="","",VLOOKUP([1]source_data!I35,[1]codelist_mapping!A:C,3,FALSE)))</f>
        <v>GTIR080</v>
      </c>
      <c r="L33" s="11" t="str">
        <f>IF([1]source_data!G35="","",IF([1]source_data!J35="","",VLOOKUP([1]source_data!J35,[1]codelist_mapping!A:C,3,FALSE)))</f>
        <v/>
      </c>
      <c r="M33" s="11" t="str">
        <f>IF([1]source_data!G35="","",IF([1]source_data!K35="","",IF([1]source_data!M35&lt;&gt;"",CONCATENATE(VLOOKUP([1]source_data!K35,[1]codelist_mapping!F:H,3,FALSE)&amp;";"&amp;VLOOKUP([1]source_data!L35,[1]codelist_mapping!F:H,3,FALSE)&amp;";"&amp;VLOOKUP([1]source_data!M35,[1]codelist_mapping!F:H,3,FALSE)),IF([1]source_data!L35&lt;&gt;"",CONCATENATE(VLOOKUP([1]source_data!K35,[1]codelist_mapping!F:H,3,FALSE)&amp;";"&amp;VLOOKUP([1]source_data!L35,[1]codelist_mapping!F:H,3,FALSE)),IF([1]source_data!K35&lt;&gt;"",CONCATENATE(VLOOKUP([1]source_data!K35,[1]codelist_mapping!F:H,3,FALSE)))))))</f>
        <v>GTIP020;GTIP060</v>
      </c>
      <c r="N33" s="14" t="str">
        <f>IF([1]source_data!G35="","",IF([1]source_data!D35="","",VLOOKUP([1]source_data!D35,[1]geo_data!A:I,9,FALSE)))</f>
        <v>Dorking South</v>
      </c>
      <c r="O33" s="14" t="str">
        <f>IF([1]source_data!G35="","",IF([1]source_data!D35="","",VLOOKUP([1]source_data!D35,[1]geo_data!A:I,8,FALSE)))</f>
        <v>E05015348</v>
      </c>
      <c r="P33" s="14" t="str">
        <f>IF([1]source_data!G35="","",IF(LEFT(O33,3)="E05","WD",IF(LEFT(O33,3)="S13","WD",IF(LEFT(O33,3)="W05","WD",IF(LEFT(O33,3)="W06","UA",IF(LEFT(O33,3)="S12","CA",IF(LEFT(O33,3)="E06","UA",IF(LEFT(O33,3)="E07","NMD",IF(LEFT(O33,3)="E08","MD",IF(LEFT(O33,3)="E09","LONB"))))))))))</f>
        <v>WD</v>
      </c>
      <c r="Q33" s="14" t="str">
        <f>IF([1]source_data!G35="","",IF([1]source_data!D35="","",VLOOKUP([1]source_data!D35,[1]geo_data!A:I,7,FALSE)))</f>
        <v>Mole Valley</v>
      </c>
      <c r="R33" s="14" t="str">
        <f>IF([1]source_data!G35="","",IF([1]source_data!D35="","",VLOOKUP([1]source_data!D35,[1]geo_data!A:I,6,FALSE)))</f>
        <v>E07000210</v>
      </c>
      <c r="S33" s="14" t="str">
        <f>IF([1]source_data!G35="","",IF(LEFT(R33,3)="E05","WD",IF(LEFT(R33,3)="S13","WD",IF(LEFT(R33,3)="W05","WD",IF(LEFT(R33,3)="W06","UA",IF(LEFT(R33,3)="S12","CA",IF(LEFT(R33,3)="E06","UA",IF(LEFT(R33,3)="E07","NMD",IF(LEFT(R33,3)="E08","MD",IF(LEFT(R33,3)="E09","LONB"))))))))))</f>
        <v>NMD</v>
      </c>
      <c r="T33" s="11" t="str">
        <f>IF([1]source_data!G35="","",IF([1]source_data!N35="","",[1]source_data!N35))</f>
        <v>Hardship Grant</v>
      </c>
      <c r="U33" s="15">
        <f>IF([1]source_data!G35="","",[1]tailored_settings!$B$8)</f>
        <v>46239</v>
      </c>
      <c r="V33" s="11" t="str">
        <f>IF([1]source_data!G35="","",[1]tailored_settings!$B$9)</f>
        <v>http://www.longleigh.org/</v>
      </c>
      <c r="W33" s="13" t="str">
        <f>IF([1]source_data!G35="","",IF([1]source_data!O35="","",[1]source_data!O35))</f>
        <v>2025-08-18</v>
      </c>
      <c r="X33" s="16" t="str">
        <f>IF([1]source_data!G35="","",IF([1]source_data!P35="","",[1]source_data!P35))</f>
        <v>2025-08-22</v>
      </c>
      <c r="Y33" s="17">
        <f>IF([1]source_data!G35="","",IF([1]source_data!Q35="","",[1]source_data!Q35))</f>
        <v>0</v>
      </c>
      <c r="Z33" s="18" t="str">
        <f>IF([1]source_data!G35="","",IF([1]source_data!I35="","",[1]tailored_settings!$B$10))</f>
        <v>Primary grant reason</v>
      </c>
      <c r="AA33" s="18" t="str">
        <f>IF([1]source_data!G35="","",IF([1]source_data!I35="","",[1]source_data!I35))</f>
        <v>3. Customer/family moving from homelessness/supported living into independent living.</v>
      </c>
      <c r="AB33" s="18" t="str">
        <f>IF([1]source_data!G35="","",IF([1]source_data!J35="","",[1]tailored_settings!$B$11))</f>
        <v/>
      </c>
      <c r="AC33" s="18" t="str">
        <f>IF([1]source_data!G35="","",IF([1]source_data!J35="","",[1]source_data!J35))</f>
        <v/>
      </c>
      <c r="AD33" s="18" t="str">
        <f>IF([1]source_data!G35="","",IF([1]source_data!K35="","",[1]tailored_settings!$B$12))</f>
        <v>Grant purpose</v>
      </c>
      <c r="AE33" s="18" t="str">
        <f>IF([1]source_data!G35="","",IF([1]source_data!K35="","",[1]source_data!K35))</f>
        <v xml:space="preserve">Furniture </v>
      </c>
      <c r="AF33" s="18" t="str">
        <f>IF([1]source_data!G35="","",IF([1]source_data!K35="","",[1]tailored_settings!$B$13))</f>
        <v>Grant purpose</v>
      </c>
      <c r="AG33" s="18" t="str">
        <f>IF([1]source_data!G35="","",IF([1]source_data!K35="","",[1]source_data!K35))</f>
        <v xml:space="preserve">Furniture </v>
      </c>
      <c r="AH33" s="18" t="str">
        <f>IF([1]source_data!G35="","",IF([1]source_data!M35="","",[1]tailored_settings!$B$14))</f>
        <v/>
      </c>
      <c r="AI33" s="18" t="str">
        <f>IF([1]source_data!G35="","",IF([1]source_data!M35="","",[1]source_data!M35))</f>
        <v/>
      </c>
    </row>
    <row r="34" spans="1:35" s="19" customFormat="1" ht="16" x14ac:dyDescent="0.2">
      <c r="A34" s="11" t="str">
        <f>IF([1]source_data!G36="","",IF(AND([1]source_data!C36&lt;&gt;"",[1]tailored_settings!$B$15="Publish"),CONCATENATE([1]tailored_settings!$B$2&amp;[1]source_data!C36),IF(AND([1]source_data!C36&lt;&gt;"",[1]tailored_settings!$B$15="Do not publish"),CONCATENATE([1]tailored_settings!$B$2&amp;TEXT(ROW(A34)-1,"0000")&amp;"_"&amp;TEXT(F34,"yyyy-mm")),CONCATENATE([1]tailored_settings!$B$2&amp;TEXT(ROW(A34)-1,"0000")&amp;"_"&amp;TEXT(F34,"yyyy-mm")))))</f>
        <v>360G-Longleigh-E25-00090W</v>
      </c>
      <c r="B34" s="11" t="str">
        <f>IF([1]source_data!G36="","",IF([1]source_data!E36&lt;&gt;"",[1]source_data!E36,CONCATENATE("Grant to "&amp;G34)))</f>
        <v>Grant to Individual Recipient</v>
      </c>
      <c r="C34" s="11" t="str">
        <f>IF([1]source_data!G36="","",IF([1]source_data!F36="",_xlfn.XLOOKUP(T34,[1]tailored_settings!$B$20:$B$25,[1]tailored_settings!$A$20:$A$25,"")))</f>
        <v>Helping to alleviate financial hardship</v>
      </c>
      <c r="D34" s="12">
        <f>IF([1]source_data!G36="","",IF([1]source_data!G36="","",[1]source_data!G36))</f>
        <v>638.97</v>
      </c>
      <c r="E34" s="11" t="str">
        <f>IF([1]source_data!G36="","",[1]tailored_settings!$B$3)</f>
        <v>GBP</v>
      </c>
      <c r="F34" s="13" t="str">
        <f>IF([1]source_data!G36="","",IF([1]source_data!H36="","",[1]source_data!H36))</f>
        <v>2025-08-18</v>
      </c>
      <c r="G34" s="11" t="str">
        <f>IF([1]source_data!G36="","",[1]tailored_settings!$B$5)</f>
        <v>Individual Recipient</v>
      </c>
      <c r="H34" s="11" t="str">
        <f>IF([1]source_data!G36="","",IF(AND([1]source_data!A36&lt;&gt;"",[1]tailored_settings!$B$16="Publish"),CONCATENATE([1]tailored_settings!$B$2&amp;[1]source_data!A36),IF(AND([1]source_data!A36&lt;&gt;"",[1]tailored_settings!$B$16="Do not publish"),CONCATENATE([1]tailored_settings!$B$4&amp;TEXT(ROW(A34)-1,"0000")&amp;"_"&amp;TEXT(F34,"yyyy-mm")),CONCATENATE([1]tailored_settings!$B$4&amp;TEXT(ROW(A34)-1,"0000")&amp;"_"&amp;TEXT(F34,"yyyy-mm")))))</f>
        <v>360G-Longleigh-IND-0033_2025-08</v>
      </c>
      <c r="I34" s="11" t="str">
        <f>IF([1]source_data!G36="","",[1]tailored_settings!$B$7)</f>
        <v>Longleigh Foundation</v>
      </c>
      <c r="J34" s="11" t="str">
        <f>IF([1]source_data!G36="","",[1]tailored_settings!$B$6)</f>
        <v>GB-CHC-1169016</v>
      </c>
      <c r="K34" s="11" t="str">
        <f>IF([1]source_data!G36="","",IF([1]source_data!I36="","",VLOOKUP([1]source_data!I36,[1]codelist_mapping!A:C,3,FALSE)))</f>
        <v>GTIR040</v>
      </c>
      <c r="L34" s="11" t="str">
        <f>IF([1]source_data!G36="","",IF([1]source_data!J36="","",VLOOKUP([1]source_data!J36,[1]codelist_mapping!A:C,3,FALSE)))</f>
        <v/>
      </c>
      <c r="M34" s="11" t="str">
        <f>IF([1]source_data!G36="","",IF([1]source_data!K36="","",IF([1]source_data!M36&lt;&gt;"",CONCATENATE(VLOOKUP([1]source_data!K36,[1]codelist_mapping!F:H,3,FALSE)&amp;";"&amp;VLOOKUP([1]source_data!L36,[1]codelist_mapping!F:H,3,FALSE)&amp;";"&amp;VLOOKUP([1]source_data!M36,[1]codelist_mapping!F:H,3,FALSE)),IF([1]source_data!L36&lt;&gt;"",CONCATENATE(VLOOKUP([1]source_data!K36,[1]codelist_mapping!F:H,3,FALSE)&amp;";"&amp;VLOOKUP([1]source_data!L36,[1]codelist_mapping!F:H,3,FALSE)),IF([1]source_data!K36&lt;&gt;"",CONCATENATE(VLOOKUP([1]source_data!K36,[1]codelist_mapping!F:H,3,FALSE)))))))</f>
        <v>GTIP020</v>
      </c>
      <c r="N34" s="14" t="str">
        <f>IF([1]source_data!G36="","",IF([1]source_data!D36="","",VLOOKUP([1]source_data!D36,[1]geo_data!A:I,9,FALSE)))</f>
        <v>Wigmore</v>
      </c>
      <c r="O34" s="14" t="str">
        <f>IF([1]source_data!G36="","",IF([1]source_data!D36="","",VLOOKUP([1]source_data!D36,[1]geo_data!A:I,8,FALSE)))</f>
        <v>E05014754</v>
      </c>
      <c r="P34" s="14" t="str">
        <f>IF([1]source_data!G36="","",IF(LEFT(O34,3)="E05","WD",IF(LEFT(O34,3)="S13","WD",IF(LEFT(O34,3)="W05","WD",IF(LEFT(O34,3)="W06","UA",IF(LEFT(O34,3)="S12","CA",IF(LEFT(O34,3)="E06","UA",IF(LEFT(O34,3)="E07","NMD",IF(LEFT(O34,3)="E08","MD",IF(LEFT(O34,3)="E09","LONB"))))))))))</f>
        <v>WD</v>
      </c>
      <c r="Q34" s="14" t="str">
        <f>IF([1]source_data!G36="","",IF([1]source_data!D36="","",VLOOKUP([1]source_data!D36,[1]geo_data!A:I,7,FALSE)))</f>
        <v>Luton</v>
      </c>
      <c r="R34" s="14" t="str">
        <f>IF([1]source_data!G36="","",IF([1]source_data!D36="","",VLOOKUP([1]source_data!D36,[1]geo_data!A:I,6,FALSE)))</f>
        <v>E06000032</v>
      </c>
      <c r="S34" s="14" t="str">
        <f>IF([1]source_data!G36="","",IF(LEFT(R34,3)="E05","WD",IF(LEFT(R34,3)="S13","WD",IF(LEFT(R34,3)="W05","WD",IF(LEFT(R34,3)="W06","UA",IF(LEFT(R34,3)="S12","CA",IF(LEFT(R34,3)="E06","UA",IF(LEFT(R34,3)="E07","NMD",IF(LEFT(R34,3)="E08","MD",IF(LEFT(R34,3)="E09","LONB"))))))))))</f>
        <v>UA</v>
      </c>
      <c r="T34" s="11" t="str">
        <f>IF([1]source_data!G36="","",IF([1]source_data!N36="","",[1]source_data!N36))</f>
        <v>Hardship Grant</v>
      </c>
      <c r="U34" s="15">
        <f>IF([1]source_data!G36="","",[1]tailored_settings!$B$8)</f>
        <v>46239</v>
      </c>
      <c r="V34" s="11" t="str">
        <f>IF([1]source_data!G36="","",[1]tailored_settings!$B$9)</f>
        <v>http://www.longleigh.org/</v>
      </c>
      <c r="W34" s="13" t="str">
        <f>IF([1]source_data!G36="","",IF([1]source_data!O36="","",[1]source_data!O36))</f>
        <v>2025-08-18</v>
      </c>
      <c r="X34" s="16" t="str">
        <f>IF([1]source_data!G36="","",IF([1]source_data!P36="","",[1]source_data!P36))</f>
        <v>2025-11-14</v>
      </c>
      <c r="Y34" s="17">
        <f>IF([1]source_data!G36="","",IF([1]source_data!Q36="","",[1]source_data!Q36))</f>
        <v>2</v>
      </c>
      <c r="Z34" s="18" t="str">
        <f>IF([1]source_data!G36="","",IF([1]source_data!I36="","",[1]tailored_settings!$B$10))</f>
        <v>Primary grant reason</v>
      </c>
      <c r="AA34" s="18" t="str">
        <f>IF([1]source_data!G36="","",IF([1]source_data!I36="","",[1]source_data!I36))</f>
        <v>2. Customer/family receiving medication and/or therapy for a mental health condition or substance addiction.</v>
      </c>
      <c r="AB34" s="18" t="str">
        <f>IF([1]source_data!G36="","",IF([1]source_data!J36="","",[1]tailored_settings!$B$11))</f>
        <v/>
      </c>
      <c r="AC34" s="18" t="str">
        <f>IF([1]source_data!G36="","",IF([1]source_data!J36="","",[1]source_data!J36))</f>
        <v/>
      </c>
      <c r="AD34" s="18" t="str">
        <f>IF([1]source_data!G36="","",IF([1]source_data!K36="","",[1]tailored_settings!$B$12))</f>
        <v>Grant purpose</v>
      </c>
      <c r="AE34" s="18" t="str">
        <f>IF([1]source_data!G36="","",IF([1]source_data!K36="","",[1]source_data!K36))</f>
        <v>Appliances</v>
      </c>
      <c r="AF34" s="18" t="str">
        <f>IF([1]source_data!G36="","",IF([1]source_data!K36="","",[1]tailored_settings!$B$13))</f>
        <v>Grant purpose</v>
      </c>
      <c r="AG34" s="18" t="str">
        <f>IF([1]source_data!G36="","",IF([1]source_data!K36="","",[1]source_data!K36))</f>
        <v>Appliances</v>
      </c>
      <c r="AH34" s="18" t="str">
        <f>IF([1]source_data!G36="","",IF([1]source_data!M36="","",[1]tailored_settings!$B$14))</f>
        <v/>
      </c>
      <c r="AI34" s="18" t="str">
        <f>IF([1]source_data!G36="","",IF([1]source_data!M36="","",[1]source_data!M36))</f>
        <v/>
      </c>
    </row>
    <row r="35" spans="1:35" s="19" customFormat="1" ht="16" x14ac:dyDescent="0.2">
      <c r="A35" s="11" t="str">
        <f>IF([1]source_data!G37="","",IF(AND([1]source_data!C37&lt;&gt;"",[1]tailored_settings!$B$15="Publish"),CONCATENATE([1]tailored_settings!$B$2&amp;[1]source_data!C37),IF(AND([1]source_data!C37&lt;&gt;"",[1]tailored_settings!$B$15="Do not publish"),CONCATENATE([1]tailored_settings!$B$2&amp;TEXT(ROW(A35)-1,"0000")&amp;"_"&amp;TEXT(F35,"yyyy-mm")),CONCATENATE([1]tailored_settings!$B$2&amp;TEXT(ROW(A35)-1,"0000")&amp;"_"&amp;TEXT(F35,"yyyy-mm")))))</f>
        <v>360G-Longleigh-E25-00091W</v>
      </c>
      <c r="B35" s="11" t="str">
        <f>IF([1]source_data!G37="","",IF([1]source_data!E37&lt;&gt;"",[1]source_data!E37,CONCATENATE("Grant to "&amp;G35)))</f>
        <v>Grant to Individual Recipient</v>
      </c>
      <c r="C35" s="11" t="str">
        <f>IF([1]source_data!G37="","",IF([1]source_data!F37="",_xlfn.XLOOKUP(T35,[1]tailored_settings!$B$20:$B$25,[1]tailored_settings!$A$20:$A$25,"")))</f>
        <v>Providing financial aid during a time of crisis</v>
      </c>
      <c r="D35" s="12">
        <f>IF([1]source_data!G37="","",IF([1]source_data!G37="","",[1]source_data!G37))</f>
        <v>350</v>
      </c>
      <c r="E35" s="11" t="str">
        <f>IF([1]source_data!G37="","",[1]tailored_settings!$B$3)</f>
        <v>GBP</v>
      </c>
      <c r="F35" s="13" t="str">
        <f>IF([1]source_data!G37="","",IF([1]source_data!H37="","",[1]source_data!H37))</f>
        <v>2025-08-18</v>
      </c>
      <c r="G35" s="11" t="str">
        <f>IF([1]source_data!G37="","",[1]tailored_settings!$B$5)</f>
        <v>Individual Recipient</v>
      </c>
      <c r="H35" s="11" t="str">
        <f>IF([1]source_data!G37="","",IF(AND([1]source_data!A37&lt;&gt;"",[1]tailored_settings!$B$16="Publish"),CONCATENATE([1]tailored_settings!$B$2&amp;[1]source_data!A37),IF(AND([1]source_data!A37&lt;&gt;"",[1]tailored_settings!$B$16="Do not publish"),CONCATENATE([1]tailored_settings!$B$4&amp;TEXT(ROW(A35)-1,"0000")&amp;"_"&amp;TEXT(F35,"yyyy-mm")),CONCATENATE([1]tailored_settings!$B$4&amp;TEXT(ROW(A35)-1,"0000")&amp;"_"&amp;TEXT(F35,"yyyy-mm")))))</f>
        <v>360G-Longleigh-IND-0034_2025-08</v>
      </c>
      <c r="I35" s="11" t="str">
        <f>IF([1]source_data!G37="","",[1]tailored_settings!$B$7)</f>
        <v>Longleigh Foundation</v>
      </c>
      <c r="J35" s="11" t="str">
        <f>IF([1]source_data!G37="","",[1]tailored_settings!$B$6)</f>
        <v>GB-CHC-1169016</v>
      </c>
      <c r="K35" s="11" t="str">
        <f>IF([1]source_data!G37="","",IF([1]source_data!I37="","",VLOOKUP([1]source_data!I37,[1]codelist_mapping!A:C,3,FALSE)))</f>
        <v>GTIR040</v>
      </c>
      <c r="L35" s="11" t="str">
        <f>IF([1]source_data!G37="","",IF([1]source_data!J37="","",VLOOKUP([1]source_data!J37,[1]codelist_mapping!A:C,3,FALSE)))</f>
        <v/>
      </c>
      <c r="M35" s="11" t="str">
        <f>IF([1]source_data!G37="","",IF([1]source_data!K37="","",IF([1]source_data!M37&lt;&gt;"",CONCATENATE(VLOOKUP([1]source_data!K37,[1]codelist_mapping!F:H,3,FALSE)&amp;";"&amp;VLOOKUP([1]source_data!L37,[1]codelist_mapping!F:H,3,FALSE)&amp;";"&amp;VLOOKUP([1]source_data!M37,[1]codelist_mapping!F:H,3,FALSE)),IF([1]source_data!L37&lt;&gt;"",CONCATENATE(VLOOKUP([1]source_data!K37,[1]codelist_mapping!F:H,3,FALSE)&amp;";"&amp;VLOOKUP([1]source_data!L37,[1]codelist_mapping!F:H,3,FALSE)),IF([1]source_data!K37&lt;&gt;"",CONCATENATE(VLOOKUP([1]source_data!K37,[1]codelist_mapping!F:H,3,FALSE)))))))</f>
        <v>GTIP070;GTIP050</v>
      </c>
      <c r="N35" s="14" t="str">
        <f>IF([1]source_data!G37="","",IF([1]source_data!D37="","",VLOOKUP([1]source_data!D37,[1]geo_data!A:I,9,FALSE)))</f>
        <v>Wigmore</v>
      </c>
      <c r="O35" s="14" t="str">
        <f>IF([1]source_data!G37="","",IF([1]source_data!D37="","",VLOOKUP([1]source_data!D37,[1]geo_data!A:I,8,FALSE)))</f>
        <v>E05014754</v>
      </c>
      <c r="P35" s="14" t="str">
        <f>IF([1]source_data!G37="","",IF(LEFT(O35,3)="E05","WD",IF(LEFT(O35,3)="S13","WD",IF(LEFT(O35,3)="W05","WD",IF(LEFT(O35,3)="W06","UA",IF(LEFT(O35,3)="S12","CA",IF(LEFT(O35,3)="E06","UA",IF(LEFT(O35,3)="E07","NMD",IF(LEFT(O35,3)="E08","MD",IF(LEFT(O35,3)="E09","LONB"))))))))))</f>
        <v>WD</v>
      </c>
      <c r="Q35" s="14" t="str">
        <f>IF([1]source_data!G37="","",IF([1]source_data!D37="","",VLOOKUP([1]source_data!D37,[1]geo_data!A:I,7,FALSE)))</f>
        <v>Luton</v>
      </c>
      <c r="R35" s="14" t="str">
        <f>IF([1]source_data!G37="","",IF([1]source_data!D37="","",VLOOKUP([1]source_data!D37,[1]geo_data!A:I,6,FALSE)))</f>
        <v>E06000032</v>
      </c>
      <c r="S35" s="14" t="str">
        <f>IF([1]source_data!G37="","",IF(LEFT(R35,3)="E05","WD",IF(LEFT(R35,3)="S13","WD",IF(LEFT(R35,3)="W05","WD",IF(LEFT(R35,3)="W06","UA",IF(LEFT(R35,3)="S12","CA",IF(LEFT(R35,3)="E06","UA",IF(LEFT(R35,3)="E07","NMD",IF(LEFT(R35,3)="E08","MD",IF(LEFT(R35,3)="E09","LONB"))))))))))</f>
        <v>UA</v>
      </c>
      <c r="T35" s="11" t="str">
        <f>IF([1]source_data!G37="","",IF([1]source_data!N37="","",[1]source_data!N37))</f>
        <v>Crisis Grant</v>
      </c>
      <c r="U35" s="15">
        <f>IF([1]source_data!G37="","",[1]tailored_settings!$B$8)</f>
        <v>46239</v>
      </c>
      <c r="V35" s="11" t="str">
        <f>IF([1]source_data!G37="","",[1]tailored_settings!$B$9)</f>
        <v>http://www.longleigh.org/</v>
      </c>
      <c r="W35" s="13" t="str">
        <f>IF([1]source_data!G37="","",IF([1]source_data!O37="","",[1]source_data!O37))</f>
        <v>2025-08-18</v>
      </c>
      <c r="X35" s="16" t="str">
        <f>IF([1]source_data!G37="","",IF([1]source_data!P37="","",[1]source_data!P37))</f>
        <v>2025-10-08</v>
      </c>
      <c r="Y35" s="17">
        <f>IF([1]source_data!G37="","",IF([1]source_data!Q37="","",[1]source_data!Q37))</f>
        <v>1</v>
      </c>
      <c r="Z35" s="18" t="str">
        <f>IF([1]source_data!G37="","",IF([1]source_data!I37="","",[1]tailored_settings!$B$10))</f>
        <v>Primary grant reason</v>
      </c>
      <c r="AA35" s="18" t="str">
        <f>IF([1]source_data!G37="","",IF([1]source_data!I37="","",[1]source_data!I37))</f>
        <v>2. Customer/family receiving medication and/or therapy for a mental health condition or substance addiction.</v>
      </c>
      <c r="AB35" s="18" t="str">
        <f>IF([1]source_data!G37="","",IF([1]source_data!J37="","",[1]tailored_settings!$B$11))</f>
        <v/>
      </c>
      <c r="AC35" s="18" t="str">
        <f>IF([1]source_data!G37="","",IF([1]source_data!J37="","",[1]source_data!J37))</f>
        <v/>
      </c>
      <c r="AD35" s="18" t="str">
        <f>IF([1]source_data!G37="","",IF([1]source_data!K37="","",[1]tailored_settings!$B$12))</f>
        <v>Grant purpose</v>
      </c>
      <c r="AE35" s="18" t="str">
        <f>IF([1]source_data!G37="","",IF([1]source_data!K37="","",[1]source_data!K37))</f>
        <v>Food vouchers</v>
      </c>
      <c r="AF35" s="18" t="str">
        <f>IF([1]source_data!G37="","",IF([1]source_data!K37="","",[1]tailored_settings!$B$13))</f>
        <v>Grant purpose</v>
      </c>
      <c r="AG35" s="18" t="str">
        <f>IF([1]source_data!G37="","",IF([1]source_data!K37="","",[1]source_data!K37))</f>
        <v>Food vouchers</v>
      </c>
      <c r="AH35" s="18" t="str">
        <f>IF([1]source_data!G37="","",IF([1]source_data!M37="","",[1]tailored_settings!$B$14))</f>
        <v/>
      </c>
      <c r="AI35" s="18" t="str">
        <f>IF([1]source_data!G37="","",IF([1]source_data!M37="","",[1]source_data!M37))</f>
        <v/>
      </c>
    </row>
    <row r="36" spans="1:35" s="19" customFormat="1" ht="16" x14ac:dyDescent="0.2">
      <c r="A36" s="11" t="str">
        <f>IF([1]source_data!G38="","",IF(AND([1]source_data!C38&lt;&gt;"",[1]tailored_settings!$B$15="Publish"),CONCATENATE([1]tailored_settings!$B$2&amp;[1]source_data!C38),IF(AND([1]source_data!C38&lt;&gt;"",[1]tailored_settings!$B$15="Do not publish"),CONCATENATE([1]tailored_settings!$B$2&amp;TEXT(ROW(A36)-1,"0000")&amp;"_"&amp;TEXT(F36,"yyyy-mm")),CONCATENATE([1]tailored_settings!$B$2&amp;TEXT(ROW(A36)-1,"0000")&amp;"_"&amp;TEXT(F36,"yyyy-mm")))))</f>
        <v>360G-Longleigh-E25-00092W</v>
      </c>
      <c r="B36" s="11" t="str">
        <f>IF([1]source_data!G38="","",IF([1]source_data!E38&lt;&gt;"",[1]source_data!E38,CONCATENATE("Grant to "&amp;G36)))</f>
        <v>Grant to Individual Recipient</v>
      </c>
      <c r="C36" s="11" t="str">
        <f>IF([1]source_data!G38="","",IF([1]source_data!F38="",_xlfn.XLOOKUP(T36,[1]tailored_settings!$B$20:$B$25,[1]tailored_settings!$A$20:$A$25,"")))</f>
        <v>Providing financial aid during a time of crisis</v>
      </c>
      <c r="D36" s="12">
        <f>IF([1]source_data!G38="","",IF([1]source_data!G38="","",[1]source_data!G38))</f>
        <v>350</v>
      </c>
      <c r="E36" s="11" t="str">
        <f>IF([1]source_data!G38="","",[1]tailored_settings!$B$3)</f>
        <v>GBP</v>
      </c>
      <c r="F36" s="13" t="str">
        <f>IF([1]source_data!G38="","",IF([1]source_data!H38="","",[1]source_data!H38))</f>
        <v>2025-08-18</v>
      </c>
      <c r="G36" s="11" t="str">
        <f>IF([1]source_data!G38="","",[1]tailored_settings!$B$5)</f>
        <v>Individual Recipient</v>
      </c>
      <c r="H36" s="11" t="str">
        <f>IF([1]source_data!G38="","",IF(AND([1]source_data!A38&lt;&gt;"",[1]tailored_settings!$B$16="Publish"),CONCATENATE([1]tailored_settings!$B$2&amp;[1]source_data!A38),IF(AND([1]source_data!A38&lt;&gt;"",[1]tailored_settings!$B$16="Do not publish"),CONCATENATE([1]tailored_settings!$B$4&amp;TEXT(ROW(A36)-1,"0000")&amp;"_"&amp;TEXT(F36,"yyyy-mm")),CONCATENATE([1]tailored_settings!$B$4&amp;TEXT(ROW(A36)-1,"0000")&amp;"_"&amp;TEXT(F36,"yyyy-mm")))))</f>
        <v>360G-Longleigh-IND-0035_2025-08</v>
      </c>
      <c r="I36" s="11" t="str">
        <f>IF([1]source_data!G38="","",[1]tailored_settings!$B$7)</f>
        <v>Longleigh Foundation</v>
      </c>
      <c r="J36" s="11" t="str">
        <f>IF([1]source_data!G38="","",[1]tailored_settings!$B$6)</f>
        <v>GB-CHC-1169016</v>
      </c>
      <c r="K36" s="11" t="str">
        <f>IF([1]source_data!G38="","",IF([1]source_data!I38="","",VLOOKUP([1]source_data!I38,[1]codelist_mapping!A:C,3,FALSE)))</f>
        <v>GTIR040</v>
      </c>
      <c r="L36" s="11" t="str">
        <f>IF([1]source_data!G38="","",IF([1]source_data!J38="","",VLOOKUP([1]source_data!J38,[1]codelist_mapping!A:C,3,FALSE)))</f>
        <v/>
      </c>
      <c r="M36" s="11" t="str">
        <f>IF([1]source_data!G38="","",IF([1]source_data!K38="","",IF([1]source_data!M38&lt;&gt;"",CONCATENATE(VLOOKUP([1]source_data!K38,[1]codelist_mapping!F:H,3,FALSE)&amp;";"&amp;VLOOKUP([1]source_data!L38,[1]codelist_mapping!F:H,3,FALSE)&amp;";"&amp;VLOOKUP([1]source_data!M38,[1]codelist_mapping!F:H,3,FALSE)),IF([1]source_data!L38&lt;&gt;"",CONCATENATE(VLOOKUP([1]source_data!K38,[1]codelist_mapping!F:H,3,FALSE)&amp;";"&amp;VLOOKUP([1]source_data!L38,[1]codelist_mapping!F:H,3,FALSE)),IF([1]source_data!K38&lt;&gt;"",CONCATENATE(VLOOKUP([1]source_data!K38,[1]codelist_mapping!F:H,3,FALSE)))))))</f>
        <v>GTIP070</v>
      </c>
      <c r="N36" s="14" t="str">
        <f>IF([1]source_data!G38="","",IF([1]source_data!D38="","",VLOOKUP([1]source_data!D38,[1]geo_data!A:I,9,FALSE)))</f>
        <v>Alfreton</v>
      </c>
      <c r="O36" s="14" t="str">
        <f>IF([1]source_data!G38="","",IF([1]source_data!D38="","",VLOOKUP([1]source_data!D38,[1]geo_data!A:I,8,FALSE)))</f>
        <v>E05014690</v>
      </c>
      <c r="P36" s="14" t="str">
        <f>IF([1]source_data!G38="","",IF(LEFT(O36,3)="E05","WD",IF(LEFT(O36,3)="S13","WD",IF(LEFT(O36,3)="W05","WD",IF(LEFT(O36,3)="W06","UA",IF(LEFT(O36,3)="S12","CA",IF(LEFT(O36,3)="E06","UA",IF(LEFT(O36,3)="E07","NMD",IF(LEFT(O36,3)="E08","MD",IF(LEFT(O36,3)="E09","LONB"))))))))))</f>
        <v>WD</v>
      </c>
      <c r="Q36" s="14" t="str">
        <f>IF([1]source_data!G38="","",IF([1]source_data!D38="","",VLOOKUP([1]source_data!D38,[1]geo_data!A:I,7,FALSE)))</f>
        <v>Amber Valley</v>
      </c>
      <c r="R36" s="14" t="str">
        <f>IF([1]source_data!G38="","",IF([1]source_data!D38="","",VLOOKUP([1]source_data!D38,[1]geo_data!A:I,6,FALSE)))</f>
        <v>E07000032</v>
      </c>
      <c r="S36" s="14" t="str">
        <f>IF([1]source_data!G38="","",IF(LEFT(R36,3)="E05","WD",IF(LEFT(R36,3)="S13","WD",IF(LEFT(R36,3)="W05","WD",IF(LEFT(R36,3)="W06","UA",IF(LEFT(R36,3)="S12","CA",IF(LEFT(R36,3)="E06","UA",IF(LEFT(R36,3)="E07","NMD",IF(LEFT(R36,3)="E08","MD",IF(LEFT(R36,3)="E09","LONB"))))))))))</f>
        <v>NMD</v>
      </c>
      <c r="T36" s="11" t="str">
        <f>IF([1]source_data!G38="","",IF([1]source_data!N38="","",[1]source_data!N38))</f>
        <v>Crisis Grant</v>
      </c>
      <c r="U36" s="15">
        <f>IF([1]source_data!G38="","",[1]tailored_settings!$B$8)</f>
        <v>46239</v>
      </c>
      <c r="V36" s="11" t="str">
        <f>IF([1]source_data!G38="","",[1]tailored_settings!$B$9)</f>
        <v>http://www.longleigh.org/</v>
      </c>
      <c r="W36" s="13" t="str">
        <f>IF([1]source_data!G38="","",IF([1]source_data!O38="","",[1]source_data!O38))</f>
        <v>2025-08-18</v>
      </c>
      <c r="X36" s="16" t="str">
        <f>IF([1]source_data!G38="","",IF([1]source_data!P38="","",[1]source_data!P38))</f>
        <v>2026-01-06</v>
      </c>
      <c r="Y36" s="17">
        <f>IF([1]source_data!G38="","",IF([1]source_data!Q38="","",[1]source_data!Q38))</f>
        <v>4</v>
      </c>
      <c r="Z36" s="18" t="str">
        <f>IF([1]source_data!G38="","",IF([1]source_data!I38="","",[1]tailored_settings!$B$10))</f>
        <v>Primary grant reason</v>
      </c>
      <c r="AA36" s="18" t="str">
        <f>IF([1]source_data!G38="","",IF([1]source_data!I38="","",[1]source_data!I38))</f>
        <v>2. Customer/family receiving medication and/or therapy for a mental health condition or substance addiction.</v>
      </c>
      <c r="AB36" s="18" t="str">
        <f>IF([1]source_data!G38="","",IF([1]source_data!J38="","",[1]tailored_settings!$B$11))</f>
        <v/>
      </c>
      <c r="AC36" s="18" t="str">
        <f>IF([1]source_data!G38="","",IF([1]source_data!J38="","",[1]source_data!J38))</f>
        <v/>
      </c>
      <c r="AD36" s="18" t="str">
        <f>IF([1]source_data!G38="","",IF([1]source_data!K38="","",[1]tailored_settings!$B$12))</f>
        <v>Grant purpose</v>
      </c>
      <c r="AE36" s="18" t="str">
        <f>IF([1]source_data!G38="","",IF([1]source_data!K38="","",[1]source_data!K38))</f>
        <v>Food vouchers</v>
      </c>
      <c r="AF36" s="18" t="str">
        <f>IF([1]source_data!G38="","",IF([1]source_data!K38="","",[1]tailored_settings!$B$13))</f>
        <v>Grant purpose</v>
      </c>
      <c r="AG36" s="18" t="str">
        <f>IF([1]source_data!G38="","",IF([1]source_data!K38="","",[1]source_data!K38))</f>
        <v>Food vouchers</v>
      </c>
      <c r="AH36" s="18" t="str">
        <f>IF([1]source_data!G38="","",IF([1]source_data!M38="","",[1]tailored_settings!$B$14))</f>
        <v/>
      </c>
      <c r="AI36" s="18" t="str">
        <f>IF([1]source_data!G38="","",IF([1]source_data!M38="","",[1]source_data!M38))</f>
        <v/>
      </c>
    </row>
    <row r="37" spans="1:35" s="19" customFormat="1" ht="16" x14ac:dyDescent="0.2">
      <c r="A37" s="11" t="str">
        <f>IF([1]source_data!G39="","",IF(AND([1]source_data!C39&lt;&gt;"",[1]tailored_settings!$B$15="Publish"),CONCATENATE([1]tailored_settings!$B$2&amp;[1]source_data!C39),IF(AND([1]source_data!C39&lt;&gt;"",[1]tailored_settings!$B$15="Do not publish"),CONCATENATE([1]tailored_settings!$B$2&amp;TEXT(ROW(A37)-1,"0000")&amp;"_"&amp;TEXT(F37,"yyyy-mm")),CONCATENATE([1]tailored_settings!$B$2&amp;TEXT(ROW(A37)-1,"0000")&amp;"_"&amp;TEXT(F37,"yyyy-mm")))))</f>
        <v>360G-Longleigh-E25-00094W</v>
      </c>
      <c r="B37" s="11" t="str">
        <f>IF([1]source_data!G39="","",IF([1]source_data!E39&lt;&gt;"",[1]source_data!E39,CONCATENATE("Grant to "&amp;G37)))</f>
        <v>Grant to Individual Recipient</v>
      </c>
      <c r="C37" s="11" t="str">
        <f>IF([1]source_data!G39="","",IF([1]source_data!F39="",_xlfn.XLOOKUP(T37,[1]tailored_settings!$B$20:$B$25,[1]tailored_settings!$A$20:$A$25,"")))</f>
        <v>Providing financial aid after an impactful incident</v>
      </c>
      <c r="D37" s="12">
        <f>IF([1]source_data!G39="","",IF([1]source_data!G39="","",[1]source_data!G39))</f>
        <v>1453.54</v>
      </c>
      <c r="E37" s="11" t="str">
        <f>IF([1]source_data!G39="","",[1]tailored_settings!$B$3)</f>
        <v>GBP</v>
      </c>
      <c r="F37" s="13" t="str">
        <f>IF([1]source_data!G39="","",IF([1]source_data!H39="","",[1]source_data!H39))</f>
        <v>2025-08-12</v>
      </c>
      <c r="G37" s="11" t="str">
        <f>IF([1]source_data!G39="","",[1]tailored_settings!$B$5)</f>
        <v>Individual Recipient</v>
      </c>
      <c r="H37" s="11" t="str">
        <f>IF([1]source_data!G39="","",IF(AND([1]source_data!A39&lt;&gt;"",[1]tailored_settings!$B$16="Publish"),CONCATENATE([1]tailored_settings!$B$2&amp;[1]source_data!A39),IF(AND([1]source_data!A39&lt;&gt;"",[1]tailored_settings!$B$16="Do not publish"),CONCATENATE([1]tailored_settings!$B$4&amp;TEXT(ROW(A37)-1,"0000")&amp;"_"&amp;TEXT(F37,"yyyy-mm")),CONCATENATE([1]tailored_settings!$B$4&amp;TEXT(ROW(A37)-1,"0000")&amp;"_"&amp;TEXT(F37,"yyyy-mm")))))</f>
        <v>360G-Longleigh-IND-0036_2025-08</v>
      </c>
      <c r="I37" s="11" t="str">
        <f>IF([1]source_data!G39="","",[1]tailored_settings!$B$7)</f>
        <v>Longleigh Foundation</v>
      </c>
      <c r="J37" s="11" t="str">
        <f>IF([1]source_data!G39="","",[1]tailored_settings!$B$6)</f>
        <v>GB-CHC-1169016</v>
      </c>
      <c r="K37" s="11" t="str">
        <f>IF([1]source_data!G39="","",IF([1]source_data!I39="","",VLOOKUP([1]source_data!I39,[1]codelist_mapping!A:C,3,FALSE)))</f>
        <v>GTIR040</v>
      </c>
      <c r="L37" s="11" t="str">
        <f>IF([1]source_data!G39="","",IF([1]source_data!J39="","",VLOOKUP([1]source_data!J39,[1]codelist_mapping!A:C,3,FALSE)))</f>
        <v/>
      </c>
      <c r="M37" s="11" t="str">
        <f>IF([1]source_data!G39="","",IF([1]source_data!K39="","",IF([1]source_data!M39&lt;&gt;"",CONCATENATE(VLOOKUP([1]source_data!K39,[1]codelist_mapping!F:H,3,FALSE)&amp;";"&amp;VLOOKUP([1]source_data!L39,[1]codelist_mapping!F:H,3,FALSE)&amp;";"&amp;VLOOKUP([1]source_data!M39,[1]codelist_mapping!F:H,3,FALSE)),IF([1]source_data!L39&lt;&gt;"",CONCATENATE(VLOOKUP([1]source_data!K39,[1]codelist_mapping!F:H,3,FALSE)&amp;";"&amp;VLOOKUP([1]source_data!L39,[1]codelist_mapping!F:H,3,FALSE)),IF([1]source_data!K39&lt;&gt;"",CONCATENATE(VLOOKUP([1]source_data!K39,[1]codelist_mapping!F:H,3,FALSE)))))))</f>
        <v>GTIP120</v>
      </c>
      <c r="N37" s="14" t="str">
        <f>IF([1]source_data!G39="","",IF([1]source_data!D39="","",VLOOKUP([1]source_data!D39,[1]geo_data!A:I,9,FALSE)))</f>
        <v>Skircoat</v>
      </c>
      <c r="O37" s="14" t="str">
        <f>IF([1]source_data!G39="","",IF([1]source_data!D39="","",VLOOKUP([1]source_data!D39,[1]geo_data!A:I,8,FALSE)))</f>
        <v>E05001383</v>
      </c>
      <c r="P37" s="14" t="str">
        <f>IF([1]source_data!G39="","",IF(LEFT(O37,3)="E05","WD",IF(LEFT(O37,3)="S13","WD",IF(LEFT(O37,3)="W05","WD",IF(LEFT(O37,3)="W06","UA",IF(LEFT(O37,3)="S12","CA",IF(LEFT(O37,3)="E06","UA",IF(LEFT(O37,3)="E07","NMD",IF(LEFT(O37,3)="E08","MD",IF(LEFT(O37,3)="E09","LONB"))))))))))</f>
        <v>WD</v>
      </c>
      <c r="Q37" s="14" t="str">
        <f>IF([1]source_data!G39="","",IF([1]source_data!D39="","",VLOOKUP([1]source_data!D39,[1]geo_data!A:I,7,FALSE)))</f>
        <v>Calderdale</v>
      </c>
      <c r="R37" s="14" t="str">
        <f>IF([1]source_data!G39="","",IF([1]source_data!D39="","",VLOOKUP([1]source_data!D39,[1]geo_data!A:I,6,FALSE)))</f>
        <v>E08000033</v>
      </c>
      <c r="S37" s="14" t="str">
        <f>IF([1]source_data!G39="","",IF(LEFT(R37,3)="E05","WD",IF(LEFT(R37,3)="S13","WD",IF(LEFT(R37,3)="W05","WD",IF(LEFT(R37,3)="W06","UA",IF(LEFT(R37,3)="S12","CA",IF(LEFT(R37,3)="E06","UA",IF(LEFT(R37,3)="E07","NMD",IF(LEFT(R37,3)="E08","MD",IF(LEFT(R37,3)="E09","LONB"))))))))))</f>
        <v>MD</v>
      </c>
      <c r="T37" s="11" t="str">
        <f>IF([1]source_data!G39="","",IF([1]source_data!N39="","",[1]source_data!N39))</f>
        <v>Critical Incident Grant</v>
      </c>
      <c r="U37" s="15">
        <f>IF([1]source_data!G39="","",[1]tailored_settings!$B$8)</f>
        <v>46239</v>
      </c>
      <c r="V37" s="11" t="str">
        <f>IF([1]source_data!G39="","",[1]tailored_settings!$B$9)</f>
        <v>http://www.longleigh.org/</v>
      </c>
      <c r="W37" s="13" t="str">
        <f>IF([1]source_data!G39="","",IF([1]source_data!O39="","",[1]source_data!O39))</f>
        <v>2025-08-12</v>
      </c>
      <c r="X37" s="16" t="str">
        <f>IF([1]source_data!G39="","",IF([1]source_data!P39="","",[1]source_data!P39))</f>
        <v>2025-11-20</v>
      </c>
      <c r="Y37" s="17">
        <f>IF([1]source_data!G39="","",IF([1]source_data!Q39="","",[1]source_data!Q39))</f>
        <v>3</v>
      </c>
      <c r="Z37" s="18" t="str">
        <f>IF([1]source_data!G39="","",IF([1]source_data!I39="","",[1]tailored_settings!$B$10))</f>
        <v>Primary grant reason</v>
      </c>
      <c r="AA37" s="18" t="str">
        <f>IF([1]source_data!G39="","",IF([1]source_data!I39="","",[1]source_data!I39))</f>
        <v>2. Customer/family receiving medication and/or therapy for a mental health condition or substance addiction.</v>
      </c>
      <c r="AB37" s="18" t="str">
        <f>IF([1]source_data!G39="","",IF([1]source_data!J39="","",[1]tailored_settings!$B$11))</f>
        <v/>
      </c>
      <c r="AC37" s="18" t="str">
        <f>IF([1]source_data!G39="","",IF([1]source_data!J39="","",[1]source_data!J39))</f>
        <v/>
      </c>
      <c r="AD37" s="18" t="str">
        <f>IF([1]source_data!G39="","",IF([1]source_data!K39="","",[1]tailored_settings!$B$12))</f>
        <v>Grant purpose</v>
      </c>
      <c r="AE37" s="18" t="str">
        <f>IF([1]source_data!G39="","",IF([1]source_data!K39="","",[1]source_data!K39))</f>
        <v>House Deep Clean</v>
      </c>
      <c r="AF37" s="18" t="str">
        <f>IF([1]source_data!G39="","",IF([1]source_data!K39="","",[1]tailored_settings!$B$13))</f>
        <v>Grant purpose</v>
      </c>
      <c r="AG37" s="18" t="str">
        <f>IF([1]source_data!G39="","",IF([1]source_data!K39="","",[1]source_data!K39))</f>
        <v>House Deep Clean</v>
      </c>
      <c r="AH37" s="18" t="str">
        <f>IF([1]source_data!G39="","",IF([1]source_data!M39="","",[1]tailored_settings!$B$14))</f>
        <v/>
      </c>
      <c r="AI37" s="18" t="str">
        <f>IF([1]source_data!G39="","",IF([1]source_data!M39="","",[1]source_data!M39))</f>
        <v/>
      </c>
    </row>
    <row r="38" spans="1:35" s="19" customFormat="1" ht="16" x14ac:dyDescent="0.2">
      <c r="A38" s="11" t="str">
        <f>IF([1]source_data!G40="","",IF(AND([1]source_data!C40&lt;&gt;"",[1]tailored_settings!$B$15="Publish"),CONCATENATE([1]tailored_settings!$B$2&amp;[1]source_data!C40),IF(AND([1]source_data!C40&lt;&gt;"",[1]tailored_settings!$B$15="Do not publish"),CONCATENATE([1]tailored_settings!$B$2&amp;TEXT(ROW(A38)-1,"0000")&amp;"_"&amp;TEXT(F38,"yyyy-mm")),CONCATENATE([1]tailored_settings!$B$2&amp;TEXT(ROW(A38)-1,"0000")&amp;"_"&amp;TEXT(F38,"yyyy-mm")))))</f>
        <v>360G-Longleigh-E25-00095W</v>
      </c>
      <c r="B38" s="11" t="str">
        <f>IF([1]source_data!G40="","",IF([1]source_data!E40&lt;&gt;"",[1]source_data!E40,CONCATENATE("Grant to "&amp;G38)))</f>
        <v>Grant to Individual Recipient</v>
      </c>
      <c r="C38" s="11" t="str">
        <f>IF([1]source_data!G40="","",IF([1]source_data!F40="",_xlfn.XLOOKUP(T38,[1]tailored_settings!$B$20:$B$25,[1]tailored_settings!$A$20:$A$25,"")))</f>
        <v>Providing financial aid after an impactful incident</v>
      </c>
      <c r="D38" s="12">
        <f>IF([1]source_data!G40="","",IF([1]source_data!G40="","",[1]source_data!G40))</f>
        <v>2500</v>
      </c>
      <c r="E38" s="11" t="str">
        <f>IF([1]source_data!G40="","",[1]tailored_settings!$B$3)</f>
        <v>GBP</v>
      </c>
      <c r="F38" s="13" t="str">
        <f>IF([1]source_data!G40="","",IF([1]source_data!H40="","",[1]source_data!H40))</f>
        <v>2025-08-18</v>
      </c>
      <c r="G38" s="11" t="str">
        <f>IF([1]source_data!G40="","",[1]tailored_settings!$B$5)</f>
        <v>Individual Recipient</v>
      </c>
      <c r="H38" s="11" t="str">
        <f>IF([1]source_data!G40="","",IF(AND([1]source_data!A40&lt;&gt;"",[1]tailored_settings!$B$16="Publish"),CONCATENATE([1]tailored_settings!$B$2&amp;[1]source_data!A40),IF(AND([1]source_data!A40&lt;&gt;"",[1]tailored_settings!$B$16="Do not publish"),CONCATENATE([1]tailored_settings!$B$4&amp;TEXT(ROW(A38)-1,"0000")&amp;"_"&amp;TEXT(F38,"yyyy-mm")),CONCATENATE([1]tailored_settings!$B$4&amp;TEXT(ROW(A38)-1,"0000")&amp;"_"&amp;TEXT(F38,"yyyy-mm")))))</f>
        <v>360G-Longleigh-IND-0037_2025-08</v>
      </c>
      <c r="I38" s="11" t="str">
        <f>IF([1]source_data!G40="","",[1]tailored_settings!$B$7)</f>
        <v>Longleigh Foundation</v>
      </c>
      <c r="J38" s="11" t="str">
        <f>IF([1]source_data!G40="","",[1]tailored_settings!$B$6)</f>
        <v>GB-CHC-1169016</v>
      </c>
      <c r="K38" s="11" t="str">
        <f>IF([1]source_data!G40="","",IF([1]source_data!I40="","",VLOOKUP([1]source_data!I40,[1]codelist_mapping!A:C,3,FALSE)))</f>
        <v>GTIR040</v>
      </c>
      <c r="L38" s="11" t="str">
        <f>IF([1]source_data!G40="","",IF([1]source_data!J40="","",VLOOKUP([1]source_data!J40,[1]codelist_mapping!A:C,3,FALSE)))</f>
        <v/>
      </c>
      <c r="M38" s="11" t="str">
        <f>IF([1]source_data!G40="","",IF([1]source_data!K40="","",IF([1]source_data!M40&lt;&gt;"",CONCATENATE(VLOOKUP([1]source_data!K40,[1]codelist_mapping!F:H,3,FALSE)&amp;";"&amp;VLOOKUP([1]source_data!L40,[1]codelist_mapping!F:H,3,FALSE)&amp;";"&amp;VLOOKUP([1]source_data!M40,[1]codelist_mapping!F:H,3,FALSE)),IF([1]source_data!L40&lt;&gt;"",CONCATENATE(VLOOKUP([1]source_data!K40,[1]codelist_mapping!F:H,3,FALSE)&amp;";"&amp;VLOOKUP([1]source_data!L40,[1]codelist_mapping!F:H,3,FALSE)),IF([1]source_data!K40&lt;&gt;"",CONCATENATE(VLOOKUP([1]source_data!K40,[1]codelist_mapping!F:H,3,FALSE)))))))</f>
        <v>GTIP120</v>
      </c>
      <c r="N38" s="14" t="str">
        <f>IF([1]source_data!G40="","",IF([1]source_data!D40="","",VLOOKUP([1]source_data!D40,[1]geo_data!A:I,9,FALSE)))</f>
        <v>Poplar</v>
      </c>
      <c r="O38" s="14" t="str">
        <f>IF([1]source_data!G40="","",IF([1]source_data!D40="","",VLOOKUP([1]source_data!D40,[1]geo_data!A:I,8,FALSE)))</f>
        <v>E05015838</v>
      </c>
      <c r="P38" s="14" t="str">
        <f>IF([1]source_data!G40="","",IF(LEFT(O38,3)="E05","WD",IF(LEFT(O38,3)="S13","WD",IF(LEFT(O38,3)="W05","WD",IF(LEFT(O38,3)="W06","UA",IF(LEFT(O38,3)="S12","CA",IF(LEFT(O38,3)="E06","UA",IF(LEFT(O38,3)="E07","NMD",IF(LEFT(O38,3)="E08","MD",IF(LEFT(O38,3)="E09","LONB"))))))))))</f>
        <v>WD</v>
      </c>
      <c r="Q38" s="14" t="str">
        <f>IF([1]source_data!G40="","",IF([1]source_data!D40="","",VLOOKUP([1]source_data!D40,[1]geo_data!A:I,7,FALSE)))</f>
        <v>Nuneaton and Bedworth</v>
      </c>
      <c r="R38" s="14" t="str">
        <f>IF([1]source_data!G40="","",IF([1]source_data!D40="","",VLOOKUP([1]source_data!D40,[1]geo_data!A:I,6,FALSE)))</f>
        <v>E07000219</v>
      </c>
      <c r="S38" s="14" t="str">
        <f>IF([1]source_data!G40="","",IF(LEFT(R38,3)="E05","WD",IF(LEFT(R38,3)="S13","WD",IF(LEFT(R38,3)="W05","WD",IF(LEFT(R38,3)="W06","UA",IF(LEFT(R38,3)="S12","CA",IF(LEFT(R38,3)="E06","UA",IF(LEFT(R38,3)="E07","NMD",IF(LEFT(R38,3)="E08","MD",IF(LEFT(R38,3)="E09","LONB"))))))))))</f>
        <v>NMD</v>
      </c>
      <c r="T38" s="11" t="str">
        <f>IF([1]source_data!G40="","",IF([1]source_data!N40="","",[1]source_data!N40))</f>
        <v>Critical Incident Grant</v>
      </c>
      <c r="U38" s="15">
        <f>IF([1]source_data!G40="","",[1]tailored_settings!$B$8)</f>
        <v>46239</v>
      </c>
      <c r="V38" s="11" t="str">
        <f>IF([1]source_data!G40="","",[1]tailored_settings!$B$9)</f>
        <v>http://www.longleigh.org/</v>
      </c>
      <c r="W38" s="13" t="str">
        <f>IF([1]source_data!G40="","",IF([1]source_data!O40="","",[1]source_data!O40))</f>
        <v>2025-08-18</v>
      </c>
      <c r="X38" s="16" t="str">
        <f>IF([1]source_data!G40="","",IF([1]source_data!P40="","",[1]source_data!P40))</f>
        <v>2025-09-03</v>
      </c>
      <c r="Y38" s="17">
        <f>IF([1]source_data!G40="","",IF([1]source_data!Q40="","",[1]source_data!Q40))</f>
        <v>0</v>
      </c>
      <c r="Z38" s="18" t="str">
        <f>IF([1]source_data!G40="","",IF([1]source_data!I40="","",[1]tailored_settings!$B$10))</f>
        <v>Primary grant reason</v>
      </c>
      <c r="AA38" s="18" t="str">
        <f>IF([1]source_data!G40="","",IF([1]source_data!I40="","",[1]source_data!I40))</f>
        <v>2. Customer/family receiving medication and/or therapy for a mental health condition or substance addiction.</v>
      </c>
      <c r="AB38" s="18" t="str">
        <f>IF([1]source_data!G40="","",IF([1]source_data!J40="","",[1]tailored_settings!$B$11))</f>
        <v/>
      </c>
      <c r="AC38" s="18" t="str">
        <f>IF([1]source_data!G40="","",IF([1]source_data!J40="","",[1]source_data!J40))</f>
        <v/>
      </c>
      <c r="AD38" s="18" t="str">
        <f>IF([1]source_data!G40="","",IF([1]source_data!K40="","",[1]tailored_settings!$B$12))</f>
        <v>Grant purpose</v>
      </c>
      <c r="AE38" s="18" t="str">
        <f>IF([1]source_data!G40="","",IF([1]source_data!K40="","",[1]source_data!K40))</f>
        <v>House Deep Clean</v>
      </c>
      <c r="AF38" s="18" t="str">
        <f>IF([1]source_data!G40="","",IF([1]source_data!K40="","",[1]tailored_settings!$B$13))</f>
        <v>Grant purpose</v>
      </c>
      <c r="AG38" s="18" t="str">
        <f>IF([1]source_data!G40="","",IF([1]source_data!K40="","",[1]source_data!K40))</f>
        <v>House Deep Clean</v>
      </c>
      <c r="AH38" s="18" t="str">
        <f>IF([1]source_data!G40="","",IF([1]source_data!M40="","",[1]tailored_settings!$B$14))</f>
        <v/>
      </c>
      <c r="AI38" s="18" t="str">
        <f>IF([1]source_data!G40="","",IF([1]source_data!M40="","",[1]source_data!M40))</f>
        <v/>
      </c>
    </row>
    <row r="39" spans="1:35" s="19" customFormat="1" ht="16" x14ac:dyDescent="0.2">
      <c r="A39" s="11" t="str">
        <f>IF([1]source_data!G41="","",IF(AND([1]source_data!C41&lt;&gt;"",[1]tailored_settings!$B$15="Publish"),CONCATENATE([1]tailored_settings!$B$2&amp;[1]source_data!C41),IF(AND([1]source_data!C41&lt;&gt;"",[1]tailored_settings!$B$15="Do not publish"),CONCATENATE([1]tailored_settings!$B$2&amp;TEXT(ROW(A39)-1,"0000")&amp;"_"&amp;TEXT(F39,"yyyy-mm")),CONCATENATE([1]tailored_settings!$B$2&amp;TEXT(ROW(A39)-1,"0000")&amp;"_"&amp;TEXT(F39,"yyyy-mm")))))</f>
        <v>360G-Longleigh-E25-00096W</v>
      </c>
      <c r="B39" s="11" t="str">
        <f>IF([1]source_data!G41="","",IF([1]source_data!E41&lt;&gt;"",[1]source_data!E41,CONCATENATE("Grant to "&amp;G39)))</f>
        <v>Grant to Individual Recipient</v>
      </c>
      <c r="C39" s="11" t="str">
        <f>IF([1]source_data!G41="","",IF([1]source_data!F41="",_xlfn.XLOOKUP(T39,[1]tailored_settings!$B$20:$B$25,[1]tailored_settings!$A$20:$A$25,"")))</f>
        <v>Helping to alleviate financial hardship</v>
      </c>
      <c r="D39" s="12">
        <f>IF([1]source_data!G41="","",IF([1]source_data!G41="","",[1]source_data!G41))</f>
        <v>581.92000000000007</v>
      </c>
      <c r="E39" s="11" t="str">
        <f>IF([1]source_data!G41="","",[1]tailored_settings!$B$3)</f>
        <v>GBP</v>
      </c>
      <c r="F39" s="13" t="str">
        <f>IF([1]source_data!G41="","",IF([1]source_data!H41="","",[1]source_data!H41))</f>
        <v>2025-08-18</v>
      </c>
      <c r="G39" s="11" t="str">
        <f>IF([1]source_data!G41="","",[1]tailored_settings!$B$5)</f>
        <v>Individual Recipient</v>
      </c>
      <c r="H39" s="11" t="str">
        <f>IF([1]source_data!G41="","",IF(AND([1]source_data!A41&lt;&gt;"",[1]tailored_settings!$B$16="Publish"),CONCATENATE([1]tailored_settings!$B$2&amp;[1]source_data!A41),IF(AND([1]source_data!A41&lt;&gt;"",[1]tailored_settings!$B$16="Do not publish"),CONCATENATE([1]tailored_settings!$B$4&amp;TEXT(ROW(A39)-1,"0000")&amp;"_"&amp;TEXT(F39,"yyyy-mm")),CONCATENATE([1]tailored_settings!$B$4&amp;TEXT(ROW(A39)-1,"0000")&amp;"_"&amp;TEXT(F39,"yyyy-mm")))))</f>
        <v>360G-Longleigh-IND-0038_2025-08</v>
      </c>
      <c r="I39" s="11" t="str">
        <f>IF([1]source_data!G41="","",[1]tailored_settings!$B$7)</f>
        <v>Longleigh Foundation</v>
      </c>
      <c r="J39" s="11" t="str">
        <f>IF([1]source_data!G41="","",[1]tailored_settings!$B$6)</f>
        <v>GB-CHC-1169016</v>
      </c>
      <c r="K39" s="11" t="str">
        <f>IF([1]source_data!G41="","",IF([1]source_data!I41="","",VLOOKUP([1]source_data!I41,[1]codelist_mapping!A:C,3,FALSE)))</f>
        <v>GTIR080</v>
      </c>
      <c r="L39" s="11" t="str">
        <f>IF([1]source_data!G41="","",IF([1]source_data!J41="","",VLOOKUP([1]source_data!J41,[1]codelist_mapping!A:C,3,FALSE)))</f>
        <v/>
      </c>
      <c r="M39" s="11" t="str">
        <f>IF([1]source_data!G41="","",IF([1]source_data!K41="","",IF([1]source_data!M41&lt;&gt;"",CONCATENATE(VLOOKUP([1]source_data!K41,[1]codelist_mapping!F:H,3,FALSE)&amp;";"&amp;VLOOKUP([1]source_data!L41,[1]codelist_mapping!F:H,3,FALSE)&amp;";"&amp;VLOOKUP([1]source_data!M41,[1]codelist_mapping!F:H,3,FALSE)),IF([1]source_data!L41&lt;&gt;"",CONCATENATE(VLOOKUP([1]source_data!K41,[1]codelist_mapping!F:H,3,FALSE)&amp;";"&amp;VLOOKUP([1]source_data!L41,[1]codelist_mapping!F:H,3,FALSE)),IF([1]source_data!K41&lt;&gt;"",CONCATENATE(VLOOKUP([1]source_data!K41,[1]codelist_mapping!F:H,3,FALSE)))))))</f>
        <v>GTIP020;GTIP020</v>
      </c>
      <c r="N39" s="14" t="str">
        <f>IF([1]source_data!G41="","",IF([1]source_data!D41="","",VLOOKUP([1]source_data!D41,[1]geo_data!A:I,9,FALSE)))</f>
        <v>Harpur</v>
      </c>
      <c r="O39" s="14" t="str">
        <f>IF([1]source_data!G41="","",IF([1]source_data!D41="","",VLOOKUP([1]source_data!D41,[1]geo_data!A:I,8,FALSE)))</f>
        <v>E05014502</v>
      </c>
      <c r="P39" s="14" t="str">
        <f>IF([1]source_data!G41="","",IF(LEFT(O39,3)="E05","WD",IF(LEFT(O39,3)="S13","WD",IF(LEFT(O39,3)="W05","WD",IF(LEFT(O39,3)="W06","UA",IF(LEFT(O39,3)="S12","CA",IF(LEFT(O39,3)="E06","UA",IF(LEFT(O39,3)="E07","NMD",IF(LEFT(O39,3)="E08","MD",IF(LEFT(O39,3)="E09","LONB"))))))))))</f>
        <v>WD</v>
      </c>
      <c r="Q39" s="14" t="str">
        <f>IF([1]source_data!G41="","",IF([1]source_data!D41="","",VLOOKUP([1]source_data!D41,[1]geo_data!A:I,7,FALSE)))</f>
        <v>Bedford</v>
      </c>
      <c r="R39" s="14" t="str">
        <f>IF([1]source_data!G41="","",IF([1]source_data!D41="","",VLOOKUP([1]source_data!D41,[1]geo_data!A:I,6,FALSE)))</f>
        <v>E06000055</v>
      </c>
      <c r="S39" s="14" t="str">
        <f>IF([1]source_data!G41="","",IF(LEFT(R39,3)="E05","WD",IF(LEFT(R39,3)="S13","WD",IF(LEFT(R39,3)="W05","WD",IF(LEFT(R39,3)="W06","UA",IF(LEFT(R39,3)="S12","CA",IF(LEFT(R39,3)="E06","UA",IF(LEFT(R39,3)="E07","NMD",IF(LEFT(R39,3)="E08","MD",IF(LEFT(R39,3)="E09","LONB"))))))))))</f>
        <v>UA</v>
      </c>
      <c r="T39" s="11" t="str">
        <f>IF([1]source_data!G41="","",IF([1]source_data!N41="","",[1]source_data!N41))</f>
        <v>Hardship Grant</v>
      </c>
      <c r="U39" s="15">
        <f>IF([1]source_data!G41="","",[1]tailored_settings!$B$8)</f>
        <v>46239</v>
      </c>
      <c r="V39" s="11" t="str">
        <f>IF([1]source_data!G41="","",[1]tailored_settings!$B$9)</f>
        <v>http://www.longleigh.org/</v>
      </c>
      <c r="W39" s="13" t="str">
        <f>IF([1]source_data!G41="","",IF([1]source_data!O41="","",[1]source_data!O41))</f>
        <v>2025-08-18</v>
      </c>
      <c r="X39" s="16" t="str">
        <f>IF([1]source_data!G41="","",IF([1]source_data!P41="","",[1]source_data!P41))</f>
        <v>2025-08-29</v>
      </c>
      <c r="Y39" s="17">
        <f>IF([1]source_data!G41="","",IF([1]source_data!Q41="","",[1]source_data!Q41))</f>
        <v>0</v>
      </c>
      <c r="Z39" s="18" t="str">
        <f>IF([1]source_data!G41="","",IF([1]source_data!I41="","",[1]tailored_settings!$B$10))</f>
        <v>Primary grant reason</v>
      </c>
      <c r="AA39" s="18" t="str">
        <f>IF([1]source_data!G41="","",IF([1]source_data!I41="","",[1]source_data!I41))</f>
        <v>3. Customer/family moving from homelessness/supported living into independent living.</v>
      </c>
      <c r="AB39" s="18" t="str">
        <f>IF([1]source_data!G41="","",IF([1]source_data!J41="","",[1]tailored_settings!$B$11))</f>
        <v/>
      </c>
      <c r="AC39" s="18" t="str">
        <f>IF([1]source_data!G41="","",IF([1]source_data!J41="","",[1]source_data!J41))</f>
        <v/>
      </c>
      <c r="AD39" s="18" t="str">
        <f>IF([1]source_data!G41="","",IF([1]source_data!K41="","",[1]tailored_settings!$B$12))</f>
        <v>Grant purpose</v>
      </c>
      <c r="AE39" s="18" t="str">
        <f>IF([1]source_data!G41="","",IF([1]source_data!K41="","",[1]source_data!K41))</f>
        <v xml:space="preserve">Furniture </v>
      </c>
      <c r="AF39" s="18" t="str">
        <f>IF([1]source_data!G41="","",IF([1]source_data!K41="","",[1]tailored_settings!$B$13))</f>
        <v>Grant purpose</v>
      </c>
      <c r="AG39" s="18" t="str">
        <f>IF([1]source_data!G41="","",IF([1]source_data!K41="","",[1]source_data!K41))</f>
        <v xml:space="preserve">Furniture </v>
      </c>
      <c r="AH39" s="18" t="str">
        <f>IF([1]source_data!G41="","",IF([1]source_data!M41="","",[1]tailored_settings!$B$14))</f>
        <v/>
      </c>
      <c r="AI39" s="18" t="str">
        <f>IF([1]source_data!G41="","",IF([1]source_data!M41="","",[1]source_data!M41))</f>
        <v/>
      </c>
    </row>
    <row r="40" spans="1:35" s="19" customFormat="1" ht="16" x14ac:dyDescent="0.2">
      <c r="A40" s="11" t="str">
        <f>IF([1]source_data!G42="","",IF(AND([1]source_data!C42&lt;&gt;"",[1]tailored_settings!$B$15="Publish"),CONCATENATE([1]tailored_settings!$B$2&amp;[1]source_data!C42),IF(AND([1]source_data!C42&lt;&gt;"",[1]tailored_settings!$B$15="Do not publish"),CONCATENATE([1]tailored_settings!$B$2&amp;TEXT(ROW(A40)-1,"0000")&amp;"_"&amp;TEXT(F40,"yyyy-mm")),CONCATENATE([1]tailored_settings!$B$2&amp;TEXT(ROW(A40)-1,"0000")&amp;"_"&amp;TEXT(F40,"yyyy-mm")))))</f>
        <v>360G-Longleigh-E25-00097W</v>
      </c>
      <c r="B40" s="11" t="str">
        <f>IF([1]source_data!G42="","",IF([1]source_data!E42&lt;&gt;"",[1]source_data!E42,CONCATENATE("Grant to "&amp;G40)))</f>
        <v>Grant to Individual Recipient</v>
      </c>
      <c r="C40" s="11" t="str">
        <f>IF([1]source_data!G42="","",IF([1]source_data!F42="",_xlfn.XLOOKUP(T40,[1]tailored_settings!$B$20:$B$25,[1]tailored_settings!$A$20:$A$25,"")))</f>
        <v>Providing financial aid during a time of crisis</v>
      </c>
      <c r="D40" s="12">
        <f>IF([1]source_data!G42="","",IF([1]source_data!G42="","",[1]source_data!G42))</f>
        <v>350</v>
      </c>
      <c r="E40" s="11" t="str">
        <f>IF([1]source_data!G42="","",[1]tailored_settings!$B$3)</f>
        <v>GBP</v>
      </c>
      <c r="F40" s="13" t="str">
        <f>IF([1]source_data!G42="","",IF([1]source_data!H42="","",[1]source_data!H42))</f>
        <v>2025-08-20</v>
      </c>
      <c r="G40" s="11" t="str">
        <f>IF([1]source_data!G42="","",[1]tailored_settings!$B$5)</f>
        <v>Individual Recipient</v>
      </c>
      <c r="H40" s="11" t="str">
        <f>IF([1]source_data!G42="","",IF(AND([1]source_data!A42&lt;&gt;"",[1]tailored_settings!$B$16="Publish"),CONCATENATE([1]tailored_settings!$B$2&amp;[1]source_data!A42),IF(AND([1]source_data!A42&lt;&gt;"",[1]tailored_settings!$B$16="Do not publish"),CONCATENATE([1]tailored_settings!$B$4&amp;TEXT(ROW(A40)-1,"0000")&amp;"_"&amp;TEXT(F40,"yyyy-mm")),CONCATENATE([1]tailored_settings!$B$4&amp;TEXT(ROW(A40)-1,"0000")&amp;"_"&amp;TEXT(F40,"yyyy-mm")))))</f>
        <v>360G-Longleigh-IND-0039_2025-08</v>
      </c>
      <c r="I40" s="11" t="str">
        <f>IF([1]source_data!G42="","",[1]tailored_settings!$B$7)</f>
        <v>Longleigh Foundation</v>
      </c>
      <c r="J40" s="11" t="str">
        <f>IF([1]source_data!G42="","",[1]tailored_settings!$B$6)</f>
        <v>GB-CHC-1169016</v>
      </c>
      <c r="K40" s="11" t="str">
        <f>IF([1]source_data!G42="","",IF([1]source_data!I42="","",VLOOKUP([1]source_data!I42,[1]codelist_mapping!A:C,3,FALSE)))</f>
        <v>GTIR030</v>
      </c>
      <c r="L40" s="11" t="str">
        <f>IF([1]source_data!G42="","",IF([1]source_data!J42="","",VLOOKUP([1]source_data!J42,[1]codelist_mapping!A:C,3,FALSE)))</f>
        <v>GTIR080</v>
      </c>
      <c r="M40" s="11" t="str">
        <f>IF([1]source_data!G42="","",IF([1]source_data!K42="","",IF([1]source_data!M42&lt;&gt;"",CONCATENATE(VLOOKUP([1]source_data!K42,[1]codelist_mapping!F:H,3,FALSE)&amp;";"&amp;VLOOKUP([1]source_data!L42,[1]codelist_mapping!F:H,3,FALSE)&amp;";"&amp;VLOOKUP([1]source_data!M42,[1]codelist_mapping!F:H,3,FALSE)),IF([1]source_data!L42&lt;&gt;"",CONCATENATE(VLOOKUP([1]source_data!K42,[1]codelist_mapping!F:H,3,FALSE)&amp;";"&amp;VLOOKUP([1]source_data!L42,[1]codelist_mapping!F:H,3,FALSE)),IF([1]source_data!K42&lt;&gt;"",CONCATENATE(VLOOKUP([1]source_data!K42,[1]codelist_mapping!F:H,3,FALSE)))))))</f>
        <v>GTIP070</v>
      </c>
      <c r="N40" s="14" t="str">
        <f>IF([1]source_data!G42="","",IF([1]source_data!D42="","",VLOOKUP([1]source_data!D42,[1]geo_data!A:I,9,FALSE)))</f>
        <v>Monkton &amp; North Curry</v>
      </c>
      <c r="O40" s="14" t="str">
        <f>IF([1]source_data!G42="","",IF([1]source_data!D42="","",VLOOKUP([1]source_data!D42,[1]geo_data!A:I,8,FALSE)))</f>
        <v>E05014375</v>
      </c>
      <c r="P40" s="14" t="str">
        <f>IF([1]source_data!G42="","",IF(LEFT(O40,3)="E05","WD",IF(LEFT(O40,3)="S13","WD",IF(LEFT(O40,3)="W05","WD",IF(LEFT(O40,3)="W06","UA",IF(LEFT(O40,3)="S12","CA",IF(LEFT(O40,3)="E06","UA",IF(LEFT(O40,3)="E07","NMD",IF(LEFT(O40,3)="E08","MD",IF(LEFT(O40,3)="E09","LONB"))))))))))</f>
        <v>WD</v>
      </c>
      <c r="Q40" s="14" t="str">
        <f>IF([1]source_data!G42="","",IF([1]source_data!D42="","",VLOOKUP([1]source_data!D42,[1]geo_data!A:I,7,FALSE)))</f>
        <v>Somerset</v>
      </c>
      <c r="R40" s="14" t="str">
        <f>IF([1]source_data!G42="","",IF([1]source_data!D42="","",VLOOKUP([1]source_data!D42,[1]geo_data!A:I,6,FALSE)))</f>
        <v>E06000066</v>
      </c>
      <c r="S40" s="14" t="str">
        <f>IF([1]source_data!G42="","",IF(LEFT(R40,3)="E05","WD",IF(LEFT(R40,3)="S13","WD",IF(LEFT(R40,3)="W05","WD",IF(LEFT(R40,3)="W06","UA",IF(LEFT(R40,3)="S12","CA",IF(LEFT(R40,3)="E06","UA",IF(LEFT(R40,3)="E07","NMD",IF(LEFT(R40,3)="E08","MD",IF(LEFT(R40,3)="E09","LONB"))))))))))</f>
        <v>UA</v>
      </c>
      <c r="T40" s="11" t="str">
        <f>IF([1]source_data!G42="","",IF([1]source_data!N42="","",[1]source_data!N42))</f>
        <v>Crisis Grant</v>
      </c>
      <c r="U40" s="15">
        <f>IF([1]source_data!G42="","",[1]tailored_settings!$B$8)</f>
        <v>46239</v>
      </c>
      <c r="V40" s="11" t="str">
        <f>IF([1]source_data!G42="","",[1]tailored_settings!$B$9)</f>
        <v>http://www.longleigh.org/</v>
      </c>
      <c r="W40" s="13" t="str">
        <f>IF([1]source_data!G42="","",IF([1]source_data!O42="","",[1]source_data!O42))</f>
        <v>2025-08-20</v>
      </c>
      <c r="X40" s="16" t="str">
        <f>IF([1]source_data!G42="","",IF([1]source_data!P42="","",[1]source_data!P42))</f>
        <v>2025-11-21</v>
      </c>
      <c r="Y40" s="17">
        <f>IF([1]source_data!G42="","",IF([1]source_data!Q42="","",[1]source_data!Q42))</f>
        <v>3</v>
      </c>
      <c r="Z40" s="18" t="str">
        <f>IF([1]source_data!G42="","",IF([1]source_data!I42="","",[1]tailored_settings!$B$10))</f>
        <v>Primary grant reason</v>
      </c>
      <c r="AA40" s="18" t="str">
        <f>IF([1]source_data!G42="","",IF([1]source_data!I42="","",[1]source_data!I42))</f>
        <v>1. Customer/family with a diagnosed condition or disability</v>
      </c>
      <c r="AB40" s="18" t="str">
        <f>IF([1]source_data!G42="","",IF([1]source_data!J42="","",[1]tailored_settings!$B$11))</f>
        <v>Secondary grant reason</v>
      </c>
      <c r="AC40" s="18" t="str">
        <f>IF([1]source_data!G42="","",IF([1]source_data!J42="","",[1]source_data!J42))</f>
        <v>3. Customer/family moving from homelessness/supported living into independent living.</v>
      </c>
      <c r="AD40" s="18" t="str">
        <f>IF([1]source_data!G42="","",IF([1]source_data!K42="","",[1]tailored_settings!$B$12))</f>
        <v>Grant purpose</v>
      </c>
      <c r="AE40" s="18" t="str">
        <f>IF([1]source_data!G42="","",IF([1]source_data!K42="","",[1]source_data!K42))</f>
        <v>Food vouchers</v>
      </c>
      <c r="AF40" s="18" t="str">
        <f>IF([1]source_data!G42="","",IF([1]source_data!K42="","",[1]tailored_settings!$B$13))</f>
        <v>Grant purpose</v>
      </c>
      <c r="AG40" s="18" t="str">
        <f>IF([1]source_data!G42="","",IF([1]source_data!K42="","",[1]source_data!K42))</f>
        <v>Food vouchers</v>
      </c>
      <c r="AH40" s="18" t="str">
        <f>IF([1]source_data!G42="","",IF([1]source_data!M42="","",[1]tailored_settings!$B$14))</f>
        <v/>
      </c>
      <c r="AI40" s="18" t="str">
        <f>IF([1]source_data!G42="","",IF([1]source_data!M42="","",[1]source_data!M42))</f>
        <v/>
      </c>
    </row>
    <row r="41" spans="1:35" s="19" customFormat="1" ht="16" x14ac:dyDescent="0.2">
      <c r="A41" s="11" t="str">
        <f>IF([1]source_data!G43="","",IF(AND([1]source_data!C43&lt;&gt;"",[1]tailored_settings!$B$15="Publish"),CONCATENATE([1]tailored_settings!$B$2&amp;[1]source_data!C43),IF(AND([1]source_data!C43&lt;&gt;"",[1]tailored_settings!$B$15="Do not publish"),CONCATENATE([1]tailored_settings!$B$2&amp;TEXT(ROW(A41)-1,"0000")&amp;"_"&amp;TEXT(F41,"yyyy-mm")),CONCATENATE([1]tailored_settings!$B$2&amp;TEXT(ROW(A41)-1,"0000")&amp;"_"&amp;TEXT(F41,"yyyy-mm")))))</f>
        <v>360G-Longleigh-E25-00098W</v>
      </c>
      <c r="B41" s="11" t="str">
        <f>IF([1]source_data!G43="","",IF([1]source_data!E43&lt;&gt;"",[1]source_data!E43,CONCATENATE("Grant to "&amp;G41)))</f>
        <v>Grant to Individual Recipient</v>
      </c>
      <c r="C41" s="11" t="str">
        <f>IF([1]source_data!G43="","",IF([1]source_data!F43="",_xlfn.XLOOKUP(T41,[1]tailored_settings!$B$20:$B$25,[1]tailored_settings!$A$20:$A$25,"")))</f>
        <v>Providing financial aid during a time of crisis</v>
      </c>
      <c r="D41" s="12">
        <f>IF([1]source_data!G43="","",IF([1]source_data!G43="","",[1]source_data!G43))</f>
        <v>200</v>
      </c>
      <c r="E41" s="11" t="str">
        <f>IF([1]source_data!G43="","",[1]tailored_settings!$B$3)</f>
        <v>GBP</v>
      </c>
      <c r="F41" s="13" t="str">
        <f>IF([1]source_data!G43="","",IF([1]source_data!H43="","",[1]source_data!H43))</f>
        <v>2025-08-18</v>
      </c>
      <c r="G41" s="11" t="str">
        <f>IF([1]source_data!G43="","",[1]tailored_settings!$B$5)</f>
        <v>Individual Recipient</v>
      </c>
      <c r="H41" s="11" t="str">
        <f>IF([1]source_data!G43="","",IF(AND([1]source_data!A43&lt;&gt;"",[1]tailored_settings!$B$16="Publish"),CONCATENATE([1]tailored_settings!$B$2&amp;[1]source_data!A43),IF(AND([1]source_data!A43&lt;&gt;"",[1]tailored_settings!$B$16="Do not publish"),CONCATENATE([1]tailored_settings!$B$4&amp;TEXT(ROW(A41)-1,"0000")&amp;"_"&amp;TEXT(F41,"yyyy-mm")),CONCATENATE([1]tailored_settings!$B$4&amp;TEXT(ROW(A41)-1,"0000")&amp;"_"&amp;TEXT(F41,"yyyy-mm")))))</f>
        <v>360G-Longleigh-IND-0040_2025-08</v>
      </c>
      <c r="I41" s="11" t="str">
        <f>IF([1]source_data!G43="","",[1]tailored_settings!$B$7)</f>
        <v>Longleigh Foundation</v>
      </c>
      <c r="J41" s="11" t="str">
        <f>IF([1]source_data!G43="","",[1]tailored_settings!$B$6)</f>
        <v>GB-CHC-1169016</v>
      </c>
      <c r="K41" s="11" t="str">
        <f>IF([1]source_data!G43="","",IF([1]source_data!I43="","",VLOOKUP([1]source_data!I43,[1]codelist_mapping!A:C,3,FALSE)))</f>
        <v>GTIR040</v>
      </c>
      <c r="L41" s="11" t="str">
        <f>IF([1]source_data!G43="","",IF([1]source_data!J43="","",VLOOKUP([1]source_data!J43,[1]codelist_mapping!A:C,3,FALSE)))</f>
        <v/>
      </c>
      <c r="M41" s="11" t="str">
        <f>IF([1]source_data!G43="","",IF([1]source_data!K43="","",IF([1]source_data!M43&lt;&gt;"",CONCATENATE(VLOOKUP([1]source_data!K43,[1]codelist_mapping!F:H,3,FALSE)&amp;";"&amp;VLOOKUP([1]source_data!L43,[1]codelist_mapping!F:H,3,FALSE)&amp;";"&amp;VLOOKUP([1]source_data!M43,[1]codelist_mapping!F:H,3,FALSE)),IF([1]source_data!L43&lt;&gt;"",CONCATENATE(VLOOKUP([1]source_data!K43,[1]codelist_mapping!F:H,3,FALSE)&amp;";"&amp;VLOOKUP([1]source_data!L43,[1]codelist_mapping!F:H,3,FALSE)),IF([1]source_data!K43&lt;&gt;"",CONCATENATE(VLOOKUP([1]source_data!K43,[1]codelist_mapping!F:H,3,FALSE)))))))</f>
        <v>GTIP070</v>
      </c>
      <c r="N41" s="14" t="str">
        <f>IF([1]source_data!G43="","",IF([1]source_data!D43="","",VLOOKUP([1]source_data!D43,[1]geo_data!A:I,9,FALSE)))</f>
        <v>Bridgwater East &amp; Bawdrip</v>
      </c>
      <c r="O41" s="14" t="str">
        <f>IF([1]source_data!G43="","",IF([1]source_data!D43="","",VLOOKUP([1]source_data!D43,[1]geo_data!A:I,8,FALSE)))</f>
        <v>E05014343</v>
      </c>
      <c r="P41" s="14" t="str">
        <f>IF([1]source_data!G43="","",IF(LEFT(O41,3)="E05","WD",IF(LEFT(O41,3)="S13","WD",IF(LEFT(O41,3)="W05","WD",IF(LEFT(O41,3)="W06","UA",IF(LEFT(O41,3)="S12","CA",IF(LEFT(O41,3)="E06","UA",IF(LEFT(O41,3)="E07","NMD",IF(LEFT(O41,3)="E08","MD",IF(LEFT(O41,3)="E09","LONB"))))))))))</f>
        <v>WD</v>
      </c>
      <c r="Q41" s="14" t="str">
        <f>IF([1]source_data!G43="","",IF([1]source_data!D43="","",VLOOKUP([1]source_data!D43,[1]geo_data!A:I,7,FALSE)))</f>
        <v>Somerset</v>
      </c>
      <c r="R41" s="14" t="str">
        <f>IF([1]source_data!G43="","",IF([1]source_data!D43="","",VLOOKUP([1]source_data!D43,[1]geo_data!A:I,6,FALSE)))</f>
        <v>E06000066</v>
      </c>
      <c r="S41" s="14" t="str">
        <f>IF([1]source_data!G43="","",IF(LEFT(R41,3)="E05","WD",IF(LEFT(R41,3)="S13","WD",IF(LEFT(R41,3)="W05","WD",IF(LEFT(R41,3)="W06","UA",IF(LEFT(R41,3)="S12","CA",IF(LEFT(R41,3)="E06","UA",IF(LEFT(R41,3)="E07","NMD",IF(LEFT(R41,3)="E08","MD",IF(LEFT(R41,3)="E09","LONB"))))))))))</f>
        <v>UA</v>
      </c>
      <c r="T41" s="11" t="str">
        <f>IF([1]source_data!G43="","",IF([1]source_data!N43="","",[1]source_data!N43))</f>
        <v>Crisis Grant</v>
      </c>
      <c r="U41" s="15">
        <f>IF([1]source_data!G43="","",[1]tailored_settings!$B$8)</f>
        <v>46239</v>
      </c>
      <c r="V41" s="11" t="str">
        <f>IF([1]source_data!G43="","",[1]tailored_settings!$B$9)</f>
        <v>http://www.longleigh.org/</v>
      </c>
      <c r="W41" s="13" t="str">
        <f>IF([1]source_data!G43="","",IF([1]source_data!O43="","",[1]source_data!O43))</f>
        <v>2025-08-18</v>
      </c>
      <c r="X41" s="16" t="str">
        <f>IF([1]source_data!G43="","",IF([1]source_data!P43="","",[1]source_data!P43))</f>
        <v>2025-09-15</v>
      </c>
      <c r="Y41" s="17">
        <f>IF([1]source_data!G43="","",IF([1]source_data!Q43="","",[1]source_data!Q43))</f>
        <v>0</v>
      </c>
      <c r="Z41" s="18" t="str">
        <f>IF([1]source_data!G43="","",IF([1]source_data!I43="","",[1]tailored_settings!$B$10))</f>
        <v>Primary grant reason</v>
      </c>
      <c r="AA41" s="18" t="str">
        <f>IF([1]source_data!G43="","",IF([1]source_data!I43="","",[1]source_data!I43))</f>
        <v>2. Customer/family receiving medication and/or therapy for a mental health condition or substance addiction.</v>
      </c>
      <c r="AB41" s="18" t="str">
        <f>IF([1]source_data!G43="","",IF([1]source_data!J43="","",[1]tailored_settings!$B$11))</f>
        <v/>
      </c>
      <c r="AC41" s="18" t="str">
        <f>IF([1]source_data!G43="","",IF([1]source_data!J43="","",[1]source_data!J43))</f>
        <v/>
      </c>
      <c r="AD41" s="18" t="str">
        <f>IF([1]source_data!G43="","",IF([1]source_data!K43="","",[1]tailored_settings!$B$12))</f>
        <v>Grant purpose</v>
      </c>
      <c r="AE41" s="18" t="str">
        <f>IF([1]source_data!G43="","",IF([1]source_data!K43="","",[1]source_data!K43))</f>
        <v>Food vouchers</v>
      </c>
      <c r="AF41" s="18" t="str">
        <f>IF([1]source_data!G43="","",IF([1]source_data!K43="","",[1]tailored_settings!$B$13))</f>
        <v>Grant purpose</v>
      </c>
      <c r="AG41" s="18" t="str">
        <f>IF([1]source_data!G43="","",IF([1]source_data!K43="","",[1]source_data!K43))</f>
        <v>Food vouchers</v>
      </c>
      <c r="AH41" s="18" t="str">
        <f>IF([1]source_data!G43="","",IF([1]source_data!M43="","",[1]tailored_settings!$B$14))</f>
        <v/>
      </c>
      <c r="AI41" s="18" t="str">
        <f>IF([1]source_data!G43="","",IF([1]source_data!M43="","",[1]source_data!M43))</f>
        <v/>
      </c>
    </row>
    <row r="42" spans="1:35" s="19" customFormat="1" ht="16" x14ac:dyDescent="0.2">
      <c r="A42" s="11" t="str">
        <f>IF([1]source_data!G44="","",IF(AND([1]source_data!C44&lt;&gt;"",[1]tailored_settings!$B$15="Publish"),CONCATENATE([1]tailored_settings!$B$2&amp;[1]source_data!C44),IF(AND([1]source_data!C44&lt;&gt;"",[1]tailored_settings!$B$15="Do not publish"),CONCATENATE([1]tailored_settings!$B$2&amp;TEXT(ROW(A42)-1,"0000")&amp;"_"&amp;TEXT(F42,"yyyy-mm")),CONCATENATE([1]tailored_settings!$B$2&amp;TEXT(ROW(A42)-1,"0000")&amp;"_"&amp;TEXT(F42,"yyyy-mm")))))</f>
        <v>360G-Longleigh-E25-00100W</v>
      </c>
      <c r="B42" s="11" t="str">
        <f>IF([1]source_data!G44="","",IF([1]source_data!E44&lt;&gt;"",[1]source_data!E44,CONCATENATE("Grant to "&amp;G42)))</f>
        <v>Grant to Individual Recipient</v>
      </c>
      <c r="C42" s="11" t="str">
        <f>IF([1]source_data!G44="","",IF([1]source_data!F44="",_xlfn.XLOOKUP(T42,[1]tailored_settings!$B$20:$B$25,[1]tailored_settings!$A$20:$A$25,"")))</f>
        <v>Helping to alleviate financial hardship</v>
      </c>
      <c r="D42" s="12">
        <f>IF([1]source_data!G44="","",IF([1]source_data!G44="","",[1]source_data!G44))</f>
        <v>389.01</v>
      </c>
      <c r="E42" s="11" t="str">
        <f>IF([1]source_data!G44="","",[1]tailored_settings!$B$3)</f>
        <v>GBP</v>
      </c>
      <c r="F42" s="13" t="str">
        <f>IF([1]source_data!G44="","",IF([1]source_data!H44="","",[1]source_data!H44))</f>
        <v>2025-08-20</v>
      </c>
      <c r="G42" s="11" t="str">
        <f>IF([1]source_data!G44="","",[1]tailored_settings!$B$5)</f>
        <v>Individual Recipient</v>
      </c>
      <c r="H42" s="11" t="str">
        <f>IF([1]source_data!G44="","",IF(AND([1]source_data!A44&lt;&gt;"",[1]tailored_settings!$B$16="Publish"),CONCATENATE([1]tailored_settings!$B$2&amp;[1]source_data!A44),IF(AND([1]source_data!A44&lt;&gt;"",[1]tailored_settings!$B$16="Do not publish"),CONCATENATE([1]tailored_settings!$B$4&amp;TEXT(ROW(A42)-1,"0000")&amp;"_"&amp;TEXT(F42,"yyyy-mm")),CONCATENATE([1]tailored_settings!$B$4&amp;TEXT(ROW(A42)-1,"0000")&amp;"_"&amp;TEXT(F42,"yyyy-mm")))))</f>
        <v>360G-Longleigh-IND-0041_2025-08</v>
      </c>
      <c r="I42" s="11" t="str">
        <f>IF([1]source_data!G44="","",[1]tailored_settings!$B$7)</f>
        <v>Longleigh Foundation</v>
      </c>
      <c r="J42" s="11" t="str">
        <f>IF([1]source_data!G44="","",[1]tailored_settings!$B$6)</f>
        <v>GB-CHC-1169016</v>
      </c>
      <c r="K42" s="11" t="str">
        <f>IF([1]source_data!G44="","",IF([1]source_data!I44="","",VLOOKUP([1]source_data!I44,[1]codelist_mapping!A:C,3,FALSE)))</f>
        <v>GTIR040</v>
      </c>
      <c r="L42" s="11" t="str">
        <f>IF([1]source_data!G44="","",IF([1]source_data!J44="","",VLOOKUP([1]source_data!J44,[1]codelist_mapping!A:C,3,FALSE)))</f>
        <v/>
      </c>
      <c r="M42" s="11" t="str">
        <f>IF([1]source_data!G44="","",IF([1]source_data!K44="","",IF([1]source_data!M44&lt;&gt;"",CONCATENATE(VLOOKUP([1]source_data!K44,[1]codelist_mapping!F:H,3,FALSE)&amp;";"&amp;VLOOKUP([1]source_data!L44,[1]codelist_mapping!F:H,3,FALSE)&amp;";"&amp;VLOOKUP([1]source_data!M44,[1]codelist_mapping!F:H,3,FALSE)),IF([1]source_data!L44&lt;&gt;"",CONCATENATE(VLOOKUP([1]source_data!K44,[1]codelist_mapping!F:H,3,FALSE)&amp;";"&amp;VLOOKUP([1]source_data!L44,[1]codelist_mapping!F:H,3,FALSE)),IF([1]source_data!K44&lt;&gt;"",CONCATENATE(VLOOKUP([1]source_data!K44,[1]codelist_mapping!F:H,3,FALSE)))))))</f>
        <v>GTIP020</v>
      </c>
      <c r="N42" s="14" t="str">
        <f>IF([1]source_data!G44="","",IF([1]source_data!D44="","",VLOOKUP([1]source_data!D44,[1]geo_data!A:I,9,FALSE)))</f>
        <v>Bitterne Park</v>
      </c>
      <c r="O42" s="14" t="str">
        <f>IF([1]source_data!G44="","",IF([1]source_data!D44="","",VLOOKUP([1]source_data!D44,[1]geo_data!A:I,8,FALSE)))</f>
        <v>E05015494</v>
      </c>
      <c r="P42" s="14" t="str">
        <f>IF([1]source_data!G44="","",IF(LEFT(O42,3)="E05","WD",IF(LEFT(O42,3)="S13","WD",IF(LEFT(O42,3)="W05","WD",IF(LEFT(O42,3)="W06","UA",IF(LEFT(O42,3)="S12","CA",IF(LEFT(O42,3)="E06","UA",IF(LEFT(O42,3)="E07","NMD",IF(LEFT(O42,3)="E08","MD",IF(LEFT(O42,3)="E09","LONB"))))))))))</f>
        <v>WD</v>
      </c>
      <c r="Q42" s="14" t="str">
        <f>IF([1]source_data!G44="","",IF([1]source_data!D44="","",VLOOKUP([1]source_data!D44,[1]geo_data!A:I,7,FALSE)))</f>
        <v>Southampton</v>
      </c>
      <c r="R42" s="14" t="str">
        <f>IF([1]source_data!G44="","",IF([1]source_data!D44="","",VLOOKUP([1]source_data!D44,[1]geo_data!A:I,6,FALSE)))</f>
        <v>E06000045</v>
      </c>
      <c r="S42" s="14" t="str">
        <f>IF([1]source_data!G44="","",IF(LEFT(R42,3)="E05","WD",IF(LEFT(R42,3)="S13","WD",IF(LEFT(R42,3)="W05","WD",IF(LEFT(R42,3)="W06","UA",IF(LEFT(R42,3)="S12","CA",IF(LEFT(R42,3)="E06","UA",IF(LEFT(R42,3)="E07","NMD",IF(LEFT(R42,3)="E08","MD",IF(LEFT(R42,3)="E09","LONB"))))))))))</f>
        <v>UA</v>
      </c>
      <c r="T42" s="11" t="str">
        <f>IF([1]source_data!G44="","",IF([1]source_data!N44="","",[1]source_data!N44))</f>
        <v>Hardship Grant</v>
      </c>
      <c r="U42" s="15">
        <f>IF([1]source_data!G44="","",[1]tailored_settings!$B$8)</f>
        <v>46239</v>
      </c>
      <c r="V42" s="11" t="str">
        <f>IF([1]source_data!G44="","",[1]tailored_settings!$B$9)</f>
        <v>http://www.longleigh.org/</v>
      </c>
      <c r="W42" s="13" t="str">
        <f>IF([1]source_data!G44="","",IF([1]source_data!O44="","",[1]source_data!O44))</f>
        <v>2025-08-20</v>
      </c>
      <c r="X42" s="16" t="str">
        <f>IF([1]source_data!G44="","",IF([1]source_data!P44="","",[1]source_data!P44))</f>
        <v>2025-09-05</v>
      </c>
      <c r="Y42" s="17">
        <f>IF([1]source_data!G44="","",IF([1]source_data!Q44="","",[1]source_data!Q44))</f>
        <v>0</v>
      </c>
      <c r="Z42" s="18" t="str">
        <f>IF([1]source_data!G44="","",IF([1]source_data!I44="","",[1]tailored_settings!$B$10))</f>
        <v>Primary grant reason</v>
      </c>
      <c r="AA42" s="18" t="str">
        <f>IF([1]source_data!G44="","",IF([1]source_data!I44="","",[1]source_data!I44))</f>
        <v>2. Customer/family receiving medication and/or therapy for a mental health condition or substance addiction.</v>
      </c>
      <c r="AB42" s="18" t="str">
        <f>IF([1]source_data!G44="","",IF([1]source_data!J44="","",[1]tailored_settings!$B$11))</f>
        <v/>
      </c>
      <c r="AC42" s="18" t="str">
        <f>IF([1]source_data!G44="","",IF([1]source_data!J44="","",[1]source_data!J44))</f>
        <v/>
      </c>
      <c r="AD42" s="18" t="str">
        <f>IF([1]source_data!G44="","",IF([1]source_data!K44="","",[1]tailored_settings!$B$12))</f>
        <v>Grant purpose</v>
      </c>
      <c r="AE42" s="18" t="str">
        <f>IF([1]source_data!G44="","",IF([1]source_data!K44="","",[1]source_data!K44))</f>
        <v xml:space="preserve">Furniture </v>
      </c>
      <c r="AF42" s="18" t="str">
        <f>IF([1]source_data!G44="","",IF([1]source_data!K44="","",[1]tailored_settings!$B$13))</f>
        <v>Grant purpose</v>
      </c>
      <c r="AG42" s="18" t="str">
        <f>IF([1]source_data!G44="","",IF([1]source_data!K44="","",[1]source_data!K44))</f>
        <v xml:space="preserve">Furniture </v>
      </c>
      <c r="AH42" s="18" t="str">
        <f>IF([1]source_data!G44="","",IF([1]source_data!M44="","",[1]tailored_settings!$B$14))</f>
        <v/>
      </c>
      <c r="AI42" s="18" t="str">
        <f>IF([1]source_data!G44="","",IF([1]source_data!M44="","",[1]source_data!M44))</f>
        <v/>
      </c>
    </row>
    <row r="43" spans="1:35" s="19" customFormat="1" ht="16" x14ac:dyDescent="0.2">
      <c r="A43" s="11" t="str">
        <f>IF([1]source_data!G45="","",IF(AND([1]source_data!C45&lt;&gt;"",[1]tailored_settings!$B$15="Publish"),CONCATENATE([1]tailored_settings!$B$2&amp;[1]source_data!C45),IF(AND([1]source_data!C45&lt;&gt;"",[1]tailored_settings!$B$15="Do not publish"),CONCATENATE([1]tailored_settings!$B$2&amp;TEXT(ROW(A43)-1,"0000")&amp;"_"&amp;TEXT(F43,"yyyy-mm")),CONCATENATE([1]tailored_settings!$B$2&amp;TEXT(ROW(A43)-1,"0000")&amp;"_"&amp;TEXT(F43,"yyyy-mm")))))</f>
        <v>360G-Longleigh-E25-00101W</v>
      </c>
      <c r="B43" s="11" t="str">
        <f>IF([1]source_data!G45="","",IF([1]source_data!E45&lt;&gt;"",[1]source_data!E45,CONCATENATE("Grant to "&amp;G43)))</f>
        <v>Grant to Individual Recipient</v>
      </c>
      <c r="C43" s="11" t="str">
        <f>IF([1]source_data!G45="","",IF([1]source_data!F45="",_xlfn.XLOOKUP(T43,[1]tailored_settings!$B$20:$B$25,[1]tailored_settings!$A$20:$A$25,"")))</f>
        <v>Providing financial aid during a time of crisis</v>
      </c>
      <c r="D43" s="12">
        <f>IF([1]source_data!G45="","",IF([1]source_data!G45="","",[1]source_data!G45))</f>
        <v>350</v>
      </c>
      <c r="E43" s="11" t="str">
        <f>IF([1]source_data!G45="","",[1]tailored_settings!$B$3)</f>
        <v>GBP</v>
      </c>
      <c r="F43" s="13" t="str">
        <f>IF([1]source_data!G45="","",IF([1]source_data!H45="","",[1]source_data!H45))</f>
        <v>2025-08-20</v>
      </c>
      <c r="G43" s="11" t="str">
        <f>IF([1]source_data!G45="","",[1]tailored_settings!$B$5)</f>
        <v>Individual Recipient</v>
      </c>
      <c r="H43" s="11" t="str">
        <f>IF([1]source_data!G45="","",IF(AND([1]source_data!A45&lt;&gt;"",[1]tailored_settings!$B$16="Publish"),CONCATENATE([1]tailored_settings!$B$2&amp;[1]source_data!A45),IF(AND([1]source_data!A45&lt;&gt;"",[1]tailored_settings!$B$16="Do not publish"),CONCATENATE([1]tailored_settings!$B$4&amp;TEXT(ROW(A43)-1,"0000")&amp;"_"&amp;TEXT(F43,"yyyy-mm")),CONCATENATE([1]tailored_settings!$B$4&amp;TEXT(ROW(A43)-1,"0000")&amp;"_"&amp;TEXT(F43,"yyyy-mm")))))</f>
        <v>360G-Longleigh-IND-0042_2025-08</v>
      </c>
      <c r="I43" s="11" t="str">
        <f>IF([1]source_data!G45="","",[1]tailored_settings!$B$7)</f>
        <v>Longleigh Foundation</v>
      </c>
      <c r="J43" s="11" t="str">
        <f>IF([1]source_data!G45="","",[1]tailored_settings!$B$6)</f>
        <v>GB-CHC-1169016</v>
      </c>
      <c r="K43" s="11" t="str">
        <f>IF([1]source_data!G45="","",IF([1]source_data!I45="","",VLOOKUP([1]source_data!I45,[1]codelist_mapping!A:C,3,FALSE)))</f>
        <v>GTIR060</v>
      </c>
      <c r="L43" s="11" t="str">
        <f>IF([1]source_data!G45="","",IF([1]source_data!J45="","",VLOOKUP([1]source_data!J45,[1]codelist_mapping!A:C,3,FALSE)))</f>
        <v/>
      </c>
      <c r="M43" s="11" t="str">
        <f>IF([1]source_data!G45="","",IF([1]source_data!K45="","",IF([1]source_data!M45&lt;&gt;"",CONCATENATE(VLOOKUP([1]source_data!K45,[1]codelist_mapping!F:H,3,FALSE)&amp;";"&amp;VLOOKUP([1]source_data!L45,[1]codelist_mapping!F:H,3,FALSE)&amp;";"&amp;VLOOKUP([1]source_data!M45,[1]codelist_mapping!F:H,3,FALSE)),IF([1]source_data!L45&lt;&gt;"",CONCATENATE(VLOOKUP([1]source_data!K45,[1]codelist_mapping!F:H,3,FALSE)&amp;";"&amp;VLOOKUP([1]source_data!L45,[1]codelist_mapping!F:H,3,FALSE)),IF([1]source_data!K45&lt;&gt;"",CONCATENATE(VLOOKUP([1]source_data!K45,[1]codelist_mapping!F:H,3,FALSE)))))))</f>
        <v>GTIP070;GTIP050</v>
      </c>
      <c r="N43" s="14" t="str">
        <f>IF([1]source_data!G45="","",IF([1]source_data!D45="","",VLOOKUP([1]source_data!D45,[1]geo_data!A:I,9,FALSE)))</f>
        <v>Coleford</v>
      </c>
      <c r="O43" s="14" t="str">
        <f>IF([1]source_data!G45="","",IF([1]source_data!D45="","",VLOOKUP([1]source_data!D45,[1]geo_data!A:I,8,FALSE)))</f>
        <v>E05012160</v>
      </c>
      <c r="P43" s="14" t="str">
        <f>IF([1]source_data!G45="","",IF(LEFT(O43,3)="E05","WD",IF(LEFT(O43,3)="S13","WD",IF(LEFT(O43,3)="W05","WD",IF(LEFT(O43,3)="W06","UA",IF(LEFT(O43,3)="S12","CA",IF(LEFT(O43,3)="E06","UA",IF(LEFT(O43,3)="E07","NMD",IF(LEFT(O43,3)="E08","MD",IF(LEFT(O43,3)="E09","LONB"))))))))))</f>
        <v>WD</v>
      </c>
      <c r="Q43" s="14" t="str">
        <f>IF([1]source_data!G45="","",IF([1]source_data!D45="","",VLOOKUP([1]source_data!D45,[1]geo_data!A:I,7,FALSE)))</f>
        <v>Forest of Dean</v>
      </c>
      <c r="R43" s="14" t="str">
        <f>IF([1]source_data!G45="","",IF([1]source_data!D45="","",VLOOKUP([1]source_data!D45,[1]geo_data!A:I,6,FALSE)))</f>
        <v>E07000080</v>
      </c>
      <c r="S43" s="14" t="str">
        <f>IF([1]source_data!G45="","",IF(LEFT(R43,3)="E05","WD",IF(LEFT(R43,3)="S13","WD",IF(LEFT(R43,3)="W05","WD",IF(LEFT(R43,3)="W06","UA",IF(LEFT(R43,3)="S12","CA",IF(LEFT(R43,3)="E06","UA",IF(LEFT(R43,3)="E07","NMD",IF(LEFT(R43,3)="E08","MD",IF(LEFT(R43,3)="E09","LONB"))))))))))</f>
        <v>NMD</v>
      </c>
      <c r="T43" s="11" t="str">
        <f>IF([1]source_data!G45="","",IF([1]source_data!N45="","",[1]source_data!N45))</f>
        <v>Crisis Grant</v>
      </c>
      <c r="U43" s="15">
        <f>IF([1]source_data!G45="","",[1]tailored_settings!$B$8)</f>
        <v>46239</v>
      </c>
      <c r="V43" s="11" t="str">
        <f>IF([1]source_data!G45="","",[1]tailored_settings!$B$9)</f>
        <v>http://www.longleigh.org/</v>
      </c>
      <c r="W43" s="13" t="str">
        <f>IF([1]source_data!G45="","",IF([1]source_data!O45="","",[1]source_data!O45))</f>
        <v>2025-08-20</v>
      </c>
      <c r="X43" s="16" t="str">
        <f>IF([1]source_data!G45="","",IF([1]source_data!P45="","",[1]source_data!P45))</f>
        <v>2025-10-10</v>
      </c>
      <c r="Y43" s="17">
        <f>IF([1]source_data!G45="","",IF([1]source_data!Q45="","",[1]source_data!Q45))</f>
        <v>1</v>
      </c>
      <c r="Z43" s="18" t="str">
        <f>IF([1]source_data!G45="","",IF([1]source_data!I45="","",[1]tailored_settings!$B$10))</f>
        <v>Primary grant reason</v>
      </c>
      <c r="AA43" s="18" t="str">
        <f>IF([1]source_data!G45="","",IF([1]source_data!I45="","",[1]source_data!I45))</f>
        <v>4. Customer/family fleeing from a violent or abusive relationship</v>
      </c>
      <c r="AB43" s="18" t="str">
        <f>IF([1]source_data!G45="","",IF([1]source_data!J45="","",[1]tailored_settings!$B$11))</f>
        <v/>
      </c>
      <c r="AC43" s="18" t="str">
        <f>IF([1]source_data!G45="","",IF([1]source_data!J45="","",[1]source_data!J45))</f>
        <v/>
      </c>
      <c r="AD43" s="18" t="str">
        <f>IF([1]source_data!G45="","",IF([1]source_data!K45="","",[1]tailored_settings!$B$12))</f>
        <v>Grant purpose</v>
      </c>
      <c r="AE43" s="18" t="str">
        <f>IF([1]source_data!G45="","",IF([1]source_data!K45="","",[1]source_data!K45))</f>
        <v>Food vouchers</v>
      </c>
      <c r="AF43" s="18" t="str">
        <f>IF([1]source_data!G45="","",IF([1]source_data!K45="","",[1]tailored_settings!$B$13))</f>
        <v>Grant purpose</v>
      </c>
      <c r="AG43" s="18" t="str">
        <f>IF([1]source_data!G45="","",IF([1]source_data!K45="","",[1]source_data!K45))</f>
        <v>Food vouchers</v>
      </c>
      <c r="AH43" s="18" t="str">
        <f>IF([1]source_data!G45="","",IF([1]source_data!M45="","",[1]tailored_settings!$B$14))</f>
        <v/>
      </c>
      <c r="AI43" s="18" t="str">
        <f>IF([1]source_data!G45="","",IF([1]source_data!M45="","",[1]source_data!M45))</f>
        <v/>
      </c>
    </row>
    <row r="44" spans="1:35" s="19" customFormat="1" ht="16" x14ac:dyDescent="0.2">
      <c r="A44" s="11" t="str">
        <f>IF([1]source_data!G46="","",IF(AND([1]source_data!C46&lt;&gt;"",[1]tailored_settings!$B$15="Publish"),CONCATENATE([1]tailored_settings!$B$2&amp;[1]source_data!C46),IF(AND([1]source_data!C46&lt;&gt;"",[1]tailored_settings!$B$15="Do not publish"),CONCATENATE([1]tailored_settings!$B$2&amp;TEXT(ROW(A44)-1,"0000")&amp;"_"&amp;TEXT(F44,"yyyy-mm")),CONCATENATE([1]tailored_settings!$B$2&amp;TEXT(ROW(A44)-1,"0000")&amp;"_"&amp;TEXT(F44,"yyyy-mm")))))</f>
        <v>360G-Longleigh-E25-00102W</v>
      </c>
      <c r="B44" s="11" t="str">
        <f>IF([1]source_data!G46="","",IF([1]source_data!E46&lt;&gt;"",[1]source_data!E46,CONCATENATE("Grant to "&amp;G44)))</f>
        <v>Grant to Individual Recipient</v>
      </c>
      <c r="C44" s="11" t="str">
        <f>IF([1]source_data!G46="","",IF([1]source_data!F46="",_xlfn.XLOOKUP(T44,[1]tailored_settings!$B$20:$B$25,[1]tailored_settings!$A$20:$A$25,"")))</f>
        <v>Helping to alleviate financial hardship</v>
      </c>
      <c r="D44" s="12">
        <f>IF([1]source_data!G46="","",IF([1]source_data!G46="","",[1]source_data!G46))</f>
        <v>656.59</v>
      </c>
      <c r="E44" s="11" t="str">
        <f>IF([1]source_data!G46="","",[1]tailored_settings!$B$3)</f>
        <v>GBP</v>
      </c>
      <c r="F44" s="13" t="str">
        <f>IF([1]source_data!G46="","",IF([1]source_data!H46="","",[1]source_data!H46))</f>
        <v>2025-08-20</v>
      </c>
      <c r="G44" s="11" t="str">
        <f>IF([1]source_data!G46="","",[1]tailored_settings!$B$5)</f>
        <v>Individual Recipient</v>
      </c>
      <c r="H44" s="11" t="str">
        <f>IF([1]source_data!G46="","",IF(AND([1]source_data!A46&lt;&gt;"",[1]tailored_settings!$B$16="Publish"),CONCATENATE([1]tailored_settings!$B$2&amp;[1]source_data!A46),IF(AND([1]source_data!A46&lt;&gt;"",[1]tailored_settings!$B$16="Do not publish"),CONCATENATE([1]tailored_settings!$B$4&amp;TEXT(ROW(A44)-1,"0000")&amp;"_"&amp;TEXT(F44,"yyyy-mm")),CONCATENATE([1]tailored_settings!$B$4&amp;TEXT(ROW(A44)-1,"0000")&amp;"_"&amp;TEXT(F44,"yyyy-mm")))))</f>
        <v>360G-Longleigh-IND-0043_2025-08</v>
      </c>
      <c r="I44" s="11" t="str">
        <f>IF([1]source_data!G46="","",[1]tailored_settings!$B$7)</f>
        <v>Longleigh Foundation</v>
      </c>
      <c r="J44" s="11" t="str">
        <f>IF([1]source_data!G46="","",[1]tailored_settings!$B$6)</f>
        <v>GB-CHC-1169016</v>
      </c>
      <c r="K44" s="11" t="str">
        <f>IF([1]source_data!G46="","",IF([1]source_data!I46="","",VLOOKUP([1]source_data!I46,[1]codelist_mapping!A:C,3,FALSE)))</f>
        <v>GTIR060</v>
      </c>
      <c r="L44" s="11" t="str">
        <f>IF([1]source_data!G46="","",IF([1]source_data!J46="","",VLOOKUP([1]source_data!J46,[1]codelist_mapping!A:C,3,FALSE)))</f>
        <v/>
      </c>
      <c r="M44" s="11" t="str">
        <f>IF([1]source_data!G46="","",IF([1]source_data!K46="","",IF([1]source_data!M46&lt;&gt;"",CONCATENATE(VLOOKUP([1]source_data!K46,[1]codelist_mapping!F:H,3,FALSE)&amp;";"&amp;VLOOKUP([1]source_data!L46,[1]codelist_mapping!F:H,3,FALSE)&amp;";"&amp;VLOOKUP([1]source_data!M46,[1]codelist_mapping!F:H,3,FALSE)),IF([1]source_data!L46&lt;&gt;"",CONCATENATE(VLOOKUP([1]source_data!K46,[1]codelist_mapping!F:H,3,FALSE)&amp;";"&amp;VLOOKUP([1]source_data!L46,[1]codelist_mapping!F:H,3,FALSE)),IF([1]source_data!K46&lt;&gt;"",CONCATENATE(VLOOKUP([1]source_data!K46,[1]codelist_mapping!F:H,3,FALSE)))))))</f>
        <v>GTIP020;GTIP060</v>
      </c>
      <c r="N44" s="14" t="str">
        <f>IF([1]source_data!G46="","",IF([1]source_data!D46="","",VLOOKUP([1]source_data!D46,[1]geo_data!A:I,9,FALSE)))</f>
        <v>Coleford</v>
      </c>
      <c r="O44" s="14" t="str">
        <f>IF([1]source_data!G46="","",IF([1]source_data!D46="","",VLOOKUP([1]source_data!D46,[1]geo_data!A:I,8,FALSE)))</f>
        <v>E05012160</v>
      </c>
      <c r="P44" s="14" t="str">
        <f>IF([1]source_data!G46="","",IF(LEFT(O44,3)="E05","WD",IF(LEFT(O44,3)="S13","WD",IF(LEFT(O44,3)="W05","WD",IF(LEFT(O44,3)="W06","UA",IF(LEFT(O44,3)="S12","CA",IF(LEFT(O44,3)="E06","UA",IF(LEFT(O44,3)="E07","NMD",IF(LEFT(O44,3)="E08","MD",IF(LEFT(O44,3)="E09","LONB"))))))))))</f>
        <v>WD</v>
      </c>
      <c r="Q44" s="14" t="str">
        <f>IF([1]source_data!G46="","",IF([1]source_data!D46="","",VLOOKUP([1]source_data!D46,[1]geo_data!A:I,7,FALSE)))</f>
        <v>Forest of Dean</v>
      </c>
      <c r="R44" s="14" t="str">
        <f>IF([1]source_data!G46="","",IF([1]source_data!D46="","",VLOOKUP([1]source_data!D46,[1]geo_data!A:I,6,FALSE)))</f>
        <v>E07000080</v>
      </c>
      <c r="S44" s="14" t="str">
        <f>IF([1]source_data!G46="","",IF(LEFT(R44,3)="E05","WD",IF(LEFT(R44,3)="S13","WD",IF(LEFT(R44,3)="W05","WD",IF(LEFT(R44,3)="W06","UA",IF(LEFT(R44,3)="S12","CA",IF(LEFT(R44,3)="E06","UA",IF(LEFT(R44,3)="E07","NMD",IF(LEFT(R44,3)="E08","MD",IF(LEFT(R44,3)="E09","LONB"))))))))))</f>
        <v>NMD</v>
      </c>
      <c r="T44" s="11" t="str">
        <f>IF([1]source_data!G46="","",IF([1]source_data!N46="","",[1]source_data!N46))</f>
        <v>Hardship Grant</v>
      </c>
      <c r="U44" s="15">
        <f>IF([1]source_data!G46="","",[1]tailored_settings!$B$8)</f>
        <v>46239</v>
      </c>
      <c r="V44" s="11" t="str">
        <f>IF([1]source_data!G46="","",[1]tailored_settings!$B$9)</f>
        <v>http://www.longleigh.org/</v>
      </c>
      <c r="W44" s="13" t="str">
        <f>IF([1]source_data!G46="","",IF([1]source_data!O46="","",[1]source_data!O46))</f>
        <v>2025-08-20</v>
      </c>
      <c r="X44" s="16" t="str">
        <f>IF([1]source_data!G46="","",IF([1]source_data!P46="","",[1]source_data!P46))</f>
        <v>2025-08-29</v>
      </c>
      <c r="Y44" s="17">
        <f>IF([1]source_data!G46="","",IF([1]source_data!Q46="","",[1]source_data!Q46))</f>
        <v>0</v>
      </c>
      <c r="Z44" s="18" t="str">
        <f>IF([1]source_data!G46="","",IF([1]source_data!I46="","",[1]tailored_settings!$B$10))</f>
        <v>Primary grant reason</v>
      </c>
      <c r="AA44" s="18" t="str">
        <f>IF([1]source_data!G46="","",IF([1]source_data!I46="","",[1]source_data!I46))</f>
        <v>4. Customer/family fleeing from a violent or abusive relationship</v>
      </c>
      <c r="AB44" s="18" t="str">
        <f>IF([1]source_data!G46="","",IF([1]source_data!J46="","",[1]tailored_settings!$B$11))</f>
        <v/>
      </c>
      <c r="AC44" s="18" t="str">
        <f>IF([1]source_data!G46="","",IF([1]source_data!J46="","",[1]source_data!J46))</f>
        <v/>
      </c>
      <c r="AD44" s="18" t="str">
        <f>IF([1]source_data!G46="","",IF([1]source_data!K46="","",[1]tailored_settings!$B$12))</f>
        <v>Grant purpose</v>
      </c>
      <c r="AE44" s="18" t="str">
        <f>IF([1]source_data!G46="","",IF([1]source_data!K46="","",[1]source_data!K46))</f>
        <v xml:space="preserve">Furniture </v>
      </c>
      <c r="AF44" s="18" t="str">
        <f>IF([1]source_data!G46="","",IF([1]source_data!K46="","",[1]tailored_settings!$B$13))</f>
        <v>Grant purpose</v>
      </c>
      <c r="AG44" s="18" t="str">
        <f>IF([1]source_data!G46="","",IF([1]source_data!K46="","",[1]source_data!K46))</f>
        <v xml:space="preserve">Furniture </v>
      </c>
      <c r="AH44" s="18" t="str">
        <f>IF([1]source_data!G46="","",IF([1]source_data!M46="","",[1]tailored_settings!$B$14))</f>
        <v/>
      </c>
      <c r="AI44" s="18" t="str">
        <f>IF([1]source_data!G46="","",IF([1]source_data!M46="","",[1]source_data!M46))</f>
        <v/>
      </c>
    </row>
    <row r="45" spans="1:35" s="19" customFormat="1" ht="16" x14ac:dyDescent="0.2">
      <c r="A45" s="11" t="str">
        <f>IF([1]source_data!G47="","",IF(AND([1]source_data!C47&lt;&gt;"",[1]tailored_settings!$B$15="Publish"),CONCATENATE([1]tailored_settings!$B$2&amp;[1]source_data!C47),IF(AND([1]source_data!C47&lt;&gt;"",[1]tailored_settings!$B$15="Do not publish"),CONCATENATE([1]tailored_settings!$B$2&amp;TEXT(ROW(A45)-1,"0000")&amp;"_"&amp;TEXT(F45,"yyyy-mm")),CONCATENATE([1]tailored_settings!$B$2&amp;TEXT(ROW(A45)-1,"0000")&amp;"_"&amp;TEXT(F45,"yyyy-mm")))))</f>
        <v>360G-Longleigh-E25-00103W</v>
      </c>
      <c r="B45" s="11" t="str">
        <f>IF([1]source_data!G47="","",IF([1]source_data!E47&lt;&gt;"",[1]source_data!E47,CONCATENATE("Grant to "&amp;G45)))</f>
        <v>Grant to Individual Recipient</v>
      </c>
      <c r="C45" s="11" t="str">
        <f>IF([1]source_data!G47="","",IF([1]source_data!F47="",_xlfn.XLOOKUP(T45,[1]tailored_settings!$B$20:$B$25,[1]tailored_settings!$A$20:$A$25,"")))</f>
        <v>Helping to alleviate financial hardship</v>
      </c>
      <c r="D45" s="12">
        <f>IF([1]source_data!G47="","",IF([1]source_data!G47="","",[1]source_data!G47))</f>
        <v>1013.77</v>
      </c>
      <c r="E45" s="11" t="str">
        <f>IF([1]source_data!G47="","",[1]tailored_settings!$B$3)</f>
        <v>GBP</v>
      </c>
      <c r="F45" s="13" t="str">
        <f>IF([1]source_data!G47="","",IF([1]source_data!H47="","",[1]source_data!H47))</f>
        <v>2025-08-26</v>
      </c>
      <c r="G45" s="11" t="str">
        <f>IF([1]source_data!G47="","",[1]tailored_settings!$B$5)</f>
        <v>Individual Recipient</v>
      </c>
      <c r="H45" s="11" t="str">
        <f>IF([1]source_data!G47="","",IF(AND([1]source_data!A47&lt;&gt;"",[1]tailored_settings!$B$16="Publish"),CONCATENATE([1]tailored_settings!$B$2&amp;[1]source_data!A47),IF(AND([1]source_data!A47&lt;&gt;"",[1]tailored_settings!$B$16="Do not publish"),CONCATENATE([1]tailored_settings!$B$4&amp;TEXT(ROW(A45)-1,"0000")&amp;"_"&amp;TEXT(F45,"yyyy-mm")),CONCATENATE([1]tailored_settings!$B$4&amp;TEXT(ROW(A45)-1,"0000")&amp;"_"&amp;TEXT(F45,"yyyy-mm")))))</f>
        <v>360G-Longleigh-IND-0044_2025-08</v>
      </c>
      <c r="I45" s="11" t="str">
        <f>IF([1]source_data!G47="","",[1]tailored_settings!$B$7)</f>
        <v>Longleigh Foundation</v>
      </c>
      <c r="J45" s="11" t="str">
        <f>IF([1]source_data!G47="","",[1]tailored_settings!$B$6)</f>
        <v>GB-CHC-1169016</v>
      </c>
      <c r="K45" s="11" t="str">
        <f>IF([1]source_data!G47="","",IF([1]source_data!I47="","",VLOOKUP([1]source_data!I47,[1]codelist_mapping!A:C,3,FALSE)))</f>
        <v>GTIR030</v>
      </c>
      <c r="L45" s="11" t="str">
        <f>IF([1]source_data!G47="","",IF([1]source_data!J47="","",VLOOKUP([1]source_data!J47,[1]codelist_mapping!A:C,3,FALSE)))</f>
        <v>GTIR040</v>
      </c>
      <c r="M45" s="11" t="str">
        <f>IF([1]source_data!G47="","",IF([1]source_data!K47="","",IF([1]source_data!M47&lt;&gt;"",CONCATENATE(VLOOKUP([1]source_data!K47,[1]codelist_mapping!F:H,3,FALSE)&amp;";"&amp;VLOOKUP([1]source_data!L47,[1]codelist_mapping!F:H,3,FALSE)&amp;";"&amp;VLOOKUP([1]source_data!M47,[1]codelist_mapping!F:H,3,FALSE)),IF([1]source_data!L47&lt;&gt;"",CONCATENATE(VLOOKUP([1]source_data!K47,[1]codelist_mapping!F:H,3,FALSE)&amp;";"&amp;VLOOKUP([1]source_data!L47,[1]codelist_mapping!F:H,3,FALSE)),IF([1]source_data!K47&lt;&gt;"",CONCATENATE(VLOOKUP([1]source_data!K47,[1]codelist_mapping!F:H,3,FALSE)))))))</f>
        <v>GTIP020;GTIP020</v>
      </c>
      <c r="N45" s="14" t="str">
        <f>IF([1]source_data!G47="","",IF([1]source_data!D47="","",VLOOKUP([1]source_data!D47,[1]geo_data!A:I,9,FALSE)))</f>
        <v>Henley</v>
      </c>
      <c r="O45" s="14" t="str">
        <f>IF([1]source_data!G47="","",IF([1]source_data!D47="","",VLOOKUP([1]source_data!D47,[1]geo_data!A:I,8,FALSE)))</f>
        <v>E05001223</v>
      </c>
      <c r="P45" s="14" t="str">
        <f>IF([1]source_data!G47="","",IF(LEFT(O45,3)="E05","WD",IF(LEFT(O45,3)="S13","WD",IF(LEFT(O45,3)="W05","WD",IF(LEFT(O45,3)="W06","UA",IF(LEFT(O45,3)="S12","CA",IF(LEFT(O45,3)="E06","UA",IF(LEFT(O45,3)="E07","NMD",IF(LEFT(O45,3)="E08","MD",IF(LEFT(O45,3)="E09","LONB"))))))))))</f>
        <v>WD</v>
      </c>
      <c r="Q45" s="14" t="str">
        <f>IF([1]source_data!G47="","",IF([1]source_data!D47="","",VLOOKUP([1]source_data!D47,[1]geo_data!A:I,7,FALSE)))</f>
        <v>Coventry</v>
      </c>
      <c r="R45" s="14" t="str">
        <f>IF([1]source_data!G47="","",IF([1]source_data!D47="","",VLOOKUP([1]source_data!D47,[1]geo_data!A:I,6,FALSE)))</f>
        <v>E08000026</v>
      </c>
      <c r="S45" s="14" t="str">
        <f>IF([1]source_data!G47="","",IF(LEFT(R45,3)="E05","WD",IF(LEFT(R45,3)="S13","WD",IF(LEFT(R45,3)="W05","WD",IF(LEFT(R45,3)="W06","UA",IF(LEFT(R45,3)="S12","CA",IF(LEFT(R45,3)="E06","UA",IF(LEFT(R45,3)="E07","NMD",IF(LEFT(R45,3)="E08","MD",IF(LEFT(R45,3)="E09","LONB"))))))))))</f>
        <v>MD</v>
      </c>
      <c r="T45" s="11" t="str">
        <f>IF([1]source_data!G47="","",IF([1]source_data!N47="","",[1]source_data!N47))</f>
        <v>Hardship Grant</v>
      </c>
      <c r="U45" s="15">
        <f>IF([1]source_data!G47="","",[1]tailored_settings!$B$8)</f>
        <v>46239</v>
      </c>
      <c r="V45" s="11" t="str">
        <f>IF([1]source_data!G47="","",[1]tailored_settings!$B$9)</f>
        <v>http://www.longleigh.org/</v>
      </c>
      <c r="W45" s="13" t="str">
        <f>IF([1]source_data!G47="","",IF([1]source_data!O47="","",[1]source_data!O47))</f>
        <v>2025-08-26</v>
      </c>
      <c r="X45" s="16" t="str">
        <f>IF([1]source_data!G47="","",IF([1]source_data!P47="","",[1]source_data!P47))</f>
        <v>2025-09-24</v>
      </c>
      <c r="Y45" s="17">
        <f>IF([1]source_data!G47="","",IF([1]source_data!Q47="","",[1]source_data!Q47))</f>
        <v>0</v>
      </c>
      <c r="Z45" s="18" t="str">
        <f>IF([1]source_data!G47="","",IF([1]source_data!I47="","",[1]tailored_settings!$B$10))</f>
        <v>Primary grant reason</v>
      </c>
      <c r="AA45" s="18" t="str">
        <f>IF([1]source_data!G47="","",IF([1]source_data!I47="","",[1]source_data!I47))</f>
        <v>1. Customer/family with a diagnosed condition or disability</v>
      </c>
      <c r="AB45" s="18" t="str">
        <f>IF([1]source_data!G47="","",IF([1]source_data!J47="","",[1]tailored_settings!$B$11))</f>
        <v>Secondary grant reason</v>
      </c>
      <c r="AC45" s="18" t="str">
        <f>IF([1]source_data!G47="","",IF([1]source_data!J47="","",[1]source_data!J47))</f>
        <v>2. Customer/family receiving medication and/or therapy for a mental health condition or substance addiction.</v>
      </c>
      <c r="AD45" s="18" t="str">
        <f>IF([1]source_data!G47="","",IF([1]source_data!K47="","",[1]tailored_settings!$B$12))</f>
        <v>Grant purpose</v>
      </c>
      <c r="AE45" s="18" t="str">
        <f>IF([1]source_data!G47="","",IF([1]source_data!K47="","",[1]source_data!K47))</f>
        <v xml:space="preserve">Furniture </v>
      </c>
      <c r="AF45" s="18" t="str">
        <f>IF([1]source_data!G47="","",IF([1]source_data!K47="","",[1]tailored_settings!$B$13))</f>
        <v>Grant purpose</v>
      </c>
      <c r="AG45" s="18" t="str">
        <f>IF([1]source_data!G47="","",IF([1]source_data!K47="","",[1]source_data!K47))</f>
        <v xml:space="preserve">Furniture </v>
      </c>
      <c r="AH45" s="18" t="str">
        <f>IF([1]source_data!G47="","",IF([1]source_data!M47="","",[1]tailored_settings!$B$14))</f>
        <v/>
      </c>
      <c r="AI45" s="18" t="str">
        <f>IF([1]source_data!G47="","",IF([1]source_data!M47="","",[1]source_data!M47))</f>
        <v/>
      </c>
    </row>
    <row r="46" spans="1:35" s="19" customFormat="1" ht="16" x14ac:dyDescent="0.2">
      <c r="A46" s="11" t="str">
        <f>IF([1]source_data!G48="","",IF(AND([1]source_data!C48&lt;&gt;"",[1]tailored_settings!$B$15="Publish"),CONCATENATE([1]tailored_settings!$B$2&amp;[1]source_data!C48),IF(AND([1]source_data!C48&lt;&gt;"",[1]tailored_settings!$B$15="Do not publish"),CONCATENATE([1]tailored_settings!$B$2&amp;TEXT(ROW(A46)-1,"0000")&amp;"_"&amp;TEXT(F46,"yyyy-mm")),CONCATENATE([1]tailored_settings!$B$2&amp;TEXT(ROW(A46)-1,"0000")&amp;"_"&amp;TEXT(F46,"yyyy-mm")))))</f>
        <v>360G-Longleigh-E25-00104W</v>
      </c>
      <c r="B46" s="11" t="str">
        <f>IF([1]source_data!G48="","",IF([1]source_data!E48&lt;&gt;"",[1]source_data!E48,CONCATENATE("Grant to "&amp;G46)))</f>
        <v>Grant to Individual Recipient</v>
      </c>
      <c r="C46" s="11" t="str">
        <f>IF([1]source_data!G48="","",IF([1]source_data!F48="",_xlfn.XLOOKUP(T46,[1]tailored_settings!$B$20:$B$25,[1]tailored_settings!$A$20:$A$25,"")))</f>
        <v>Helping to alleviate financial hardship</v>
      </c>
      <c r="D46" s="12">
        <f>IF([1]source_data!G48="","",IF([1]source_data!G48="","",[1]source_data!G48))</f>
        <v>722.09</v>
      </c>
      <c r="E46" s="11" t="str">
        <f>IF([1]source_data!G48="","",[1]tailored_settings!$B$3)</f>
        <v>GBP</v>
      </c>
      <c r="F46" s="13" t="str">
        <f>IF([1]source_data!G48="","",IF([1]source_data!H48="","",[1]source_data!H48))</f>
        <v>2025-08-26</v>
      </c>
      <c r="G46" s="11" t="str">
        <f>IF([1]source_data!G48="","",[1]tailored_settings!$B$5)</f>
        <v>Individual Recipient</v>
      </c>
      <c r="H46" s="11" t="str">
        <f>IF([1]source_data!G48="","",IF(AND([1]source_data!A48&lt;&gt;"",[1]tailored_settings!$B$16="Publish"),CONCATENATE([1]tailored_settings!$B$2&amp;[1]source_data!A48),IF(AND([1]source_data!A48&lt;&gt;"",[1]tailored_settings!$B$16="Do not publish"),CONCATENATE([1]tailored_settings!$B$4&amp;TEXT(ROW(A46)-1,"0000")&amp;"_"&amp;TEXT(F46,"yyyy-mm")),CONCATENATE([1]tailored_settings!$B$4&amp;TEXT(ROW(A46)-1,"0000")&amp;"_"&amp;TEXT(F46,"yyyy-mm")))))</f>
        <v>360G-Longleigh-IND-0045_2025-08</v>
      </c>
      <c r="I46" s="11" t="str">
        <f>IF([1]source_data!G48="","",[1]tailored_settings!$B$7)</f>
        <v>Longleigh Foundation</v>
      </c>
      <c r="J46" s="11" t="str">
        <f>IF([1]source_data!G48="","",[1]tailored_settings!$B$6)</f>
        <v>GB-CHC-1169016</v>
      </c>
      <c r="K46" s="11" t="str">
        <f>IF([1]source_data!G48="","",IF([1]source_data!I48="","",VLOOKUP([1]source_data!I48,[1]codelist_mapping!A:C,3,FALSE)))</f>
        <v>GTIR010</v>
      </c>
      <c r="L46" s="11" t="str">
        <f>IF([1]source_data!G48="","",IF([1]source_data!J48="","",VLOOKUP([1]source_data!J48,[1]codelist_mapping!A:C,3,FALSE)))</f>
        <v/>
      </c>
      <c r="M46" s="11" t="str">
        <f>IF([1]source_data!G48="","",IF([1]source_data!K48="","",IF([1]source_data!M48&lt;&gt;"",CONCATENATE(VLOOKUP([1]source_data!K48,[1]codelist_mapping!F:H,3,FALSE)&amp;";"&amp;VLOOKUP([1]source_data!L48,[1]codelist_mapping!F:H,3,FALSE)&amp;";"&amp;VLOOKUP([1]source_data!M48,[1]codelist_mapping!F:H,3,FALSE)),IF([1]source_data!L48&lt;&gt;"",CONCATENATE(VLOOKUP([1]source_data!K48,[1]codelist_mapping!F:H,3,FALSE)&amp;";"&amp;VLOOKUP([1]source_data!L48,[1]codelist_mapping!F:H,3,FALSE)),IF([1]source_data!K48&lt;&gt;"",CONCATENATE(VLOOKUP([1]source_data!K48,[1]codelist_mapping!F:H,3,FALSE)))))))</f>
        <v>GTIP080</v>
      </c>
      <c r="N46" s="14" t="str">
        <f>IF([1]source_data!G48="","",IF([1]source_data!D48="","",VLOOKUP([1]source_data!D48,[1]geo_data!A:I,9,FALSE)))</f>
        <v>Newtown &amp; Heatherlands</v>
      </c>
      <c r="O46" s="14" t="str">
        <f>IF([1]source_data!G48="","",IF([1]source_data!D48="","",VLOOKUP([1]source_data!D48,[1]geo_data!A:I,8,FALSE)))</f>
        <v>E05012670</v>
      </c>
      <c r="P46" s="14" t="str">
        <f>IF([1]source_data!G48="","",IF(LEFT(O46,3)="E05","WD",IF(LEFT(O46,3)="S13","WD",IF(LEFT(O46,3)="W05","WD",IF(LEFT(O46,3)="W06","UA",IF(LEFT(O46,3)="S12","CA",IF(LEFT(O46,3)="E06","UA",IF(LEFT(O46,3)="E07","NMD",IF(LEFT(O46,3)="E08","MD",IF(LEFT(O46,3)="E09","LONB"))))))))))</f>
        <v>WD</v>
      </c>
      <c r="Q46" s="14" t="str">
        <f>IF([1]source_data!G48="","",IF([1]source_data!D48="","",VLOOKUP([1]source_data!D48,[1]geo_data!A:I,7,FALSE)))</f>
        <v>Bournemouth, Christchurch and Poole</v>
      </c>
      <c r="R46" s="14" t="str">
        <f>IF([1]source_data!G48="","",IF([1]source_data!D48="","",VLOOKUP([1]source_data!D48,[1]geo_data!A:I,6,FALSE)))</f>
        <v>E06000058</v>
      </c>
      <c r="S46" s="14" t="str">
        <f>IF([1]source_data!G48="","",IF(LEFT(R46,3)="E05","WD",IF(LEFT(R46,3)="S13","WD",IF(LEFT(R46,3)="W05","WD",IF(LEFT(R46,3)="W06","UA",IF(LEFT(R46,3)="S12","CA",IF(LEFT(R46,3)="E06","UA",IF(LEFT(R46,3)="E07","NMD",IF(LEFT(R46,3)="E08","MD",IF(LEFT(R46,3)="E09","LONB"))))))))))</f>
        <v>UA</v>
      </c>
      <c r="T46" s="11" t="str">
        <f>IF([1]source_data!G48="","",IF([1]source_data!N48="","",[1]source_data!N48))</f>
        <v>Hardship Grant</v>
      </c>
      <c r="U46" s="15">
        <f>IF([1]source_data!G48="","",[1]tailored_settings!$B$8)</f>
        <v>46239</v>
      </c>
      <c r="V46" s="11" t="str">
        <f>IF([1]source_data!G48="","",[1]tailored_settings!$B$9)</f>
        <v>http://www.longleigh.org/</v>
      </c>
      <c r="W46" s="13" t="str">
        <f>IF([1]source_data!G48="","",IF([1]source_data!O48="","",[1]source_data!O48))</f>
        <v>2025-08-26</v>
      </c>
      <c r="X46" s="16" t="str">
        <f>IF([1]source_data!G48="","",IF([1]source_data!P48="","",[1]source_data!P48))</f>
        <v>2025-09-03</v>
      </c>
      <c r="Y46" s="17">
        <f>IF([1]source_data!G48="","",IF([1]source_data!Q48="","",[1]source_data!Q48))</f>
        <v>0</v>
      </c>
      <c r="Z46" s="18" t="str">
        <f>IF([1]source_data!G48="","",IF([1]source_data!I48="","",[1]tailored_settings!$B$10))</f>
        <v>Primary grant reason</v>
      </c>
      <c r="AA46" s="18" t="str">
        <f>IF([1]source_data!G48="","",IF([1]source_data!I48="","",[1]source_data!I48))</f>
        <v>7. Customer/family with a child/ren in receipt of means-tested free school meals.</v>
      </c>
      <c r="AB46" s="18" t="str">
        <f>IF([1]source_data!G48="","",IF([1]source_data!J48="","",[1]tailored_settings!$B$11))</f>
        <v/>
      </c>
      <c r="AC46" s="18" t="str">
        <f>IF([1]source_data!G48="","",IF([1]source_data!J48="","",[1]source_data!J48))</f>
        <v/>
      </c>
      <c r="AD46" s="18" t="str">
        <f>IF([1]source_data!G48="","",IF([1]source_data!K48="","",[1]tailored_settings!$B$12))</f>
        <v>Grant purpose</v>
      </c>
      <c r="AE46" s="18" t="str">
        <f>IF([1]source_data!G48="","",IF([1]source_data!K48="","",[1]source_data!K48))</f>
        <v>School Uniform</v>
      </c>
      <c r="AF46" s="18" t="str">
        <f>IF([1]source_data!G48="","",IF([1]source_data!K48="","",[1]tailored_settings!$B$13))</f>
        <v>Grant purpose</v>
      </c>
      <c r="AG46" s="18" t="str">
        <f>IF([1]source_data!G48="","",IF([1]source_data!K48="","",[1]source_data!K48))</f>
        <v>School Uniform</v>
      </c>
      <c r="AH46" s="18" t="str">
        <f>IF([1]source_data!G48="","",IF([1]source_data!M48="","",[1]tailored_settings!$B$14))</f>
        <v/>
      </c>
      <c r="AI46" s="18" t="str">
        <f>IF([1]source_data!G48="","",IF([1]source_data!M48="","",[1]source_data!M48))</f>
        <v/>
      </c>
    </row>
    <row r="47" spans="1:35" s="19" customFormat="1" ht="16" x14ac:dyDescent="0.2">
      <c r="A47" s="11" t="str">
        <f>IF([1]source_data!G49="","",IF(AND([1]source_data!C49&lt;&gt;"",[1]tailored_settings!$B$15="Publish"),CONCATENATE([1]tailored_settings!$B$2&amp;[1]source_data!C49),IF(AND([1]source_data!C49&lt;&gt;"",[1]tailored_settings!$B$15="Do not publish"),CONCATENATE([1]tailored_settings!$B$2&amp;TEXT(ROW(A47)-1,"0000")&amp;"_"&amp;TEXT(F47,"yyyy-mm")),CONCATENATE([1]tailored_settings!$B$2&amp;TEXT(ROW(A47)-1,"0000")&amp;"_"&amp;TEXT(F47,"yyyy-mm")))))</f>
        <v>360G-Longleigh-E25-00105W</v>
      </c>
      <c r="B47" s="11" t="str">
        <f>IF([1]source_data!G49="","",IF([1]source_data!E49&lt;&gt;"",[1]source_data!E49,CONCATENATE("Grant to "&amp;G47)))</f>
        <v>Grant to Individual Recipient</v>
      </c>
      <c r="C47" s="11" t="str">
        <f>IF([1]source_data!G49="","",IF([1]source_data!F49="",_xlfn.XLOOKUP(T47,[1]tailored_settings!$B$20:$B$25,[1]tailored_settings!$A$20:$A$25,"")))</f>
        <v>Helping to alleviate financial hardship</v>
      </c>
      <c r="D47" s="12">
        <f>IF([1]source_data!G49="","",IF([1]source_data!G49="","",[1]source_data!G49))</f>
        <v>784.93</v>
      </c>
      <c r="E47" s="11" t="str">
        <f>IF([1]source_data!G49="","",[1]tailored_settings!$B$3)</f>
        <v>GBP</v>
      </c>
      <c r="F47" s="13" t="str">
        <f>IF([1]source_data!G49="","",IF([1]source_data!H49="","",[1]source_data!H49))</f>
        <v>2025-08-26</v>
      </c>
      <c r="G47" s="11" t="str">
        <f>IF([1]source_data!G49="","",[1]tailored_settings!$B$5)</f>
        <v>Individual Recipient</v>
      </c>
      <c r="H47" s="11" t="str">
        <f>IF([1]source_data!G49="","",IF(AND([1]source_data!A49&lt;&gt;"",[1]tailored_settings!$B$16="Publish"),CONCATENATE([1]tailored_settings!$B$2&amp;[1]source_data!A49),IF(AND([1]source_data!A49&lt;&gt;"",[1]tailored_settings!$B$16="Do not publish"),CONCATENATE([1]tailored_settings!$B$4&amp;TEXT(ROW(A47)-1,"0000")&amp;"_"&amp;TEXT(F47,"yyyy-mm")),CONCATENATE([1]tailored_settings!$B$4&amp;TEXT(ROW(A47)-1,"0000")&amp;"_"&amp;TEXT(F47,"yyyy-mm")))))</f>
        <v>360G-Longleigh-IND-0046_2025-08</v>
      </c>
      <c r="I47" s="11" t="str">
        <f>IF([1]source_data!G49="","",[1]tailored_settings!$B$7)</f>
        <v>Longleigh Foundation</v>
      </c>
      <c r="J47" s="11" t="str">
        <f>IF([1]source_data!G49="","",[1]tailored_settings!$B$6)</f>
        <v>GB-CHC-1169016</v>
      </c>
      <c r="K47" s="11" t="str">
        <f>IF([1]source_data!G49="","",IF([1]source_data!I49="","",VLOOKUP([1]source_data!I49,[1]codelist_mapping!A:C,3,FALSE)))</f>
        <v>GTIR080</v>
      </c>
      <c r="L47" s="11" t="str">
        <f>IF([1]source_data!G49="","",IF([1]source_data!J49="","",VLOOKUP([1]source_data!J49,[1]codelist_mapping!A:C,3,FALSE)))</f>
        <v/>
      </c>
      <c r="M47" s="11" t="str">
        <f>IF([1]source_data!G49="","",IF([1]source_data!K49="","",IF([1]source_data!M49&lt;&gt;"",CONCATENATE(VLOOKUP([1]source_data!K49,[1]codelist_mapping!F:H,3,FALSE)&amp;";"&amp;VLOOKUP([1]source_data!L49,[1]codelist_mapping!F:H,3,FALSE)&amp;";"&amp;VLOOKUP([1]source_data!M49,[1]codelist_mapping!F:H,3,FALSE)),IF([1]source_data!L49&lt;&gt;"",CONCATENATE(VLOOKUP([1]source_data!K49,[1]codelist_mapping!F:H,3,FALSE)&amp;";"&amp;VLOOKUP([1]source_data!L49,[1]codelist_mapping!F:H,3,FALSE)),IF([1]source_data!K49&lt;&gt;"",CONCATENATE(VLOOKUP([1]source_data!K49,[1]codelist_mapping!F:H,3,FALSE)))))))</f>
        <v>GTIP020</v>
      </c>
      <c r="N47" s="14" t="str">
        <f>IF([1]source_data!G49="","",IF([1]source_data!D49="","",VLOOKUP([1]source_data!D49,[1]geo_data!A:I,9,FALSE)))</f>
        <v>Lydney West &amp; Aylburton</v>
      </c>
      <c r="O47" s="14" t="str">
        <f>IF([1]source_data!G49="","",IF([1]source_data!D49="","",VLOOKUP([1]source_data!D49,[1]geo_data!A:I,8,FALSE)))</f>
        <v>E05012167</v>
      </c>
      <c r="P47" s="14" t="str">
        <f>IF([1]source_data!G49="","",IF(LEFT(O47,3)="E05","WD",IF(LEFT(O47,3)="S13","WD",IF(LEFT(O47,3)="W05","WD",IF(LEFT(O47,3)="W06","UA",IF(LEFT(O47,3)="S12","CA",IF(LEFT(O47,3)="E06","UA",IF(LEFT(O47,3)="E07","NMD",IF(LEFT(O47,3)="E08","MD",IF(LEFT(O47,3)="E09","LONB"))))))))))</f>
        <v>WD</v>
      </c>
      <c r="Q47" s="14" t="str">
        <f>IF([1]source_data!G49="","",IF([1]source_data!D49="","",VLOOKUP([1]source_data!D49,[1]geo_data!A:I,7,FALSE)))</f>
        <v>Forest of Dean</v>
      </c>
      <c r="R47" s="14" t="str">
        <f>IF([1]source_data!G49="","",IF([1]source_data!D49="","",VLOOKUP([1]source_data!D49,[1]geo_data!A:I,6,FALSE)))</f>
        <v>E07000080</v>
      </c>
      <c r="S47" s="14" t="str">
        <f>IF([1]source_data!G49="","",IF(LEFT(R47,3)="E05","WD",IF(LEFT(R47,3)="S13","WD",IF(LEFT(R47,3)="W05","WD",IF(LEFT(R47,3)="W06","UA",IF(LEFT(R47,3)="S12","CA",IF(LEFT(R47,3)="E06","UA",IF(LEFT(R47,3)="E07","NMD",IF(LEFT(R47,3)="E08","MD",IF(LEFT(R47,3)="E09","LONB"))))))))))</f>
        <v>NMD</v>
      </c>
      <c r="T47" s="11" t="str">
        <f>IF([1]source_data!G49="","",IF([1]source_data!N49="","",[1]source_data!N49))</f>
        <v>Hardship Grant</v>
      </c>
      <c r="U47" s="15">
        <f>IF([1]source_data!G49="","",[1]tailored_settings!$B$8)</f>
        <v>46239</v>
      </c>
      <c r="V47" s="11" t="str">
        <f>IF([1]source_data!G49="","",[1]tailored_settings!$B$9)</f>
        <v>http://www.longleigh.org/</v>
      </c>
      <c r="W47" s="13" t="str">
        <f>IF([1]source_data!G49="","",IF([1]source_data!O49="","",[1]source_data!O49))</f>
        <v>2025-08-26</v>
      </c>
      <c r="X47" s="16" t="str">
        <f>IF([1]source_data!G49="","",IF([1]source_data!P49="","",[1]source_data!P49))</f>
        <v>2025-09-25</v>
      </c>
      <c r="Y47" s="17">
        <f>IF([1]source_data!G49="","",IF([1]source_data!Q49="","",[1]source_data!Q49))</f>
        <v>0</v>
      </c>
      <c r="Z47" s="18" t="str">
        <f>IF([1]source_data!G49="","",IF([1]source_data!I49="","",[1]tailored_settings!$B$10))</f>
        <v>Primary grant reason</v>
      </c>
      <c r="AA47" s="18" t="str">
        <f>IF([1]source_data!G49="","",IF([1]source_data!I49="","",[1]source_data!I49))</f>
        <v>3. Customer/family moving from homelessness/supported living into independent living.</v>
      </c>
      <c r="AB47" s="18" t="str">
        <f>IF([1]source_data!G49="","",IF([1]source_data!J49="","",[1]tailored_settings!$B$11))</f>
        <v/>
      </c>
      <c r="AC47" s="18" t="str">
        <f>IF([1]source_data!G49="","",IF([1]source_data!J49="","",[1]source_data!J49))</f>
        <v/>
      </c>
      <c r="AD47" s="18" t="str">
        <f>IF([1]source_data!G49="","",IF([1]source_data!K49="","",[1]tailored_settings!$B$12))</f>
        <v>Grant purpose</v>
      </c>
      <c r="AE47" s="18" t="str">
        <f>IF([1]source_data!G49="","",IF([1]source_data!K49="","",[1]source_data!K49))</f>
        <v xml:space="preserve">Furniture </v>
      </c>
      <c r="AF47" s="18" t="str">
        <f>IF([1]source_data!G49="","",IF([1]source_data!K49="","",[1]tailored_settings!$B$13))</f>
        <v>Grant purpose</v>
      </c>
      <c r="AG47" s="18" t="str">
        <f>IF([1]source_data!G49="","",IF([1]source_data!K49="","",[1]source_data!K49))</f>
        <v xml:space="preserve">Furniture </v>
      </c>
      <c r="AH47" s="18" t="str">
        <f>IF([1]source_data!G49="","",IF([1]source_data!M49="","",[1]tailored_settings!$B$14))</f>
        <v/>
      </c>
      <c r="AI47" s="18" t="str">
        <f>IF([1]source_data!G49="","",IF([1]source_data!M49="","",[1]source_data!M49))</f>
        <v/>
      </c>
    </row>
    <row r="48" spans="1:35" s="19" customFormat="1" ht="16" x14ac:dyDescent="0.2">
      <c r="A48" s="11" t="str">
        <f>IF([1]source_data!G50="","",IF(AND([1]source_data!C50&lt;&gt;"",[1]tailored_settings!$B$15="Publish"),CONCATENATE([1]tailored_settings!$B$2&amp;[1]source_data!C50),IF(AND([1]source_data!C50&lt;&gt;"",[1]tailored_settings!$B$15="Do not publish"),CONCATENATE([1]tailored_settings!$B$2&amp;TEXT(ROW(A48)-1,"0000")&amp;"_"&amp;TEXT(F48,"yyyy-mm")),CONCATENATE([1]tailored_settings!$B$2&amp;TEXT(ROW(A48)-1,"0000")&amp;"_"&amp;TEXT(F48,"yyyy-mm")))))</f>
        <v>360G-Longleigh-E25-00106W</v>
      </c>
      <c r="B48" s="11" t="str">
        <f>IF([1]source_data!G50="","",IF([1]source_data!E50&lt;&gt;"",[1]source_data!E50,CONCATENATE("Grant to "&amp;G48)))</f>
        <v>Grant to Individual Recipient</v>
      </c>
      <c r="C48" s="11" t="str">
        <f>IF([1]source_data!G50="","",IF([1]source_data!F50="",_xlfn.XLOOKUP(T48,[1]tailored_settings!$B$20:$B$25,[1]tailored_settings!$A$20:$A$25,"")))</f>
        <v>Helping to provide an education or training  opportunity</v>
      </c>
      <c r="D48" s="12">
        <f>IF([1]source_data!G50="","",IF([1]source_data!G50="","",[1]source_data!G50))</f>
        <v>1155</v>
      </c>
      <c r="E48" s="11" t="str">
        <f>IF([1]source_data!G50="","",[1]tailored_settings!$B$3)</f>
        <v>GBP</v>
      </c>
      <c r="F48" s="13" t="str">
        <f>IF([1]source_data!G50="","",IF([1]source_data!H50="","",[1]source_data!H50))</f>
        <v>2025-09-25</v>
      </c>
      <c r="G48" s="11" t="str">
        <f>IF([1]source_data!G50="","",[1]tailored_settings!$B$5)</f>
        <v>Individual Recipient</v>
      </c>
      <c r="H48" s="11" t="str">
        <f>IF([1]source_data!G50="","",IF(AND([1]source_data!A50&lt;&gt;"",[1]tailored_settings!$B$16="Publish"),CONCATENATE([1]tailored_settings!$B$2&amp;[1]source_data!A50),IF(AND([1]source_data!A50&lt;&gt;"",[1]tailored_settings!$B$16="Do not publish"),CONCATENATE([1]tailored_settings!$B$4&amp;TEXT(ROW(A48)-1,"0000")&amp;"_"&amp;TEXT(F48,"yyyy-mm")),CONCATENATE([1]tailored_settings!$B$4&amp;TEXT(ROW(A48)-1,"0000")&amp;"_"&amp;TEXT(F48,"yyyy-mm")))))</f>
        <v>360G-Longleigh-IND-0047_2025-09</v>
      </c>
      <c r="I48" s="11" t="str">
        <f>IF([1]source_data!G50="","",[1]tailored_settings!$B$7)</f>
        <v>Longleigh Foundation</v>
      </c>
      <c r="J48" s="11" t="str">
        <f>IF([1]source_data!G50="","",[1]tailored_settings!$B$6)</f>
        <v>GB-CHC-1169016</v>
      </c>
      <c r="K48" s="11" t="str">
        <f>IF([1]source_data!G50="","",IF([1]source_data!I50="","",VLOOKUP([1]source_data!I50,[1]codelist_mapping!A:C,3,FALSE)))</f>
        <v>GTIR110</v>
      </c>
      <c r="L48" s="11" t="str">
        <f>IF([1]source_data!G50="","",IF([1]source_data!J50="","",VLOOKUP([1]source_data!J50,[1]codelist_mapping!A:C,3,FALSE)))</f>
        <v/>
      </c>
      <c r="M48" s="11" t="str">
        <f>IF([1]source_data!G50="","",IF([1]source_data!K50="","",IF([1]source_data!M50&lt;&gt;"",CONCATENATE(VLOOKUP([1]source_data!K50,[1]codelist_mapping!F:H,3,FALSE)&amp;";"&amp;VLOOKUP([1]source_data!L50,[1]codelist_mapping!F:H,3,FALSE)&amp;";"&amp;VLOOKUP([1]source_data!M50,[1]codelist_mapping!F:H,3,FALSE)),IF([1]source_data!L50&lt;&gt;"",CONCATENATE(VLOOKUP([1]source_data!K50,[1]codelist_mapping!F:H,3,FALSE)&amp;";"&amp;VLOOKUP([1]source_data!L50,[1]codelist_mapping!F:H,3,FALSE)),IF([1]source_data!K50&lt;&gt;"",CONCATENATE(VLOOKUP([1]source_data!K50,[1]codelist_mapping!F:H,3,FALSE)))))))</f>
        <v>GTIP140</v>
      </c>
      <c r="N48" s="14" t="str">
        <f>IF([1]source_data!G50="","",IF([1]source_data!D50="","",VLOOKUP([1]source_data!D50,[1]geo_data!A:I,9,FALSE)))</f>
        <v>Earls Barton</v>
      </c>
      <c r="O48" s="14" t="str">
        <f>IF([1]source_data!G50="","",IF([1]source_data!D50="","",VLOOKUP([1]source_data!D50,[1]geo_data!A:I,8,FALSE)))</f>
        <v>E05013220</v>
      </c>
      <c r="P48" s="14" t="str">
        <f>IF([1]source_data!G50="","",IF(LEFT(O48,3)="E05","WD",IF(LEFT(O48,3)="S13","WD",IF(LEFT(O48,3)="W05","WD",IF(LEFT(O48,3)="W06","UA",IF(LEFT(O48,3)="S12","CA",IF(LEFT(O48,3)="E06","UA",IF(LEFT(O48,3)="E07","NMD",IF(LEFT(O48,3)="E08","MD",IF(LEFT(O48,3)="E09","LONB"))))))))))</f>
        <v>WD</v>
      </c>
      <c r="Q48" s="14" t="str">
        <f>IF([1]source_data!G50="","",IF([1]source_data!D50="","",VLOOKUP([1]source_data!D50,[1]geo_data!A:I,7,FALSE)))</f>
        <v>North Northamptonshire</v>
      </c>
      <c r="R48" s="14" t="str">
        <f>IF([1]source_data!G50="","",IF([1]source_data!D50="","",VLOOKUP([1]source_data!D50,[1]geo_data!A:I,6,FALSE)))</f>
        <v>E06000061</v>
      </c>
      <c r="S48" s="14" t="str">
        <f>IF([1]source_data!G50="","",IF(LEFT(R48,3)="E05","WD",IF(LEFT(R48,3)="S13","WD",IF(LEFT(R48,3)="W05","WD",IF(LEFT(R48,3)="W06","UA",IF(LEFT(R48,3)="S12","CA",IF(LEFT(R48,3)="E06","UA",IF(LEFT(R48,3)="E07","NMD",IF(LEFT(R48,3)="E08","MD",IF(LEFT(R48,3)="E09","LONB"))))))))))</f>
        <v>UA</v>
      </c>
      <c r="T48" s="11" t="str">
        <f>IF([1]source_data!G50="","",IF([1]source_data!N50="","",[1]source_data!N50))</f>
        <v>Education Training &amp; Employment Grant</v>
      </c>
      <c r="U48" s="15">
        <f>IF([1]source_data!G50="","",[1]tailored_settings!$B$8)</f>
        <v>46239</v>
      </c>
      <c r="V48" s="11" t="str">
        <f>IF([1]source_data!G50="","",[1]tailored_settings!$B$9)</f>
        <v>http://www.longleigh.org/</v>
      </c>
      <c r="W48" s="13" t="str">
        <f>IF([1]source_data!G50="","",IF([1]source_data!O50="","",[1]source_data!O50))</f>
        <v>2025-09-25</v>
      </c>
      <c r="X48" s="16" t="str">
        <f>IF([1]source_data!G50="","",IF([1]source_data!P50="","",[1]source_data!P50))</f>
        <v>2025-10-08</v>
      </c>
      <c r="Y48" s="17">
        <f>IF([1]source_data!G50="","",IF([1]source_data!Q50="","",[1]source_data!Q50))</f>
        <v>0</v>
      </c>
      <c r="Z48" s="18" t="str">
        <f>IF([1]source_data!G50="","",IF([1]source_data!I50="","",[1]tailored_settings!$B$10))</f>
        <v>Primary grant reason</v>
      </c>
      <c r="AA48" s="18" t="str">
        <f>IF([1]source_data!G50="","",IF([1]source_data!I50="","",[1]source_data!I50))</f>
        <v>9. Eligible for an ETE grant as they are a Stonewater customer</v>
      </c>
      <c r="AB48" s="18" t="str">
        <f>IF([1]source_data!G50="","",IF([1]source_data!J50="","",[1]tailored_settings!$B$11))</f>
        <v/>
      </c>
      <c r="AC48" s="18" t="str">
        <f>IF([1]source_data!G50="","",IF([1]source_data!J50="","",[1]source_data!J50))</f>
        <v/>
      </c>
      <c r="AD48" s="18" t="str">
        <f>IF([1]source_data!G50="","",IF([1]source_data!K50="","",[1]tailored_settings!$B$12))</f>
        <v>Grant purpose</v>
      </c>
      <c r="AE48" s="18" t="str">
        <f>IF([1]source_data!G50="","",IF([1]source_data!K50="","",[1]source_data!K50))</f>
        <v>Employment and work</v>
      </c>
      <c r="AF48" s="18" t="str">
        <f>IF([1]source_data!G50="","",IF([1]source_data!K50="","",[1]tailored_settings!$B$13))</f>
        <v>Grant purpose</v>
      </c>
      <c r="AG48" s="18" t="str">
        <f>IF([1]source_data!G50="","",IF([1]source_data!K50="","",[1]source_data!K50))</f>
        <v>Employment and work</v>
      </c>
      <c r="AH48" s="18" t="str">
        <f>IF([1]source_data!G50="","",IF([1]source_data!M50="","",[1]tailored_settings!$B$14))</f>
        <v/>
      </c>
      <c r="AI48" s="18" t="str">
        <f>IF([1]source_data!G50="","",IF([1]source_data!M50="","",[1]source_data!M50))</f>
        <v/>
      </c>
    </row>
    <row r="49" spans="1:35" s="19" customFormat="1" ht="16" x14ac:dyDescent="0.2">
      <c r="A49" s="11" t="str">
        <f>IF([1]source_data!G51="","",IF(AND([1]source_data!C51&lt;&gt;"",[1]tailored_settings!$B$15="Publish"),CONCATENATE([1]tailored_settings!$B$2&amp;[1]source_data!C51),IF(AND([1]source_data!C51&lt;&gt;"",[1]tailored_settings!$B$15="Do not publish"),CONCATENATE([1]tailored_settings!$B$2&amp;TEXT(ROW(A49)-1,"0000")&amp;"_"&amp;TEXT(F49,"yyyy-mm")),CONCATENATE([1]tailored_settings!$B$2&amp;TEXT(ROW(A49)-1,"0000")&amp;"_"&amp;TEXT(F49,"yyyy-mm")))))</f>
        <v>360G-Longleigh-E25-00107W</v>
      </c>
      <c r="B49" s="11" t="str">
        <f>IF([1]source_data!G51="","",IF([1]source_data!E51&lt;&gt;"",[1]source_data!E51,CONCATENATE("Grant to "&amp;G49)))</f>
        <v>Grant to Individual Recipient</v>
      </c>
      <c r="C49" s="11" t="str">
        <f>IF([1]source_data!G51="","",IF([1]source_data!F51="",_xlfn.XLOOKUP(T49,[1]tailored_settings!$B$20:$B$25,[1]tailored_settings!$A$20:$A$25,"")))</f>
        <v>Helping to alleviate financial hardship</v>
      </c>
      <c r="D49" s="12">
        <f>IF([1]source_data!G51="","",IF([1]source_data!G51="","",[1]source_data!G51))</f>
        <v>901.97</v>
      </c>
      <c r="E49" s="11" t="str">
        <f>IF([1]source_data!G51="","",[1]tailored_settings!$B$3)</f>
        <v>GBP</v>
      </c>
      <c r="F49" s="13" t="str">
        <f>IF([1]source_data!G51="","",IF([1]source_data!H51="","",[1]source_data!H51))</f>
        <v>2025-08-26</v>
      </c>
      <c r="G49" s="11" t="str">
        <f>IF([1]source_data!G51="","",[1]tailored_settings!$B$5)</f>
        <v>Individual Recipient</v>
      </c>
      <c r="H49" s="11" t="str">
        <f>IF([1]source_data!G51="","",IF(AND([1]source_data!A51&lt;&gt;"",[1]tailored_settings!$B$16="Publish"),CONCATENATE([1]tailored_settings!$B$2&amp;[1]source_data!A51),IF(AND([1]source_data!A51&lt;&gt;"",[1]tailored_settings!$B$16="Do not publish"),CONCATENATE([1]tailored_settings!$B$4&amp;TEXT(ROW(A49)-1,"0000")&amp;"_"&amp;TEXT(F49,"yyyy-mm")),CONCATENATE([1]tailored_settings!$B$4&amp;TEXT(ROW(A49)-1,"0000")&amp;"_"&amp;TEXT(F49,"yyyy-mm")))))</f>
        <v>360G-Longleigh-IND-0048_2025-08</v>
      </c>
      <c r="I49" s="11" t="str">
        <f>IF([1]source_data!G51="","",[1]tailored_settings!$B$7)</f>
        <v>Longleigh Foundation</v>
      </c>
      <c r="J49" s="11" t="str">
        <f>IF([1]source_data!G51="","",[1]tailored_settings!$B$6)</f>
        <v>GB-CHC-1169016</v>
      </c>
      <c r="K49" s="11" t="str">
        <f>IF([1]source_data!G51="","",IF([1]source_data!I51="","",VLOOKUP([1]source_data!I51,[1]codelist_mapping!A:C,3,FALSE)))</f>
        <v>GTIR040</v>
      </c>
      <c r="L49" s="11" t="str">
        <f>IF([1]source_data!G51="","",IF([1]source_data!J51="","",VLOOKUP([1]source_data!J51,[1]codelist_mapping!A:C,3,FALSE)))</f>
        <v/>
      </c>
      <c r="M49" s="11" t="str">
        <f>IF([1]source_data!G51="","",IF([1]source_data!K51="","",IF([1]source_data!M51&lt;&gt;"",CONCATENATE(VLOOKUP([1]source_data!K51,[1]codelist_mapping!F:H,3,FALSE)&amp;";"&amp;VLOOKUP([1]source_data!L51,[1]codelist_mapping!F:H,3,FALSE)&amp;";"&amp;VLOOKUP([1]source_data!M51,[1]codelist_mapping!F:H,3,FALSE)),IF([1]source_data!L51&lt;&gt;"",CONCATENATE(VLOOKUP([1]source_data!K51,[1]codelist_mapping!F:H,3,FALSE)&amp;";"&amp;VLOOKUP([1]source_data!L51,[1]codelist_mapping!F:H,3,FALSE)),IF([1]source_data!K51&lt;&gt;"",CONCATENATE(VLOOKUP([1]source_data!K51,[1]codelist_mapping!F:H,3,FALSE)))))))</f>
        <v>GTIP020</v>
      </c>
      <c r="N49" s="14" t="str">
        <f>IF([1]source_data!G51="","",IF([1]source_data!D51="","",VLOOKUP([1]source_data!D51,[1]geo_data!A:I,9,FALSE)))</f>
        <v>Dishley, Hathern &amp; Thorpe Acre</v>
      </c>
      <c r="O49" s="14" t="str">
        <f>IF([1]source_data!G51="","",IF([1]source_data!D51="","",VLOOKUP([1]source_data!D51,[1]geo_data!A:I,8,FALSE)))</f>
        <v>E05014670</v>
      </c>
      <c r="P49" s="14" t="str">
        <f>IF([1]source_data!G51="","",IF(LEFT(O49,3)="E05","WD",IF(LEFT(O49,3)="S13","WD",IF(LEFT(O49,3)="W05","WD",IF(LEFT(O49,3)="W06","UA",IF(LEFT(O49,3)="S12","CA",IF(LEFT(O49,3)="E06","UA",IF(LEFT(O49,3)="E07","NMD",IF(LEFT(O49,3)="E08","MD",IF(LEFT(O49,3)="E09","LONB"))))))))))</f>
        <v>WD</v>
      </c>
      <c r="Q49" s="14" t="str">
        <f>IF([1]source_data!G51="","",IF([1]source_data!D51="","",VLOOKUP([1]source_data!D51,[1]geo_data!A:I,7,FALSE)))</f>
        <v>Charnwood</v>
      </c>
      <c r="R49" s="14" t="str">
        <f>IF([1]source_data!G51="","",IF([1]source_data!D51="","",VLOOKUP([1]source_data!D51,[1]geo_data!A:I,6,FALSE)))</f>
        <v>E07000130</v>
      </c>
      <c r="S49" s="14" t="str">
        <f>IF([1]source_data!G51="","",IF(LEFT(R49,3)="E05","WD",IF(LEFT(R49,3)="S13","WD",IF(LEFT(R49,3)="W05","WD",IF(LEFT(R49,3)="W06","UA",IF(LEFT(R49,3)="S12","CA",IF(LEFT(R49,3)="E06","UA",IF(LEFT(R49,3)="E07","NMD",IF(LEFT(R49,3)="E08","MD",IF(LEFT(R49,3)="E09","LONB"))))))))))</f>
        <v>NMD</v>
      </c>
      <c r="T49" s="11" t="str">
        <f>IF([1]source_data!G51="","",IF([1]source_data!N51="","",[1]source_data!N51))</f>
        <v>Hardship Grant</v>
      </c>
      <c r="U49" s="15">
        <f>IF([1]source_data!G51="","",[1]tailored_settings!$B$8)</f>
        <v>46239</v>
      </c>
      <c r="V49" s="11" t="str">
        <f>IF([1]source_data!G51="","",[1]tailored_settings!$B$9)</f>
        <v>http://www.longleigh.org/</v>
      </c>
      <c r="W49" s="13" t="str">
        <f>IF([1]source_data!G51="","",IF([1]source_data!O51="","",[1]source_data!O51))</f>
        <v>2025-08-26</v>
      </c>
      <c r="X49" s="16" t="str">
        <f>IF([1]source_data!G51="","",IF([1]source_data!P51="","",[1]source_data!P51))</f>
        <v>2025-09-04</v>
      </c>
      <c r="Y49" s="17">
        <f>IF([1]source_data!G51="","",IF([1]source_data!Q51="","",[1]source_data!Q51))</f>
        <v>0</v>
      </c>
      <c r="Z49" s="18" t="str">
        <f>IF([1]source_data!G51="","",IF([1]source_data!I51="","",[1]tailored_settings!$B$10))</f>
        <v>Primary grant reason</v>
      </c>
      <c r="AA49" s="18" t="str">
        <f>IF([1]source_data!G51="","",IF([1]source_data!I51="","",[1]source_data!I51))</f>
        <v>2. Customer/family receiving medication and/or therapy for a mental health condition or substance addiction.</v>
      </c>
      <c r="AB49" s="18" t="str">
        <f>IF([1]source_data!G51="","",IF([1]source_data!J51="","",[1]tailored_settings!$B$11))</f>
        <v/>
      </c>
      <c r="AC49" s="18" t="str">
        <f>IF([1]source_data!G51="","",IF([1]source_data!J51="","",[1]source_data!J51))</f>
        <v/>
      </c>
      <c r="AD49" s="18" t="str">
        <f>IF([1]source_data!G51="","",IF([1]source_data!K51="","",[1]tailored_settings!$B$12))</f>
        <v>Grant purpose</v>
      </c>
      <c r="AE49" s="18" t="str">
        <f>IF([1]source_data!G51="","",IF([1]source_data!K51="","",[1]source_data!K51))</f>
        <v>Appliances</v>
      </c>
      <c r="AF49" s="18" t="str">
        <f>IF([1]source_data!G51="","",IF([1]source_data!K51="","",[1]tailored_settings!$B$13))</f>
        <v>Grant purpose</v>
      </c>
      <c r="AG49" s="18" t="str">
        <f>IF([1]source_data!G51="","",IF([1]source_data!K51="","",[1]source_data!K51))</f>
        <v>Appliances</v>
      </c>
      <c r="AH49" s="18" t="str">
        <f>IF([1]source_data!G51="","",IF([1]source_data!M51="","",[1]tailored_settings!$B$14))</f>
        <v/>
      </c>
      <c r="AI49" s="18" t="str">
        <f>IF([1]source_data!G51="","",IF([1]source_data!M51="","",[1]source_data!M51))</f>
        <v/>
      </c>
    </row>
    <row r="50" spans="1:35" s="19" customFormat="1" ht="16" x14ac:dyDescent="0.2">
      <c r="A50" s="11" t="str">
        <f>IF([1]source_data!G52="","",IF(AND([1]source_data!C52&lt;&gt;"",[1]tailored_settings!$B$15="Publish"),CONCATENATE([1]tailored_settings!$B$2&amp;[1]source_data!C52),IF(AND([1]source_data!C52&lt;&gt;"",[1]tailored_settings!$B$15="Do not publish"),CONCATENATE([1]tailored_settings!$B$2&amp;TEXT(ROW(A50)-1,"0000")&amp;"_"&amp;TEXT(F50,"yyyy-mm")),CONCATENATE([1]tailored_settings!$B$2&amp;TEXT(ROW(A50)-1,"0000")&amp;"_"&amp;TEXT(F50,"yyyy-mm")))))</f>
        <v>360G-Longleigh-E25-00108W</v>
      </c>
      <c r="B50" s="11" t="str">
        <f>IF([1]source_data!G52="","",IF([1]source_data!E52&lt;&gt;"",[1]source_data!E52,CONCATENATE("Grant to "&amp;G50)))</f>
        <v>Grant to Individual Recipient</v>
      </c>
      <c r="C50" s="11" t="str">
        <f>IF([1]source_data!G52="","",IF([1]source_data!F52="",_xlfn.XLOOKUP(T50,[1]tailored_settings!$B$20:$B$25,[1]tailored_settings!$A$20:$A$25,"")))</f>
        <v>Providing financial aid after an impactful incident</v>
      </c>
      <c r="D50" s="12">
        <f>IF([1]source_data!G52="","",IF([1]source_data!G52="","",[1]source_data!G52))</f>
        <v>26</v>
      </c>
      <c r="E50" s="11" t="str">
        <f>IF([1]source_data!G52="","",[1]tailored_settings!$B$3)</f>
        <v>GBP</v>
      </c>
      <c r="F50" s="13" t="str">
        <f>IF([1]source_data!G52="","",IF([1]source_data!H52="","",[1]source_data!H52))</f>
        <v>2025-08-26</v>
      </c>
      <c r="G50" s="11" t="str">
        <f>IF([1]source_data!G52="","",[1]tailored_settings!$B$5)</f>
        <v>Individual Recipient</v>
      </c>
      <c r="H50" s="11" t="str">
        <f>IF([1]source_data!G52="","",IF(AND([1]source_data!A52&lt;&gt;"",[1]tailored_settings!$B$16="Publish"),CONCATENATE([1]tailored_settings!$B$2&amp;[1]source_data!A52),IF(AND([1]source_data!A52&lt;&gt;"",[1]tailored_settings!$B$16="Do not publish"),CONCATENATE([1]tailored_settings!$B$4&amp;TEXT(ROW(A50)-1,"0000")&amp;"_"&amp;TEXT(F50,"yyyy-mm")),CONCATENATE([1]tailored_settings!$B$4&amp;TEXT(ROW(A50)-1,"0000")&amp;"_"&amp;TEXT(F50,"yyyy-mm")))))</f>
        <v>360G-Longleigh-IND-0049_2025-08</v>
      </c>
      <c r="I50" s="11" t="str">
        <f>IF([1]source_data!G52="","",[1]tailored_settings!$B$7)</f>
        <v>Longleigh Foundation</v>
      </c>
      <c r="J50" s="11" t="str">
        <f>IF([1]source_data!G52="","",[1]tailored_settings!$B$6)</f>
        <v>GB-CHC-1169016</v>
      </c>
      <c r="K50" s="11" t="str">
        <f>IF([1]source_data!G52="","",IF([1]source_data!I52="","",VLOOKUP([1]source_data!I52,[1]codelist_mapping!A:C,3,FALSE)))</f>
        <v>GTIR100</v>
      </c>
      <c r="L50" s="11" t="str">
        <f>IF([1]source_data!G52="","",IF([1]source_data!J52="","",VLOOKUP([1]source_data!J52,[1]codelist_mapping!A:C,3,FALSE)))</f>
        <v/>
      </c>
      <c r="M50" s="11" t="str">
        <f>IF([1]source_data!G52="","",IF([1]source_data!K52="","",IF([1]source_data!M52&lt;&gt;"",CONCATENATE(VLOOKUP([1]source_data!K52,[1]codelist_mapping!F:H,3,FALSE)&amp;";"&amp;VLOOKUP([1]source_data!L52,[1]codelist_mapping!F:H,3,FALSE)&amp;";"&amp;VLOOKUP([1]source_data!M52,[1]codelist_mapping!F:H,3,FALSE)),IF([1]source_data!L52&lt;&gt;"",CONCATENATE(VLOOKUP([1]source_data!K52,[1]codelist_mapping!F:H,3,FALSE)&amp;";"&amp;VLOOKUP([1]source_data!L52,[1]codelist_mapping!F:H,3,FALSE)),IF([1]source_data!K52&lt;&gt;"",CONCATENATE(VLOOKUP([1]source_data!K52,[1]codelist_mapping!F:H,3,FALSE)))))))</f>
        <v>GTIP060</v>
      </c>
      <c r="N50" s="14" t="str">
        <f>IF([1]source_data!G52="","",IF([1]source_data!D52="","",VLOOKUP([1]source_data!D52,[1]geo_data!A:I,9,FALSE)))</f>
        <v>Upperton</v>
      </c>
      <c r="O50" s="14" t="str">
        <f>IF([1]source_data!G52="","",IF([1]source_data!D52="","",VLOOKUP([1]source_data!D52,[1]geo_data!A:I,8,FALSE)))</f>
        <v>E05011582</v>
      </c>
      <c r="P50" s="14" t="str">
        <f>IF([1]source_data!G52="","",IF(LEFT(O50,3)="E05","WD",IF(LEFT(O50,3)="S13","WD",IF(LEFT(O50,3)="W05","WD",IF(LEFT(O50,3)="W06","UA",IF(LEFT(O50,3)="S12","CA",IF(LEFT(O50,3)="E06","UA",IF(LEFT(O50,3)="E07","NMD",IF(LEFT(O50,3)="E08","MD",IF(LEFT(O50,3)="E09","LONB"))))))))))</f>
        <v>WD</v>
      </c>
      <c r="Q50" s="14" t="str">
        <f>IF([1]source_data!G52="","",IF([1]source_data!D52="","",VLOOKUP([1]source_data!D52,[1]geo_data!A:I,7,FALSE)))</f>
        <v>Eastbourne</v>
      </c>
      <c r="R50" s="14" t="str">
        <f>IF([1]source_data!G52="","",IF([1]source_data!D52="","",VLOOKUP([1]source_data!D52,[1]geo_data!A:I,6,FALSE)))</f>
        <v>E07000061</v>
      </c>
      <c r="S50" s="14" t="str">
        <f>IF([1]source_data!G52="","",IF(LEFT(R50,3)="E05","WD",IF(LEFT(R50,3)="S13","WD",IF(LEFT(R50,3)="W05","WD",IF(LEFT(R50,3)="W06","UA",IF(LEFT(R50,3)="S12","CA",IF(LEFT(R50,3)="E06","UA",IF(LEFT(R50,3)="E07","NMD",IF(LEFT(R50,3)="E08","MD",IF(LEFT(R50,3)="E09","LONB"))))))))))</f>
        <v>NMD</v>
      </c>
      <c r="T50" s="11" t="str">
        <f>IF([1]source_data!G52="","",IF([1]source_data!N52="","",[1]source_data!N52))</f>
        <v>Critical Incident Grant</v>
      </c>
      <c r="U50" s="15">
        <f>IF([1]source_data!G52="","",[1]tailored_settings!$B$8)</f>
        <v>46239</v>
      </c>
      <c r="V50" s="11" t="str">
        <f>IF([1]source_data!G52="","",[1]tailored_settings!$B$9)</f>
        <v>http://www.longleigh.org/</v>
      </c>
      <c r="W50" s="13" t="str">
        <f>IF([1]source_data!G52="","",IF([1]source_data!O52="","",[1]source_data!O52))</f>
        <v>2025-08-26</v>
      </c>
      <c r="X50" s="16" t="str">
        <f>IF([1]source_data!G52="","",IF([1]source_data!P52="","",[1]source_data!P52))</f>
        <v>2025-09-02</v>
      </c>
      <c r="Y50" s="17">
        <f>IF([1]source_data!G52="","",IF([1]source_data!Q52="","",[1]source_data!Q52))</f>
        <v>0</v>
      </c>
      <c r="Z50" s="18" t="str">
        <f>IF([1]source_data!G52="","",IF([1]source_data!I52="","",[1]tailored_settings!$B$10))</f>
        <v>Primary grant reason</v>
      </c>
      <c r="AA50" s="18" t="str">
        <f>IF([1]source_data!G52="","",IF([1]source_data!I52="","",[1]source_data!I52))</f>
        <v>5. Customer/family having been the victims of a reported crime in their home.</v>
      </c>
      <c r="AB50" s="18" t="str">
        <f>IF([1]source_data!G52="","",IF([1]source_data!J52="","",[1]tailored_settings!$B$11))</f>
        <v/>
      </c>
      <c r="AC50" s="18" t="str">
        <f>IF([1]source_data!G52="","",IF([1]source_data!J52="","",[1]source_data!J52))</f>
        <v/>
      </c>
      <c r="AD50" s="18" t="str">
        <f>IF([1]source_data!G52="","",IF([1]source_data!K52="","",[1]tailored_settings!$B$12))</f>
        <v>Grant purpose</v>
      </c>
      <c r="AE50" s="18" t="str">
        <f>IF([1]source_data!G52="","",IF([1]source_data!K52="","",[1]source_data!K52))</f>
        <v>Voucher for small household items</v>
      </c>
      <c r="AF50" s="18" t="str">
        <f>IF([1]source_data!G52="","",IF([1]source_data!K52="","",[1]tailored_settings!$B$13))</f>
        <v>Grant purpose</v>
      </c>
      <c r="AG50" s="18" t="str">
        <f>IF([1]source_data!G52="","",IF([1]source_data!K52="","",[1]source_data!K52))</f>
        <v>Voucher for small household items</v>
      </c>
      <c r="AH50" s="18" t="str">
        <f>IF([1]source_data!G52="","",IF([1]source_data!M52="","",[1]tailored_settings!$B$14))</f>
        <v/>
      </c>
      <c r="AI50" s="18" t="str">
        <f>IF([1]source_data!G52="","",IF([1]source_data!M52="","",[1]source_data!M52))</f>
        <v/>
      </c>
    </row>
    <row r="51" spans="1:35" ht="16" x14ac:dyDescent="0.2">
      <c r="A51" s="11" t="str">
        <f>IF([1]source_data!G53="","",IF(AND([1]source_data!C53&lt;&gt;"",[1]tailored_settings!$B$15="Publish"),CONCATENATE([1]tailored_settings!$B$2&amp;[1]source_data!C53),IF(AND([1]source_data!C53&lt;&gt;"",[1]tailored_settings!$B$15="Do not publish"),CONCATENATE([1]tailored_settings!$B$2&amp;TEXT(ROW(A51)-1,"0000")&amp;"_"&amp;TEXT(F51,"yyyy-mm")),CONCATENATE([1]tailored_settings!$B$2&amp;TEXT(ROW(A51)-1,"0000")&amp;"_"&amp;TEXT(F51,"yyyy-mm")))))</f>
        <v>360G-Longleigh-E25-00110W</v>
      </c>
      <c r="B51" s="11" t="str">
        <f>IF([1]source_data!G53="","",IF([1]source_data!E53&lt;&gt;"",[1]source_data!E53,CONCATENATE("Grant to "&amp;G51)))</f>
        <v>Grant to Individual Recipient</v>
      </c>
      <c r="C51" s="11" t="str">
        <f>IF([1]source_data!G53="","",IF([1]source_data!F53="",_xlfn.XLOOKUP(T51,[1]tailored_settings!$B$20:$B$25,[1]tailored_settings!$A$20:$A$25,"")))</f>
        <v>Helping to alleviate financial hardship</v>
      </c>
      <c r="D51" s="12">
        <f>IF([1]source_data!G53="","",IF([1]source_data!G53="","",[1]source_data!G53))</f>
        <v>806</v>
      </c>
      <c r="E51" s="11" t="str">
        <f>IF([1]source_data!G53="","",[1]tailored_settings!$B$3)</f>
        <v>GBP</v>
      </c>
      <c r="F51" s="13" t="str">
        <f>IF([1]source_data!G53="","",IF([1]source_data!H53="","",[1]source_data!H53))</f>
        <v>2025-08-26</v>
      </c>
      <c r="G51" s="11" t="str">
        <f>IF([1]source_data!G53="","",[1]tailored_settings!$B$5)</f>
        <v>Individual Recipient</v>
      </c>
      <c r="H51" s="11" t="str">
        <f>IF([1]source_data!G53="","",IF(AND([1]source_data!A53&lt;&gt;"",[1]tailored_settings!$B$16="Publish"),CONCATENATE([1]tailored_settings!$B$2&amp;[1]source_data!A53),IF(AND([1]source_data!A53&lt;&gt;"",[1]tailored_settings!$B$16="Do not publish"),CONCATENATE([1]tailored_settings!$B$4&amp;TEXT(ROW(A51)-1,"0000")&amp;"_"&amp;TEXT(F51,"yyyy-mm")),CONCATENATE([1]tailored_settings!$B$4&amp;TEXT(ROW(A51)-1,"0000")&amp;"_"&amp;TEXT(F51,"yyyy-mm")))))</f>
        <v>360G-Longleigh-IND-0050_2025-08</v>
      </c>
      <c r="I51" s="11" t="str">
        <f>IF([1]source_data!G53="","",[1]tailored_settings!$B$7)</f>
        <v>Longleigh Foundation</v>
      </c>
      <c r="J51" s="11" t="str">
        <f>IF([1]source_data!G53="","",[1]tailored_settings!$B$6)</f>
        <v>GB-CHC-1169016</v>
      </c>
      <c r="K51" s="11" t="str">
        <f>IF([1]source_data!G53="","",IF([1]source_data!I53="","",VLOOKUP([1]source_data!I53,[1]codelist_mapping!A:C,3,FALSE)))</f>
        <v>GTIR060</v>
      </c>
      <c r="L51" s="11" t="str">
        <f>IF([1]source_data!G53="","",IF([1]source_data!J53="","",VLOOKUP([1]source_data!J53,[1]codelist_mapping!A:C,3,FALSE)))</f>
        <v/>
      </c>
      <c r="M51" s="11" t="str">
        <f>IF([1]source_data!G53="","",IF([1]source_data!K53="","",IF([1]source_data!M53&lt;&gt;"",CONCATENATE(VLOOKUP([1]source_data!K53,[1]codelist_mapping!F:H,3,FALSE)&amp;";"&amp;VLOOKUP([1]source_data!L53,[1]codelist_mapping!F:H,3,FALSE)&amp;";"&amp;VLOOKUP([1]source_data!M53,[1]codelist_mapping!F:H,3,FALSE)),IF([1]source_data!L53&lt;&gt;"",CONCATENATE(VLOOKUP([1]source_data!K53,[1]codelist_mapping!F:H,3,FALSE)&amp;";"&amp;VLOOKUP([1]source_data!L53,[1]codelist_mapping!F:H,3,FALSE)),IF([1]source_data!K53&lt;&gt;"",CONCATENATE(VLOOKUP([1]source_data!K53,[1]codelist_mapping!F:H,3,FALSE)))))))</f>
        <v>GTIP060</v>
      </c>
      <c r="N51" s="14" t="str">
        <f>IF([1]source_data!G53="","",IF([1]source_data!D53="","",VLOOKUP([1]source_data!D53,[1]geo_data!A:I,9,FALSE)))</f>
        <v>Salisbury St Paul's</v>
      </c>
      <c r="O51" s="14" t="str">
        <f>IF([1]source_data!G53="","",IF([1]source_data!D53="","",VLOOKUP([1]source_data!D53,[1]geo_data!A:I,8,FALSE)))</f>
        <v>E05013469</v>
      </c>
      <c r="P51" s="14" t="str">
        <f>IF([1]source_data!G53="","",IF(LEFT(O51,3)="E05","WD",IF(LEFT(O51,3)="S13","WD",IF(LEFT(O51,3)="W05","WD",IF(LEFT(O51,3)="W06","UA",IF(LEFT(O51,3)="S12","CA",IF(LEFT(O51,3)="E06","UA",IF(LEFT(O51,3)="E07","NMD",IF(LEFT(O51,3)="E08","MD",IF(LEFT(O51,3)="E09","LONB"))))))))))</f>
        <v>WD</v>
      </c>
      <c r="Q51" s="14" t="str">
        <f>IF([1]source_data!G53="","",IF([1]source_data!D53="","",VLOOKUP([1]source_data!D53,[1]geo_data!A:I,7,FALSE)))</f>
        <v>Wiltshire</v>
      </c>
      <c r="R51" s="14" t="str">
        <f>IF([1]source_data!G53="","",IF([1]source_data!D53="","",VLOOKUP([1]source_data!D53,[1]geo_data!A:I,6,FALSE)))</f>
        <v>E06000054</v>
      </c>
      <c r="S51" s="14" t="str">
        <f>IF([1]source_data!G53="","",IF(LEFT(R51,3)="E05","WD",IF(LEFT(R51,3)="S13","WD",IF(LEFT(R51,3)="W05","WD",IF(LEFT(R51,3)="W06","UA",IF(LEFT(R51,3)="S12","CA",IF(LEFT(R51,3)="E06","UA",IF(LEFT(R51,3)="E07","NMD",IF(LEFT(R51,3)="E08","MD",IF(LEFT(R51,3)="E09","LONB"))))))))))</f>
        <v>UA</v>
      </c>
      <c r="T51" s="11" t="str">
        <f>IF([1]source_data!G53="","",IF([1]source_data!N53="","",[1]source_data!N53))</f>
        <v>Hardship Grant</v>
      </c>
      <c r="U51" s="15">
        <f>IF([1]source_data!G53="","",[1]tailored_settings!$B$8)</f>
        <v>46239</v>
      </c>
      <c r="V51" s="11" t="str">
        <f>IF([1]source_data!G53="","",[1]tailored_settings!$B$9)</f>
        <v>http://www.longleigh.org/</v>
      </c>
      <c r="W51" s="13" t="str">
        <f>IF([1]source_data!G53="","",IF([1]source_data!O53="","",[1]source_data!O53))</f>
        <v>2025-08-26</v>
      </c>
      <c r="X51" s="16" t="str">
        <f>IF([1]source_data!G53="","",IF([1]source_data!P53="","",[1]source_data!P53))</f>
        <v>2025-09-16</v>
      </c>
      <c r="Y51" s="17">
        <f>IF([1]source_data!G53="","",IF([1]source_data!Q53="","",[1]source_data!Q53))</f>
        <v>0</v>
      </c>
      <c r="Z51" s="18" t="str">
        <f>IF([1]source_data!G53="","",IF([1]source_data!I53="","",[1]tailored_settings!$B$10))</f>
        <v>Primary grant reason</v>
      </c>
      <c r="AA51" s="18" t="str">
        <f>IF([1]source_data!G53="","",IF([1]source_data!I53="","",[1]source_data!I53))</f>
        <v>4. Customer/family fleeing from a violent or abusive relationship</v>
      </c>
      <c r="AB51" s="18" t="str">
        <f>IF([1]source_data!G53="","",IF([1]source_data!J53="","",[1]tailored_settings!$B$11))</f>
        <v/>
      </c>
      <c r="AC51" s="18" t="str">
        <f>IF([1]source_data!G53="","",IF([1]source_data!J53="","",[1]source_data!J53))</f>
        <v/>
      </c>
      <c r="AD51" s="18" t="str">
        <f>IF([1]source_data!G53="","",IF([1]source_data!K53="","",[1]tailored_settings!$B$12))</f>
        <v>Grant purpose</v>
      </c>
      <c r="AE51" s="18" t="str">
        <f>IF([1]source_data!G53="","",IF([1]source_data!K53="","",[1]source_data!K53))</f>
        <v>Removals</v>
      </c>
      <c r="AF51" s="18" t="str">
        <f>IF([1]source_data!G53="","",IF([1]source_data!K53="","",[1]tailored_settings!$B$13))</f>
        <v>Grant purpose</v>
      </c>
      <c r="AG51" s="18" t="str">
        <f>IF([1]source_data!G53="","",IF([1]source_data!K53="","",[1]source_data!K53))</f>
        <v>Removals</v>
      </c>
      <c r="AH51" s="18" t="str">
        <f>IF([1]source_data!G53="","",IF([1]source_data!M53="","",[1]tailored_settings!$B$14))</f>
        <v/>
      </c>
      <c r="AI51" s="18" t="str">
        <f>IF([1]source_data!G53="","",IF([1]source_data!M53="","",[1]source_data!M53))</f>
        <v/>
      </c>
    </row>
    <row r="52" spans="1:35" ht="16" x14ac:dyDescent="0.2">
      <c r="A52" s="11" t="str">
        <f>IF([1]source_data!G54="","",IF(AND([1]source_data!C54&lt;&gt;"",[1]tailored_settings!$B$15="Publish"),CONCATENATE([1]tailored_settings!$B$2&amp;[1]source_data!C54),IF(AND([1]source_data!C54&lt;&gt;"",[1]tailored_settings!$B$15="Do not publish"),CONCATENATE([1]tailored_settings!$B$2&amp;TEXT(ROW(A52)-1,"0000")&amp;"_"&amp;TEXT(F52,"yyyy-mm")),CONCATENATE([1]tailored_settings!$B$2&amp;TEXT(ROW(A52)-1,"0000")&amp;"_"&amp;TEXT(F52,"yyyy-mm")))))</f>
        <v>360G-Longleigh-E25-00111W</v>
      </c>
      <c r="B52" s="11" t="str">
        <f>IF([1]source_data!G54="","",IF([1]source_data!E54&lt;&gt;"",[1]source_data!E54,CONCATENATE("Grant to "&amp;G52)))</f>
        <v>Grant to Individual Recipient</v>
      </c>
      <c r="C52" s="11" t="str">
        <f>IF([1]source_data!G54="","",IF([1]source_data!F54="",_xlfn.XLOOKUP(T52,[1]tailored_settings!$B$20:$B$25,[1]tailored_settings!$A$20:$A$25,"")))</f>
        <v>Providing financial aid during a time of crisis</v>
      </c>
      <c r="D52" s="12">
        <f>IF([1]source_data!G54="","",IF([1]source_data!G54="","",[1]source_data!G54))</f>
        <v>349</v>
      </c>
      <c r="E52" s="11" t="str">
        <f>IF([1]source_data!G54="","",[1]tailored_settings!$B$3)</f>
        <v>GBP</v>
      </c>
      <c r="F52" s="13" t="str">
        <f>IF([1]source_data!G54="","",IF([1]source_data!H54="","",[1]source_data!H54))</f>
        <v>2025-08-26</v>
      </c>
      <c r="G52" s="11" t="str">
        <f>IF([1]source_data!G54="","",[1]tailored_settings!$B$5)</f>
        <v>Individual Recipient</v>
      </c>
      <c r="H52" s="11" t="str">
        <f>IF([1]source_data!G54="","",IF(AND([1]source_data!A54&lt;&gt;"",[1]tailored_settings!$B$16="Publish"),CONCATENATE([1]tailored_settings!$B$2&amp;[1]source_data!A54),IF(AND([1]source_data!A54&lt;&gt;"",[1]tailored_settings!$B$16="Do not publish"),CONCATENATE([1]tailored_settings!$B$4&amp;TEXT(ROW(A52)-1,"0000")&amp;"_"&amp;TEXT(F52,"yyyy-mm")),CONCATENATE([1]tailored_settings!$B$4&amp;TEXT(ROW(A52)-1,"0000")&amp;"_"&amp;TEXT(F52,"yyyy-mm")))))</f>
        <v>360G-Longleigh-IND-0051_2025-08</v>
      </c>
      <c r="I52" s="11" t="str">
        <f>IF([1]source_data!G54="","",[1]tailored_settings!$B$7)</f>
        <v>Longleigh Foundation</v>
      </c>
      <c r="J52" s="11" t="str">
        <f>IF([1]source_data!G54="","",[1]tailored_settings!$B$6)</f>
        <v>GB-CHC-1169016</v>
      </c>
      <c r="K52" s="11" t="str">
        <f>IF([1]source_data!G54="","",IF([1]source_data!I54="","",VLOOKUP([1]source_data!I54,[1]codelist_mapping!A:C,3,FALSE)))</f>
        <v>GTIR030</v>
      </c>
      <c r="L52" s="11" t="str">
        <f>IF([1]source_data!G54="","",IF([1]source_data!J54="","",VLOOKUP([1]source_data!J54,[1]codelist_mapping!A:C,3,FALSE)))</f>
        <v/>
      </c>
      <c r="M52" s="11" t="str">
        <f>IF([1]source_data!G54="","",IF([1]source_data!K54="","",IF([1]source_data!M54&lt;&gt;"",CONCATENATE(VLOOKUP([1]source_data!K54,[1]codelist_mapping!F:H,3,FALSE)&amp;";"&amp;VLOOKUP([1]source_data!L54,[1]codelist_mapping!F:H,3,FALSE)&amp;";"&amp;VLOOKUP([1]source_data!M54,[1]codelist_mapping!F:H,3,FALSE)),IF([1]source_data!L54&lt;&gt;"",CONCATENATE(VLOOKUP([1]source_data!K54,[1]codelist_mapping!F:H,3,FALSE)&amp;";"&amp;VLOOKUP([1]source_data!L54,[1]codelist_mapping!F:H,3,FALSE)),IF([1]source_data!K54&lt;&gt;"",CONCATENATE(VLOOKUP([1]source_data!K54,[1]codelist_mapping!F:H,3,FALSE)))))))</f>
        <v>GTIP070;GTIP050</v>
      </c>
      <c r="N52" s="14" t="str">
        <f>IF([1]source_data!G54="","",IF([1]source_data!D54="","",VLOOKUP([1]source_data!D54,[1]geo_data!A:I,9,FALSE)))</f>
        <v>Brighton Hill</v>
      </c>
      <c r="O52" s="14" t="str">
        <f>IF([1]source_data!G54="","",IF([1]source_data!D54="","",VLOOKUP([1]source_data!D54,[1]geo_data!A:I,8,FALSE)))</f>
        <v>E05013080</v>
      </c>
      <c r="P52" s="14" t="str">
        <f>IF([1]source_data!G54="","",IF(LEFT(O52,3)="E05","WD",IF(LEFT(O52,3)="S13","WD",IF(LEFT(O52,3)="W05","WD",IF(LEFT(O52,3)="W06","UA",IF(LEFT(O52,3)="S12","CA",IF(LEFT(O52,3)="E06","UA",IF(LEFT(O52,3)="E07","NMD",IF(LEFT(O52,3)="E08","MD",IF(LEFT(O52,3)="E09","LONB"))))))))))</f>
        <v>WD</v>
      </c>
      <c r="Q52" s="14" t="str">
        <f>IF([1]source_data!G54="","",IF([1]source_data!D54="","",VLOOKUP([1]source_data!D54,[1]geo_data!A:I,7,FALSE)))</f>
        <v>Basingstoke and Deane</v>
      </c>
      <c r="R52" s="14" t="str">
        <f>IF([1]source_data!G54="","",IF([1]source_data!D54="","",VLOOKUP([1]source_data!D54,[1]geo_data!A:I,6,FALSE)))</f>
        <v>E07000084</v>
      </c>
      <c r="S52" s="14" t="str">
        <f>IF([1]source_data!G54="","",IF(LEFT(R52,3)="E05","WD",IF(LEFT(R52,3)="S13","WD",IF(LEFT(R52,3)="W05","WD",IF(LEFT(R52,3)="W06","UA",IF(LEFT(R52,3)="S12","CA",IF(LEFT(R52,3)="E06","UA",IF(LEFT(R52,3)="E07","NMD",IF(LEFT(R52,3)="E08","MD",IF(LEFT(R52,3)="E09","LONB"))))))))))</f>
        <v>NMD</v>
      </c>
      <c r="T52" s="11" t="str">
        <f>IF([1]source_data!G54="","",IF([1]source_data!N54="","",[1]source_data!N54))</f>
        <v>Crisis Grant</v>
      </c>
      <c r="U52" s="15">
        <f>IF([1]source_data!G54="","",[1]tailored_settings!$B$8)</f>
        <v>46239</v>
      </c>
      <c r="V52" s="11" t="str">
        <f>IF([1]source_data!G54="","",[1]tailored_settings!$B$9)</f>
        <v>http://www.longleigh.org/</v>
      </c>
      <c r="W52" s="13" t="str">
        <f>IF([1]source_data!G54="","",IF([1]source_data!O54="","",[1]source_data!O54))</f>
        <v>2025-08-26</v>
      </c>
      <c r="X52" s="16" t="str">
        <f>IF([1]source_data!G54="","",IF([1]source_data!P54="","",[1]source_data!P54))</f>
        <v>2025-10-27</v>
      </c>
      <c r="Y52" s="17">
        <f>IF([1]source_data!G54="","",IF([1]source_data!Q54="","",[1]source_data!Q54))</f>
        <v>2</v>
      </c>
      <c r="Z52" s="18" t="str">
        <f>IF([1]source_data!G54="","",IF([1]source_data!I54="","",[1]tailored_settings!$B$10))</f>
        <v>Primary grant reason</v>
      </c>
      <c r="AA52" s="18" t="str">
        <f>IF([1]source_data!G54="","",IF([1]source_data!I54="","",[1]source_data!I54))</f>
        <v>1. Customer/family with a diagnosed condition or disability</v>
      </c>
      <c r="AB52" s="18" t="str">
        <f>IF([1]source_data!G54="","",IF([1]source_data!J54="","",[1]tailored_settings!$B$11))</f>
        <v/>
      </c>
      <c r="AC52" s="18" t="str">
        <f>IF([1]source_data!G54="","",IF([1]source_data!J54="","",[1]source_data!J54))</f>
        <v/>
      </c>
      <c r="AD52" s="18" t="str">
        <f>IF([1]source_data!G54="","",IF([1]source_data!K54="","",[1]tailored_settings!$B$12))</f>
        <v>Grant purpose</v>
      </c>
      <c r="AE52" s="18" t="str">
        <f>IF([1]source_data!G54="","",IF([1]source_data!K54="","",[1]source_data!K54))</f>
        <v>Food vouchers</v>
      </c>
      <c r="AF52" s="18" t="str">
        <f>IF([1]source_data!G54="","",IF([1]source_data!K54="","",[1]tailored_settings!$B$13))</f>
        <v>Grant purpose</v>
      </c>
      <c r="AG52" s="18" t="str">
        <f>IF([1]source_data!G54="","",IF([1]source_data!K54="","",[1]source_data!K54))</f>
        <v>Food vouchers</v>
      </c>
      <c r="AH52" s="18" t="str">
        <f>IF([1]source_data!G54="","",IF([1]source_data!M54="","",[1]tailored_settings!$B$14))</f>
        <v/>
      </c>
      <c r="AI52" s="18" t="str">
        <f>IF([1]source_data!G54="","",IF([1]source_data!M54="","",[1]source_data!M54))</f>
        <v/>
      </c>
    </row>
    <row r="53" spans="1:35" ht="16" x14ac:dyDescent="0.2">
      <c r="A53" s="11" t="str">
        <f>IF([1]source_data!G55="","",IF(AND([1]source_data!C55&lt;&gt;"",[1]tailored_settings!$B$15="Publish"),CONCATENATE([1]tailored_settings!$B$2&amp;[1]source_data!C55),IF(AND([1]source_data!C55&lt;&gt;"",[1]tailored_settings!$B$15="Do not publish"),CONCATENATE([1]tailored_settings!$B$2&amp;TEXT(ROW(A53)-1,"0000")&amp;"_"&amp;TEXT(F53,"yyyy-mm")),CONCATENATE([1]tailored_settings!$B$2&amp;TEXT(ROW(A53)-1,"0000")&amp;"_"&amp;TEXT(F53,"yyyy-mm")))))</f>
        <v>360G-Longleigh-E25-00112W</v>
      </c>
      <c r="B53" s="11" t="str">
        <f>IF([1]source_data!G55="","",IF([1]source_data!E55&lt;&gt;"",[1]source_data!E55,CONCATENATE("Grant to "&amp;G53)))</f>
        <v>Grant to Individual Recipient</v>
      </c>
      <c r="C53" s="11" t="str">
        <f>IF([1]source_data!G55="","",IF([1]source_data!F55="",_xlfn.XLOOKUP(T53,[1]tailored_settings!$B$20:$B$25,[1]tailored_settings!$A$20:$A$25,"")))</f>
        <v>Providing financial aid during a time of crisis</v>
      </c>
      <c r="D53" s="12">
        <f>IF([1]source_data!G55="","",IF([1]source_data!G55="","",[1]source_data!G55))</f>
        <v>350</v>
      </c>
      <c r="E53" s="11" t="str">
        <f>IF([1]source_data!G55="","",[1]tailored_settings!$B$3)</f>
        <v>GBP</v>
      </c>
      <c r="F53" s="13" t="str">
        <f>IF([1]source_data!G55="","",IF([1]source_data!H55="","",[1]source_data!H55))</f>
        <v>2025-08-26</v>
      </c>
      <c r="G53" s="11" t="str">
        <f>IF([1]source_data!G55="","",[1]tailored_settings!$B$5)</f>
        <v>Individual Recipient</v>
      </c>
      <c r="H53" s="11" t="str">
        <f>IF([1]source_data!G55="","",IF(AND([1]source_data!A55&lt;&gt;"",[1]tailored_settings!$B$16="Publish"),CONCATENATE([1]tailored_settings!$B$2&amp;[1]source_data!A55),IF(AND([1]source_data!A55&lt;&gt;"",[1]tailored_settings!$B$16="Do not publish"),CONCATENATE([1]tailored_settings!$B$4&amp;TEXT(ROW(A53)-1,"0000")&amp;"_"&amp;TEXT(F53,"yyyy-mm")),CONCATENATE([1]tailored_settings!$B$4&amp;TEXT(ROW(A53)-1,"0000")&amp;"_"&amp;TEXT(F53,"yyyy-mm")))))</f>
        <v>360G-Longleigh-IND-0052_2025-08</v>
      </c>
      <c r="I53" s="11" t="str">
        <f>IF([1]source_data!G55="","",[1]tailored_settings!$B$7)</f>
        <v>Longleigh Foundation</v>
      </c>
      <c r="J53" s="11" t="str">
        <f>IF([1]source_data!G55="","",[1]tailored_settings!$B$6)</f>
        <v>GB-CHC-1169016</v>
      </c>
      <c r="K53" s="11" t="str">
        <f>IF([1]source_data!G55="","",IF([1]source_data!I55="","",VLOOKUP([1]source_data!I55,[1]codelist_mapping!A:C,3,FALSE)))</f>
        <v>GTIR030</v>
      </c>
      <c r="L53" s="11" t="str">
        <f>IF([1]source_data!G55="","",IF([1]source_data!J55="","",VLOOKUP([1]source_data!J55,[1]codelist_mapping!A:C,3,FALSE)))</f>
        <v/>
      </c>
      <c r="M53" s="11" t="str">
        <f>IF([1]source_data!G55="","",IF([1]source_data!K55="","",IF([1]source_data!M55&lt;&gt;"",CONCATENATE(VLOOKUP([1]source_data!K55,[1]codelist_mapping!F:H,3,FALSE)&amp;";"&amp;VLOOKUP([1]source_data!L55,[1]codelist_mapping!F:H,3,FALSE)&amp;";"&amp;VLOOKUP([1]source_data!M55,[1]codelist_mapping!F:H,3,FALSE)),IF([1]source_data!L55&lt;&gt;"",CONCATENATE(VLOOKUP([1]source_data!K55,[1]codelist_mapping!F:H,3,FALSE)&amp;";"&amp;VLOOKUP([1]source_data!L55,[1]codelist_mapping!F:H,3,FALSE)),IF([1]source_data!K55&lt;&gt;"",CONCATENATE(VLOOKUP([1]source_data!K55,[1]codelist_mapping!F:H,3,FALSE)))))))</f>
        <v>GTIP070;GTIP050</v>
      </c>
      <c r="N53" s="14" t="str">
        <f>IF([1]source_data!G55="","",IF([1]source_data!D55="","",VLOOKUP([1]source_data!D55,[1]geo_data!A:I,9,FALSE)))</f>
        <v>Hackleton and Grange Park</v>
      </c>
      <c r="O53" s="14" t="str">
        <f>IF([1]source_data!G55="","",IF([1]source_data!D55="","",VLOOKUP([1]source_data!D55,[1]geo_data!A:I,8,FALSE)))</f>
        <v>E05013255</v>
      </c>
      <c r="P53" s="14" t="str">
        <f>IF([1]source_data!G55="","",IF(LEFT(O53,3)="E05","WD",IF(LEFT(O53,3)="S13","WD",IF(LEFT(O53,3)="W05","WD",IF(LEFT(O53,3)="W06","UA",IF(LEFT(O53,3)="S12","CA",IF(LEFT(O53,3)="E06","UA",IF(LEFT(O53,3)="E07","NMD",IF(LEFT(O53,3)="E08","MD",IF(LEFT(O53,3)="E09","LONB"))))))))))</f>
        <v>WD</v>
      </c>
      <c r="Q53" s="14" t="str">
        <f>IF([1]source_data!G55="","",IF([1]source_data!D55="","",VLOOKUP([1]source_data!D55,[1]geo_data!A:I,7,FALSE)))</f>
        <v>West Northamptonshire</v>
      </c>
      <c r="R53" s="14" t="str">
        <f>IF([1]source_data!G55="","",IF([1]source_data!D55="","",VLOOKUP([1]source_data!D55,[1]geo_data!A:I,6,FALSE)))</f>
        <v>E06000062</v>
      </c>
      <c r="S53" s="14" t="str">
        <f>IF([1]source_data!G55="","",IF(LEFT(R53,3)="E05","WD",IF(LEFT(R53,3)="S13","WD",IF(LEFT(R53,3)="W05","WD",IF(LEFT(R53,3)="W06","UA",IF(LEFT(R53,3)="S12","CA",IF(LEFT(R53,3)="E06","UA",IF(LEFT(R53,3)="E07","NMD",IF(LEFT(R53,3)="E08","MD",IF(LEFT(R53,3)="E09","LONB"))))))))))</f>
        <v>UA</v>
      </c>
      <c r="T53" s="11" t="str">
        <f>IF([1]source_data!G55="","",IF([1]source_data!N55="","",[1]source_data!N55))</f>
        <v>Crisis Grant</v>
      </c>
      <c r="U53" s="15">
        <f>IF([1]source_data!G55="","",[1]tailored_settings!$B$8)</f>
        <v>46239</v>
      </c>
      <c r="V53" s="11" t="str">
        <f>IF([1]source_data!G55="","",[1]tailored_settings!$B$9)</f>
        <v>http://www.longleigh.org/</v>
      </c>
      <c r="W53" s="13" t="str">
        <f>IF([1]source_data!G55="","",IF([1]source_data!O55="","",[1]source_data!O55))</f>
        <v>2025-08-26</v>
      </c>
      <c r="X53" s="16" t="str">
        <f>IF([1]source_data!G55="","",IF([1]source_data!P55="","",[1]source_data!P55))</f>
        <v>2025-10-08</v>
      </c>
      <c r="Y53" s="17">
        <f>IF([1]source_data!G55="","",IF([1]source_data!Q55="","",[1]source_data!Q55))</f>
        <v>1</v>
      </c>
      <c r="Z53" s="18" t="str">
        <f>IF([1]source_data!G55="","",IF([1]source_data!I55="","",[1]tailored_settings!$B$10))</f>
        <v>Primary grant reason</v>
      </c>
      <c r="AA53" s="18" t="str">
        <f>IF([1]source_data!G55="","",IF([1]source_data!I55="","",[1]source_data!I55))</f>
        <v>1. Customer/family with a diagnosed condition or disability</v>
      </c>
      <c r="AB53" s="18" t="str">
        <f>IF([1]source_data!G55="","",IF([1]source_data!J55="","",[1]tailored_settings!$B$11))</f>
        <v/>
      </c>
      <c r="AC53" s="18" t="str">
        <f>IF([1]source_data!G55="","",IF([1]source_data!J55="","",[1]source_data!J55))</f>
        <v/>
      </c>
      <c r="AD53" s="18" t="str">
        <f>IF([1]source_data!G55="","",IF([1]source_data!K55="","",[1]tailored_settings!$B$12))</f>
        <v>Grant purpose</v>
      </c>
      <c r="AE53" s="18" t="str">
        <f>IF([1]source_data!G55="","",IF([1]source_data!K55="","",[1]source_data!K55))</f>
        <v>Food vouchers</v>
      </c>
      <c r="AF53" s="18" t="str">
        <f>IF([1]source_data!G55="","",IF([1]source_data!K55="","",[1]tailored_settings!$B$13))</f>
        <v>Grant purpose</v>
      </c>
      <c r="AG53" s="18" t="str">
        <f>IF([1]source_data!G55="","",IF([1]source_data!K55="","",[1]source_data!K55))</f>
        <v>Food vouchers</v>
      </c>
      <c r="AH53" s="18" t="str">
        <f>IF([1]source_data!G55="","",IF([1]source_data!M55="","",[1]tailored_settings!$B$14))</f>
        <v/>
      </c>
      <c r="AI53" s="18" t="str">
        <f>IF([1]source_data!G55="","",IF([1]source_data!M55="","",[1]source_data!M55))</f>
        <v/>
      </c>
    </row>
    <row r="54" spans="1:35" ht="16" x14ac:dyDescent="0.2">
      <c r="A54" s="11" t="str">
        <f>IF([1]source_data!G56="","",IF(AND([1]source_data!C56&lt;&gt;"",[1]tailored_settings!$B$15="Publish"),CONCATENATE([1]tailored_settings!$B$2&amp;[1]source_data!C56),IF(AND([1]source_data!C56&lt;&gt;"",[1]tailored_settings!$B$15="Do not publish"),CONCATENATE([1]tailored_settings!$B$2&amp;TEXT(ROW(A54)-1,"0000")&amp;"_"&amp;TEXT(F54,"yyyy-mm")),CONCATENATE([1]tailored_settings!$B$2&amp;TEXT(ROW(A54)-1,"0000")&amp;"_"&amp;TEXT(F54,"yyyy-mm")))))</f>
        <v>360G-Longleigh-E25-00113W</v>
      </c>
      <c r="B54" s="11" t="str">
        <f>IF([1]source_data!G56="","",IF([1]source_data!E56&lt;&gt;"",[1]source_data!E56,CONCATENATE("Grant to "&amp;G54)))</f>
        <v>Grant to Individual Recipient</v>
      </c>
      <c r="C54" s="11" t="str">
        <f>IF([1]source_data!G56="","",IF([1]source_data!F56="",_xlfn.XLOOKUP(T54,[1]tailored_settings!$B$20:$B$25,[1]tailored_settings!$A$20:$A$25,"")))</f>
        <v>Helping to alleviate financial hardship</v>
      </c>
      <c r="D54" s="12">
        <f>IF([1]source_data!G56="","",IF([1]source_data!G56="","",[1]source_data!G56))</f>
        <v>751.43000000000006</v>
      </c>
      <c r="E54" s="11" t="str">
        <f>IF([1]source_data!G56="","",[1]tailored_settings!$B$3)</f>
        <v>GBP</v>
      </c>
      <c r="F54" s="13" t="str">
        <f>IF([1]source_data!G56="","",IF([1]source_data!H56="","",[1]source_data!H56))</f>
        <v>2025-08-26</v>
      </c>
      <c r="G54" s="11" t="str">
        <f>IF([1]source_data!G56="","",[1]tailored_settings!$B$5)</f>
        <v>Individual Recipient</v>
      </c>
      <c r="H54" s="11" t="str">
        <f>IF([1]source_data!G56="","",IF(AND([1]source_data!A56&lt;&gt;"",[1]tailored_settings!$B$16="Publish"),CONCATENATE([1]tailored_settings!$B$2&amp;[1]source_data!A56),IF(AND([1]source_data!A56&lt;&gt;"",[1]tailored_settings!$B$16="Do not publish"),CONCATENATE([1]tailored_settings!$B$4&amp;TEXT(ROW(A54)-1,"0000")&amp;"_"&amp;TEXT(F54,"yyyy-mm")),CONCATENATE([1]tailored_settings!$B$4&amp;TEXT(ROW(A54)-1,"0000")&amp;"_"&amp;TEXT(F54,"yyyy-mm")))))</f>
        <v>360G-Longleigh-IND-0053_2025-08</v>
      </c>
      <c r="I54" s="11" t="str">
        <f>IF([1]source_data!G56="","",[1]tailored_settings!$B$7)</f>
        <v>Longleigh Foundation</v>
      </c>
      <c r="J54" s="11" t="str">
        <f>IF([1]source_data!G56="","",[1]tailored_settings!$B$6)</f>
        <v>GB-CHC-1169016</v>
      </c>
      <c r="K54" s="11" t="str">
        <f>IF([1]source_data!G56="","",IF([1]source_data!I56="","",VLOOKUP([1]source_data!I56,[1]codelist_mapping!A:C,3,FALSE)))</f>
        <v>GTIR040</v>
      </c>
      <c r="L54" s="11" t="str">
        <f>IF([1]source_data!G56="","",IF([1]source_data!J56="","",VLOOKUP([1]source_data!J56,[1]codelist_mapping!A:C,3,FALSE)))</f>
        <v/>
      </c>
      <c r="M54" s="11" t="str">
        <f>IF([1]source_data!G56="","",IF([1]source_data!K56="","",IF([1]source_data!M56&lt;&gt;"",CONCATENATE(VLOOKUP([1]source_data!K56,[1]codelist_mapping!F:H,3,FALSE)&amp;";"&amp;VLOOKUP([1]source_data!L56,[1]codelist_mapping!F:H,3,FALSE)&amp;";"&amp;VLOOKUP([1]source_data!M56,[1]codelist_mapping!F:H,3,FALSE)),IF([1]source_data!L56&lt;&gt;"",CONCATENATE(VLOOKUP([1]source_data!K56,[1]codelist_mapping!F:H,3,FALSE)&amp;";"&amp;VLOOKUP([1]source_data!L56,[1]codelist_mapping!F:H,3,FALSE)),IF([1]source_data!K56&lt;&gt;"",CONCATENATE(VLOOKUP([1]source_data!K56,[1]codelist_mapping!F:H,3,FALSE)))))))</f>
        <v>GTIP020;GTIP020</v>
      </c>
      <c r="N54" s="14" t="str">
        <f>IF([1]source_data!G56="","",IF([1]source_data!D56="","",VLOOKUP([1]source_data!D56,[1]geo_data!A:I,9,FALSE)))</f>
        <v>Dishley, Hathern &amp; Thorpe Acre</v>
      </c>
      <c r="O54" s="14" t="str">
        <f>IF([1]source_data!G56="","",IF([1]source_data!D56="","",VLOOKUP([1]source_data!D56,[1]geo_data!A:I,8,FALSE)))</f>
        <v>E05014670</v>
      </c>
      <c r="P54" s="14" t="str">
        <f>IF([1]source_data!G56="","",IF(LEFT(O54,3)="E05","WD",IF(LEFT(O54,3)="S13","WD",IF(LEFT(O54,3)="W05","WD",IF(LEFT(O54,3)="W06","UA",IF(LEFT(O54,3)="S12","CA",IF(LEFT(O54,3)="E06","UA",IF(LEFT(O54,3)="E07","NMD",IF(LEFT(O54,3)="E08","MD",IF(LEFT(O54,3)="E09","LONB"))))))))))</f>
        <v>WD</v>
      </c>
      <c r="Q54" s="14" t="str">
        <f>IF([1]source_data!G56="","",IF([1]source_data!D56="","",VLOOKUP([1]source_data!D56,[1]geo_data!A:I,7,FALSE)))</f>
        <v>Charnwood</v>
      </c>
      <c r="R54" s="14" t="str">
        <f>IF([1]source_data!G56="","",IF([1]source_data!D56="","",VLOOKUP([1]source_data!D56,[1]geo_data!A:I,6,FALSE)))</f>
        <v>E07000130</v>
      </c>
      <c r="S54" s="14" t="str">
        <f>IF([1]source_data!G56="","",IF(LEFT(R54,3)="E05","WD",IF(LEFT(R54,3)="S13","WD",IF(LEFT(R54,3)="W05","WD",IF(LEFT(R54,3)="W06","UA",IF(LEFT(R54,3)="S12","CA",IF(LEFT(R54,3)="E06","UA",IF(LEFT(R54,3)="E07","NMD",IF(LEFT(R54,3)="E08","MD",IF(LEFT(R54,3)="E09","LONB"))))))))))</f>
        <v>NMD</v>
      </c>
      <c r="T54" s="11" t="str">
        <f>IF([1]source_data!G56="","",IF([1]source_data!N56="","",[1]source_data!N56))</f>
        <v>Hardship Grant</v>
      </c>
      <c r="U54" s="15">
        <f>IF([1]source_data!G56="","",[1]tailored_settings!$B$8)</f>
        <v>46239</v>
      </c>
      <c r="V54" s="11" t="str">
        <f>IF([1]source_data!G56="","",[1]tailored_settings!$B$9)</f>
        <v>http://www.longleigh.org/</v>
      </c>
      <c r="W54" s="13" t="str">
        <f>IF([1]source_data!G56="","",IF([1]source_data!O56="","",[1]source_data!O56))</f>
        <v>2025-08-26</v>
      </c>
      <c r="X54" s="16" t="str">
        <f>IF([1]source_data!G56="","",IF([1]source_data!P56="","",[1]source_data!P56))</f>
        <v>2025-09-02</v>
      </c>
      <c r="Y54" s="17">
        <f>IF([1]source_data!G56="","",IF([1]source_data!Q56="","",[1]source_data!Q56))</f>
        <v>0</v>
      </c>
      <c r="Z54" s="18" t="str">
        <f>IF([1]source_data!G56="","",IF([1]source_data!I56="","",[1]tailored_settings!$B$10))</f>
        <v>Primary grant reason</v>
      </c>
      <c r="AA54" s="18" t="str">
        <f>IF([1]source_data!G56="","",IF([1]source_data!I56="","",[1]source_data!I56))</f>
        <v>2. Customer/family receiving medication and/or therapy for a mental health condition or substance addiction.</v>
      </c>
      <c r="AB54" s="18" t="str">
        <f>IF([1]source_data!G56="","",IF([1]source_data!J56="","",[1]tailored_settings!$B$11))</f>
        <v/>
      </c>
      <c r="AC54" s="18" t="str">
        <f>IF([1]source_data!G56="","",IF([1]source_data!J56="","",[1]source_data!J56))</f>
        <v/>
      </c>
      <c r="AD54" s="18" t="str">
        <f>IF([1]source_data!G56="","",IF([1]source_data!K56="","",[1]tailored_settings!$B$12))</f>
        <v>Grant purpose</v>
      </c>
      <c r="AE54" s="18" t="str">
        <f>IF([1]source_data!G56="","",IF([1]source_data!K56="","",[1]source_data!K56))</f>
        <v xml:space="preserve">Furniture </v>
      </c>
      <c r="AF54" s="18" t="str">
        <f>IF([1]source_data!G56="","",IF([1]source_data!K56="","",[1]tailored_settings!$B$13))</f>
        <v>Grant purpose</v>
      </c>
      <c r="AG54" s="18" t="str">
        <f>IF([1]source_data!G56="","",IF([1]source_data!K56="","",[1]source_data!K56))</f>
        <v xml:space="preserve">Furniture </v>
      </c>
      <c r="AH54" s="18" t="str">
        <f>IF([1]source_data!G56="","",IF([1]source_data!M56="","",[1]tailored_settings!$B$14))</f>
        <v/>
      </c>
      <c r="AI54" s="18" t="str">
        <f>IF([1]source_data!G56="","",IF([1]source_data!M56="","",[1]source_data!M56))</f>
        <v/>
      </c>
    </row>
    <row r="55" spans="1:35" ht="16" x14ac:dyDescent="0.2">
      <c r="A55" s="11" t="str">
        <f>IF([1]source_data!G57="","",IF(AND([1]source_data!C57&lt;&gt;"",[1]tailored_settings!$B$15="Publish"),CONCATENATE([1]tailored_settings!$B$2&amp;[1]source_data!C57),IF(AND([1]source_data!C57&lt;&gt;"",[1]tailored_settings!$B$15="Do not publish"),CONCATENATE([1]tailored_settings!$B$2&amp;TEXT(ROW(A55)-1,"0000")&amp;"_"&amp;TEXT(F55,"yyyy-mm")),CONCATENATE([1]tailored_settings!$B$2&amp;TEXT(ROW(A55)-1,"0000")&amp;"_"&amp;TEXT(F55,"yyyy-mm")))))</f>
        <v>360G-Longleigh-E25-00114W</v>
      </c>
      <c r="B55" s="11" t="str">
        <f>IF([1]source_data!G57="","",IF([1]source_data!E57&lt;&gt;"",[1]source_data!E57,CONCATENATE("Grant to "&amp;G55)))</f>
        <v>Grant to Individual Recipient</v>
      </c>
      <c r="C55" s="11" t="str">
        <f>IF([1]source_data!G57="","",IF([1]source_data!F57="",_xlfn.XLOOKUP(T55,[1]tailored_settings!$B$20:$B$25,[1]tailored_settings!$A$20:$A$25,"")))</f>
        <v>Helping to provide an education or training  opportunity</v>
      </c>
      <c r="D55" s="12">
        <f>IF([1]source_data!G57="","",IF([1]source_data!G57="","",[1]source_data!G57))</f>
        <v>420</v>
      </c>
      <c r="E55" s="11" t="str">
        <f>IF([1]source_data!G57="","",[1]tailored_settings!$B$3)</f>
        <v>GBP</v>
      </c>
      <c r="F55" s="13" t="str">
        <f>IF([1]source_data!G57="","",IF([1]source_data!H57="","",[1]source_data!H57))</f>
        <v>2025-08-26</v>
      </c>
      <c r="G55" s="11" t="str">
        <f>IF([1]source_data!G57="","",[1]tailored_settings!$B$5)</f>
        <v>Individual Recipient</v>
      </c>
      <c r="H55" s="11" t="str">
        <f>IF([1]source_data!G57="","",IF(AND([1]source_data!A57&lt;&gt;"",[1]tailored_settings!$B$16="Publish"),CONCATENATE([1]tailored_settings!$B$2&amp;[1]source_data!A57),IF(AND([1]source_data!A57&lt;&gt;"",[1]tailored_settings!$B$16="Do not publish"),CONCATENATE([1]tailored_settings!$B$4&amp;TEXT(ROW(A55)-1,"0000")&amp;"_"&amp;TEXT(F55,"yyyy-mm")),CONCATENATE([1]tailored_settings!$B$4&amp;TEXT(ROW(A55)-1,"0000")&amp;"_"&amp;TEXT(F55,"yyyy-mm")))))</f>
        <v>360G-Longleigh-IND-0054_2025-08</v>
      </c>
      <c r="I55" s="11" t="str">
        <f>IF([1]source_data!G57="","",[1]tailored_settings!$B$7)</f>
        <v>Longleigh Foundation</v>
      </c>
      <c r="J55" s="11" t="str">
        <f>IF([1]source_data!G57="","",[1]tailored_settings!$B$6)</f>
        <v>GB-CHC-1169016</v>
      </c>
      <c r="K55" s="11" t="str">
        <f>IF([1]source_data!G57="","",IF([1]source_data!I57="","",VLOOKUP([1]source_data!I57,[1]codelist_mapping!A:C,3,FALSE)))</f>
        <v>GTIR110</v>
      </c>
      <c r="L55" s="11" t="str">
        <f>IF([1]source_data!G57="","",IF([1]source_data!J57="","",VLOOKUP([1]source_data!J57,[1]codelist_mapping!A:C,3,FALSE)))</f>
        <v/>
      </c>
      <c r="M55" s="11" t="str">
        <f>IF([1]source_data!G57="","",IF([1]source_data!K57="","",IF([1]source_data!M57&lt;&gt;"",CONCATENATE(VLOOKUP([1]source_data!K57,[1]codelist_mapping!F:H,3,FALSE)&amp;";"&amp;VLOOKUP([1]source_data!L57,[1]codelist_mapping!F:H,3,FALSE)&amp;";"&amp;VLOOKUP([1]source_data!M57,[1]codelist_mapping!F:H,3,FALSE)),IF([1]source_data!L57&lt;&gt;"",CONCATENATE(VLOOKUP([1]source_data!K57,[1]codelist_mapping!F:H,3,FALSE)&amp;";"&amp;VLOOKUP([1]source_data!L57,[1]codelist_mapping!F:H,3,FALSE)),IF([1]source_data!K57&lt;&gt;"",CONCATENATE(VLOOKUP([1]source_data!K57,[1]codelist_mapping!F:H,3,FALSE)))))))</f>
        <v>GTIP070;GTIP050</v>
      </c>
      <c r="N55" s="14" t="str">
        <f>IF([1]source_data!G57="","",IF([1]source_data!D57="","",VLOOKUP([1]source_data!D57,[1]geo_data!A:I,9,FALSE)))</f>
        <v>Central</v>
      </c>
      <c r="O55" s="14" t="str">
        <f>IF([1]source_data!G57="","",IF([1]source_data!D57="","",VLOOKUP([1]source_data!D57,[1]geo_data!A:I,8,FALSE)))</f>
        <v>E05008954</v>
      </c>
      <c r="P55" s="14" t="str">
        <f>IF([1]source_data!G57="","",IF(LEFT(O55,3)="E05","WD",IF(LEFT(O55,3)="S13","WD",IF(LEFT(O55,3)="W05","WD",IF(LEFT(O55,3)="W06","UA",IF(LEFT(O55,3)="S12","CA",IF(LEFT(O55,3)="E06","UA",IF(LEFT(O55,3)="E07","NMD",IF(LEFT(O55,3)="E08","MD",IF(LEFT(O55,3)="E09","LONB"))))))))))</f>
        <v>WD</v>
      </c>
      <c r="Q55" s="14" t="str">
        <f>IF([1]source_data!G57="","",IF([1]source_data!D57="","",VLOOKUP([1]source_data!D57,[1]geo_data!A:I,7,FALSE)))</f>
        <v>Swindon</v>
      </c>
      <c r="R55" s="14" t="str">
        <f>IF([1]source_data!G57="","",IF([1]source_data!D57="","",VLOOKUP([1]source_data!D57,[1]geo_data!A:I,6,FALSE)))</f>
        <v>E06000030</v>
      </c>
      <c r="S55" s="14" t="str">
        <f>IF([1]source_data!G57="","",IF(LEFT(R55,3)="E05","WD",IF(LEFT(R55,3)="S13","WD",IF(LEFT(R55,3)="W05","WD",IF(LEFT(R55,3)="W06","UA",IF(LEFT(R55,3)="S12","CA",IF(LEFT(R55,3)="E06","UA",IF(LEFT(R55,3)="E07","NMD",IF(LEFT(R55,3)="E08","MD",IF(LEFT(R55,3)="E09","LONB"))))))))))</f>
        <v>UA</v>
      </c>
      <c r="T55" s="11" t="str">
        <f>IF([1]source_data!G57="","",IF([1]source_data!N57="","",[1]source_data!N57))</f>
        <v>Education Training &amp; Employment Grant</v>
      </c>
      <c r="U55" s="15">
        <f>IF([1]source_data!G57="","",[1]tailored_settings!$B$8)</f>
        <v>46239</v>
      </c>
      <c r="V55" s="11" t="str">
        <f>IF([1]source_data!G57="","",[1]tailored_settings!$B$9)</f>
        <v>http://www.longleigh.org/</v>
      </c>
      <c r="W55" s="13" t="str">
        <f>IF([1]source_data!G57="","",IF([1]source_data!O57="","",[1]source_data!O57))</f>
        <v>2025-08-26</v>
      </c>
      <c r="X55" s="16" t="str">
        <f>IF([1]source_data!G57="","",IF([1]source_data!P57="","",[1]source_data!P57))</f>
        <v>2025-12-08</v>
      </c>
      <c r="Y55" s="17">
        <f>IF([1]source_data!G57="","",IF([1]source_data!Q57="","",[1]source_data!Q57))</f>
        <v>3</v>
      </c>
      <c r="Z55" s="18" t="str">
        <f>IF([1]source_data!G57="","",IF([1]source_data!I57="","",[1]tailored_settings!$B$10))</f>
        <v>Primary grant reason</v>
      </c>
      <c r="AA55" s="18" t="str">
        <f>IF([1]source_data!G57="","",IF([1]source_data!I57="","",[1]source_data!I57))</f>
        <v>9. Eligible for an ETE grant as they are a Stonewater customer</v>
      </c>
      <c r="AB55" s="18" t="str">
        <f>IF([1]source_data!G57="","",IF([1]source_data!J57="","",[1]tailored_settings!$B$11))</f>
        <v/>
      </c>
      <c r="AC55" s="18" t="str">
        <f>IF([1]source_data!G57="","",IF([1]source_data!J57="","",[1]source_data!J57))</f>
        <v/>
      </c>
      <c r="AD55" s="18" t="str">
        <f>IF([1]source_data!G57="","",IF([1]source_data!K57="","",[1]tailored_settings!$B$12))</f>
        <v>Grant purpose</v>
      </c>
      <c r="AE55" s="18" t="str">
        <f>IF([1]source_data!G57="","",IF([1]source_data!K57="","",[1]source_data!K57))</f>
        <v>Food vouchers</v>
      </c>
      <c r="AF55" s="18" t="str">
        <f>IF([1]source_data!G57="","",IF([1]source_data!K57="","",[1]tailored_settings!$B$13))</f>
        <v>Grant purpose</v>
      </c>
      <c r="AG55" s="18" t="str">
        <f>IF([1]source_data!G57="","",IF([1]source_data!K57="","",[1]source_data!K57))</f>
        <v>Food vouchers</v>
      </c>
      <c r="AH55" s="18" t="str">
        <f>IF([1]source_data!G57="","",IF([1]source_data!M57="","",[1]tailored_settings!$B$14))</f>
        <v/>
      </c>
      <c r="AI55" s="18" t="str">
        <f>IF([1]source_data!G57="","",IF([1]source_data!M57="","",[1]source_data!M57))</f>
        <v/>
      </c>
    </row>
    <row r="56" spans="1:35" ht="16" x14ac:dyDescent="0.2">
      <c r="A56" s="11" t="str">
        <f>IF([1]source_data!G58="","",IF(AND([1]source_data!C58&lt;&gt;"",[1]tailored_settings!$B$15="Publish"),CONCATENATE([1]tailored_settings!$B$2&amp;[1]source_data!C58),IF(AND([1]source_data!C58&lt;&gt;"",[1]tailored_settings!$B$15="Do not publish"),CONCATENATE([1]tailored_settings!$B$2&amp;TEXT(ROW(A56)-1,"0000")&amp;"_"&amp;TEXT(F56,"yyyy-mm")),CONCATENATE([1]tailored_settings!$B$2&amp;TEXT(ROW(A56)-1,"0000")&amp;"_"&amp;TEXT(F56,"yyyy-mm")))))</f>
        <v>360G-Longleigh-E25-00115W</v>
      </c>
      <c r="B56" s="11" t="str">
        <f>IF([1]source_data!G58="","",IF([1]source_data!E58&lt;&gt;"",[1]source_data!E58,CONCATENATE("Grant to "&amp;G56)))</f>
        <v>Grant to Individual Recipient</v>
      </c>
      <c r="C56" s="11" t="str">
        <f>IF([1]source_data!G58="","",IF([1]source_data!F58="",_xlfn.XLOOKUP(T56,[1]tailored_settings!$B$20:$B$25,[1]tailored_settings!$A$20:$A$25,"")))</f>
        <v>Helping to alleviate financial hardship</v>
      </c>
      <c r="D56" s="12">
        <f>IF([1]source_data!G58="","",IF([1]source_data!G58="","",[1]source_data!G58))</f>
        <v>493.83000000000004</v>
      </c>
      <c r="E56" s="11" t="str">
        <f>IF([1]source_data!G58="","",[1]tailored_settings!$B$3)</f>
        <v>GBP</v>
      </c>
      <c r="F56" s="13" t="str">
        <f>IF([1]source_data!G58="","",IF([1]source_data!H58="","",[1]source_data!H58))</f>
        <v>2025-08-26</v>
      </c>
      <c r="G56" s="11" t="str">
        <f>IF([1]source_data!G58="","",[1]tailored_settings!$B$5)</f>
        <v>Individual Recipient</v>
      </c>
      <c r="H56" s="11" t="str">
        <f>IF([1]source_data!G58="","",IF(AND([1]source_data!A58&lt;&gt;"",[1]tailored_settings!$B$16="Publish"),CONCATENATE([1]tailored_settings!$B$2&amp;[1]source_data!A58),IF(AND([1]source_data!A58&lt;&gt;"",[1]tailored_settings!$B$16="Do not publish"),CONCATENATE([1]tailored_settings!$B$4&amp;TEXT(ROW(A56)-1,"0000")&amp;"_"&amp;TEXT(F56,"yyyy-mm")),CONCATENATE([1]tailored_settings!$B$4&amp;TEXT(ROW(A56)-1,"0000")&amp;"_"&amp;TEXT(F56,"yyyy-mm")))))</f>
        <v>360G-Longleigh-IND-0055_2025-08</v>
      </c>
      <c r="I56" s="11" t="str">
        <f>IF([1]source_data!G58="","",[1]tailored_settings!$B$7)</f>
        <v>Longleigh Foundation</v>
      </c>
      <c r="J56" s="11" t="str">
        <f>IF([1]source_data!G58="","",[1]tailored_settings!$B$6)</f>
        <v>GB-CHC-1169016</v>
      </c>
      <c r="K56" s="11" t="str">
        <f>IF([1]source_data!G58="","",IF([1]source_data!I58="","",VLOOKUP([1]source_data!I58,[1]codelist_mapping!A:C,3,FALSE)))</f>
        <v>GTIR080</v>
      </c>
      <c r="L56" s="11" t="str">
        <f>IF([1]source_data!G58="","",IF([1]source_data!J58="","",VLOOKUP([1]source_data!J58,[1]codelist_mapping!A:C,3,FALSE)))</f>
        <v/>
      </c>
      <c r="M56" s="11" t="str">
        <f>IF([1]source_data!G58="","",IF([1]source_data!K58="","",IF([1]source_data!M58&lt;&gt;"",CONCATENATE(VLOOKUP([1]source_data!K58,[1]codelist_mapping!F:H,3,FALSE)&amp;";"&amp;VLOOKUP([1]source_data!L58,[1]codelist_mapping!F:H,3,FALSE)&amp;";"&amp;VLOOKUP([1]source_data!M58,[1]codelist_mapping!F:H,3,FALSE)),IF([1]source_data!L58&lt;&gt;"",CONCATENATE(VLOOKUP([1]source_data!K58,[1]codelist_mapping!F:H,3,FALSE)&amp;";"&amp;VLOOKUP([1]source_data!L58,[1]codelist_mapping!F:H,3,FALSE)),IF([1]source_data!K58&lt;&gt;"",CONCATENATE(VLOOKUP([1]source_data!K58,[1]codelist_mapping!F:H,3,FALSE)))))))</f>
        <v>GTIP020</v>
      </c>
      <c r="N56" s="14" t="str">
        <f>IF([1]source_data!G58="","",IF([1]source_data!D58="","",VLOOKUP([1]source_data!D58,[1]geo_data!A:I,9,FALSE)))</f>
        <v>Whitehawk &amp; Marina</v>
      </c>
      <c r="O56" s="14" t="str">
        <f>IF([1]source_data!G58="","",IF([1]source_data!D58="","",VLOOKUP([1]source_data!D58,[1]geo_data!A:I,8,FALSE)))</f>
        <v>E05015418</v>
      </c>
      <c r="P56" s="14" t="str">
        <f>IF([1]source_data!G58="","",IF(LEFT(O56,3)="E05","WD",IF(LEFT(O56,3)="S13","WD",IF(LEFT(O56,3)="W05","WD",IF(LEFT(O56,3)="W06","UA",IF(LEFT(O56,3)="S12","CA",IF(LEFT(O56,3)="E06","UA",IF(LEFT(O56,3)="E07","NMD",IF(LEFT(O56,3)="E08","MD",IF(LEFT(O56,3)="E09","LONB"))))))))))</f>
        <v>WD</v>
      </c>
      <c r="Q56" s="14" t="str">
        <f>IF([1]source_data!G58="","",IF([1]source_data!D58="","",VLOOKUP([1]source_data!D58,[1]geo_data!A:I,7,FALSE)))</f>
        <v>Brighton and Hove</v>
      </c>
      <c r="R56" s="14" t="str">
        <f>IF([1]source_data!G58="","",IF([1]source_data!D58="","",VLOOKUP([1]source_data!D58,[1]geo_data!A:I,6,FALSE)))</f>
        <v>E06000043</v>
      </c>
      <c r="S56" s="14" t="str">
        <f>IF([1]source_data!G58="","",IF(LEFT(R56,3)="E05","WD",IF(LEFT(R56,3)="S13","WD",IF(LEFT(R56,3)="W05","WD",IF(LEFT(R56,3)="W06","UA",IF(LEFT(R56,3)="S12","CA",IF(LEFT(R56,3)="E06","UA",IF(LEFT(R56,3)="E07","NMD",IF(LEFT(R56,3)="E08","MD",IF(LEFT(R56,3)="E09","LONB"))))))))))</f>
        <v>UA</v>
      </c>
      <c r="T56" s="11" t="str">
        <f>IF([1]source_data!G58="","",IF([1]source_data!N58="","",[1]source_data!N58))</f>
        <v>Hardship Grant</v>
      </c>
      <c r="U56" s="15">
        <f>IF([1]source_data!G58="","",[1]tailored_settings!$B$8)</f>
        <v>46239</v>
      </c>
      <c r="V56" s="11" t="str">
        <f>IF([1]source_data!G58="","",[1]tailored_settings!$B$9)</f>
        <v>http://www.longleigh.org/</v>
      </c>
      <c r="W56" s="13" t="str">
        <f>IF([1]source_data!G58="","",IF([1]source_data!O58="","",[1]source_data!O58))</f>
        <v>2025-08-26</v>
      </c>
      <c r="X56" s="16" t="str">
        <f>IF([1]source_data!G58="","",IF([1]source_data!P58="","",[1]source_data!P58))</f>
        <v>2025-10-02</v>
      </c>
      <c r="Y56" s="17">
        <f>IF([1]source_data!G58="","",IF([1]source_data!Q58="","",[1]source_data!Q58))</f>
        <v>1</v>
      </c>
      <c r="Z56" s="18" t="str">
        <f>IF([1]source_data!G58="","",IF([1]source_data!I58="","",[1]tailored_settings!$B$10))</f>
        <v>Primary grant reason</v>
      </c>
      <c r="AA56" s="18" t="str">
        <f>IF([1]source_data!G58="","",IF([1]source_data!I58="","",[1]source_data!I58))</f>
        <v>3. Customer/family moving from homelessness/supported living into independent living.</v>
      </c>
      <c r="AB56" s="18" t="str">
        <f>IF([1]source_data!G58="","",IF([1]source_data!J58="","",[1]tailored_settings!$B$11))</f>
        <v/>
      </c>
      <c r="AC56" s="18" t="str">
        <f>IF([1]source_data!G58="","",IF([1]source_data!J58="","",[1]source_data!J58))</f>
        <v/>
      </c>
      <c r="AD56" s="18" t="str">
        <f>IF([1]source_data!G58="","",IF([1]source_data!K58="","",[1]tailored_settings!$B$12))</f>
        <v>Grant purpose</v>
      </c>
      <c r="AE56" s="18" t="str">
        <f>IF([1]source_data!G58="","",IF([1]source_data!K58="","",[1]source_data!K58))</f>
        <v xml:space="preserve">Furniture </v>
      </c>
      <c r="AF56" s="18" t="str">
        <f>IF([1]source_data!G58="","",IF([1]source_data!K58="","",[1]tailored_settings!$B$13))</f>
        <v>Grant purpose</v>
      </c>
      <c r="AG56" s="18" t="str">
        <f>IF([1]source_data!G58="","",IF([1]source_data!K58="","",[1]source_data!K58))</f>
        <v xml:space="preserve">Furniture </v>
      </c>
      <c r="AH56" s="18" t="str">
        <f>IF([1]source_data!G58="","",IF([1]source_data!M58="","",[1]tailored_settings!$B$14))</f>
        <v/>
      </c>
      <c r="AI56" s="18" t="str">
        <f>IF([1]source_data!G58="","",IF([1]source_data!M58="","",[1]source_data!M58))</f>
        <v/>
      </c>
    </row>
    <row r="57" spans="1:35" ht="16" x14ac:dyDescent="0.2">
      <c r="A57" s="11" t="str">
        <f>IF([1]source_data!G59="","",IF(AND([1]source_data!C59&lt;&gt;"",[1]tailored_settings!$B$15="Publish"),CONCATENATE([1]tailored_settings!$B$2&amp;[1]source_data!C59),IF(AND([1]source_data!C59&lt;&gt;"",[1]tailored_settings!$B$15="Do not publish"),CONCATENATE([1]tailored_settings!$B$2&amp;TEXT(ROW(A57)-1,"0000")&amp;"_"&amp;TEXT(F57,"yyyy-mm")),CONCATENATE([1]tailored_settings!$B$2&amp;TEXT(ROW(A57)-1,"0000")&amp;"_"&amp;TEXT(F57,"yyyy-mm")))))</f>
        <v>360G-Longleigh-E25-00118W</v>
      </c>
      <c r="B57" s="11" t="str">
        <f>IF([1]source_data!G59="","",IF([1]source_data!E59&lt;&gt;"",[1]source_data!E59,CONCATENATE("Grant to "&amp;G57)))</f>
        <v>Grant to Individual Recipient</v>
      </c>
      <c r="C57" s="11" t="str">
        <f>IF([1]source_data!G59="","",IF([1]source_data!F59="",_xlfn.XLOOKUP(T57,[1]tailored_settings!$B$20:$B$25,[1]tailored_settings!$A$20:$A$25,"")))</f>
        <v>Providing financial aid during a time of crisis</v>
      </c>
      <c r="D57" s="12">
        <f>IF([1]source_data!G59="","",IF([1]source_data!G59="","",[1]source_data!G59))</f>
        <v>150</v>
      </c>
      <c r="E57" s="11" t="str">
        <f>IF([1]source_data!G59="","",[1]tailored_settings!$B$3)</f>
        <v>GBP</v>
      </c>
      <c r="F57" s="13" t="str">
        <f>IF([1]source_data!G59="","",IF([1]source_data!H59="","",[1]source_data!H59))</f>
        <v>2025-08-26</v>
      </c>
      <c r="G57" s="11" t="str">
        <f>IF([1]source_data!G59="","",[1]tailored_settings!$B$5)</f>
        <v>Individual Recipient</v>
      </c>
      <c r="H57" s="11" t="str">
        <f>IF([1]source_data!G59="","",IF(AND([1]source_data!A59&lt;&gt;"",[1]tailored_settings!$B$16="Publish"),CONCATENATE([1]tailored_settings!$B$2&amp;[1]source_data!A59),IF(AND([1]source_data!A59&lt;&gt;"",[1]tailored_settings!$B$16="Do not publish"),CONCATENATE([1]tailored_settings!$B$4&amp;TEXT(ROW(A57)-1,"0000")&amp;"_"&amp;TEXT(F57,"yyyy-mm")),CONCATENATE([1]tailored_settings!$B$4&amp;TEXT(ROW(A57)-1,"0000")&amp;"_"&amp;TEXT(F57,"yyyy-mm")))))</f>
        <v>360G-Longleigh-IND-0056_2025-08</v>
      </c>
      <c r="I57" s="11" t="str">
        <f>IF([1]source_data!G59="","",[1]tailored_settings!$B$7)</f>
        <v>Longleigh Foundation</v>
      </c>
      <c r="J57" s="11" t="str">
        <f>IF([1]source_data!G59="","",[1]tailored_settings!$B$6)</f>
        <v>GB-CHC-1169016</v>
      </c>
      <c r="K57" s="11" t="str">
        <f>IF([1]source_data!G59="","",IF([1]source_data!I59="","",VLOOKUP([1]source_data!I59,[1]codelist_mapping!A:C,3,FALSE)))</f>
        <v>GTIR060</v>
      </c>
      <c r="L57" s="11" t="str">
        <f>IF([1]source_data!G59="","",IF([1]source_data!J59="","",VLOOKUP([1]source_data!J59,[1]codelist_mapping!A:C,3,FALSE)))</f>
        <v/>
      </c>
      <c r="M57" s="11" t="str">
        <f>IF([1]source_data!G59="","",IF([1]source_data!K59="","",IF([1]source_data!M59&lt;&gt;"",CONCATENATE(VLOOKUP([1]source_data!K59,[1]codelist_mapping!F:H,3,FALSE)&amp;";"&amp;VLOOKUP([1]source_data!L59,[1]codelist_mapping!F:H,3,FALSE)&amp;";"&amp;VLOOKUP([1]source_data!M59,[1]codelist_mapping!F:H,3,FALSE)),IF([1]source_data!L59&lt;&gt;"",CONCATENATE(VLOOKUP([1]source_data!K59,[1]codelist_mapping!F:H,3,FALSE)&amp;";"&amp;VLOOKUP([1]source_data!L59,[1]codelist_mapping!F:H,3,FALSE)),IF([1]source_data!K59&lt;&gt;"",CONCATENATE(VLOOKUP([1]source_data!K59,[1]codelist_mapping!F:H,3,FALSE)))))))</f>
        <v>GTIP070;GTIP050</v>
      </c>
      <c r="N57" s="14" t="str">
        <f>IF([1]source_data!G59="","",IF([1]source_data!D59="","",VLOOKUP([1]source_data!D59,[1]geo_data!A:I,9,FALSE)))</f>
        <v>West Hill &amp; North Laine</v>
      </c>
      <c r="O57" s="14" t="str">
        <f>IF([1]source_data!G59="","",IF([1]source_data!D59="","",VLOOKUP([1]source_data!D59,[1]geo_data!A:I,8,FALSE)))</f>
        <v>E05015415</v>
      </c>
      <c r="P57" s="14" t="str">
        <f>IF([1]source_data!G59="","",IF(LEFT(O57,3)="E05","WD",IF(LEFT(O57,3)="S13","WD",IF(LEFT(O57,3)="W05","WD",IF(LEFT(O57,3)="W06","UA",IF(LEFT(O57,3)="S12","CA",IF(LEFT(O57,3)="E06","UA",IF(LEFT(O57,3)="E07","NMD",IF(LEFT(O57,3)="E08","MD",IF(LEFT(O57,3)="E09","LONB"))))))))))</f>
        <v>WD</v>
      </c>
      <c r="Q57" s="14" t="str">
        <f>IF([1]source_data!G59="","",IF([1]source_data!D59="","",VLOOKUP([1]source_data!D59,[1]geo_data!A:I,7,FALSE)))</f>
        <v>Brighton and Hove</v>
      </c>
      <c r="R57" s="14" t="str">
        <f>IF([1]source_data!G59="","",IF([1]source_data!D59="","",VLOOKUP([1]source_data!D59,[1]geo_data!A:I,6,FALSE)))</f>
        <v>E06000043</v>
      </c>
      <c r="S57" s="14" t="str">
        <f>IF([1]source_data!G59="","",IF(LEFT(R57,3)="E05","WD",IF(LEFT(R57,3)="S13","WD",IF(LEFT(R57,3)="W05","WD",IF(LEFT(R57,3)="W06","UA",IF(LEFT(R57,3)="S12","CA",IF(LEFT(R57,3)="E06","UA",IF(LEFT(R57,3)="E07","NMD",IF(LEFT(R57,3)="E08","MD",IF(LEFT(R57,3)="E09","LONB"))))))))))</f>
        <v>UA</v>
      </c>
      <c r="T57" s="11" t="str">
        <f>IF([1]source_data!G59="","",IF([1]source_data!N59="","",[1]source_data!N59))</f>
        <v>Crisis Grant</v>
      </c>
      <c r="U57" s="15">
        <f>IF([1]source_data!G59="","",[1]tailored_settings!$B$8)</f>
        <v>46239</v>
      </c>
      <c r="V57" s="11" t="str">
        <f>IF([1]source_data!G59="","",[1]tailored_settings!$B$9)</f>
        <v>http://www.longleigh.org/</v>
      </c>
      <c r="W57" s="13" t="str">
        <f>IF([1]source_data!G59="","",IF([1]source_data!O59="","",[1]source_data!O59))</f>
        <v>2025-08-26</v>
      </c>
      <c r="X57" s="16" t="str">
        <f>IF([1]source_data!G59="","",IF([1]source_data!P59="","",[1]source_data!P59))</f>
        <v>2025-10-07</v>
      </c>
      <c r="Y57" s="17">
        <f>IF([1]source_data!G59="","",IF([1]source_data!Q59="","",[1]source_data!Q59))</f>
        <v>1</v>
      </c>
      <c r="Z57" s="18" t="str">
        <f>IF([1]source_data!G59="","",IF([1]source_data!I59="","",[1]tailored_settings!$B$10))</f>
        <v>Primary grant reason</v>
      </c>
      <c r="AA57" s="18" t="str">
        <f>IF([1]source_data!G59="","",IF([1]source_data!I59="","",[1]source_data!I59))</f>
        <v>4. Customer/family fleeing from a violent or abusive relationship</v>
      </c>
      <c r="AB57" s="18" t="str">
        <f>IF([1]source_data!G59="","",IF([1]source_data!J59="","",[1]tailored_settings!$B$11))</f>
        <v/>
      </c>
      <c r="AC57" s="18" t="str">
        <f>IF([1]source_data!G59="","",IF([1]source_data!J59="","",[1]source_data!J59))</f>
        <v/>
      </c>
      <c r="AD57" s="18" t="str">
        <f>IF([1]source_data!G59="","",IF([1]source_data!K59="","",[1]tailored_settings!$B$12))</f>
        <v>Grant purpose</v>
      </c>
      <c r="AE57" s="18" t="str">
        <f>IF([1]source_data!G59="","",IF([1]source_data!K59="","",[1]source_data!K59))</f>
        <v>Food vouchers</v>
      </c>
      <c r="AF57" s="18" t="str">
        <f>IF([1]source_data!G59="","",IF([1]source_data!K59="","",[1]tailored_settings!$B$13))</f>
        <v>Grant purpose</v>
      </c>
      <c r="AG57" s="18" t="str">
        <f>IF([1]source_data!G59="","",IF([1]source_data!K59="","",[1]source_data!K59))</f>
        <v>Food vouchers</v>
      </c>
      <c r="AH57" s="18" t="str">
        <f>IF([1]source_data!G59="","",IF([1]source_data!M59="","",[1]tailored_settings!$B$14))</f>
        <v/>
      </c>
      <c r="AI57" s="18" t="str">
        <f>IF([1]source_data!G59="","",IF([1]source_data!M59="","",[1]source_data!M59))</f>
        <v/>
      </c>
    </row>
    <row r="58" spans="1:35" ht="16" x14ac:dyDescent="0.2">
      <c r="A58" s="11" t="str">
        <f>IF([1]source_data!G60="","",IF(AND([1]source_data!C60&lt;&gt;"",[1]tailored_settings!$B$15="Publish"),CONCATENATE([1]tailored_settings!$B$2&amp;[1]source_data!C60),IF(AND([1]source_data!C60&lt;&gt;"",[1]tailored_settings!$B$15="Do not publish"),CONCATENATE([1]tailored_settings!$B$2&amp;TEXT(ROW(A58)-1,"0000")&amp;"_"&amp;TEXT(F58,"yyyy-mm")),CONCATENATE([1]tailored_settings!$B$2&amp;TEXT(ROW(A58)-1,"0000")&amp;"_"&amp;TEXT(F58,"yyyy-mm")))))</f>
        <v>360G-Longleigh-E25-00119W</v>
      </c>
      <c r="B58" s="11" t="str">
        <f>IF([1]source_data!G60="","",IF([1]source_data!E60&lt;&gt;"",[1]source_data!E60,CONCATENATE("Grant to "&amp;G58)))</f>
        <v>Grant to Individual Recipient</v>
      </c>
      <c r="C58" s="11" t="str">
        <f>IF([1]source_data!G60="","",IF([1]source_data!F60="",_xlfn.XLOOKUP(T58,[1]tailored_settings!$B$20:$B$25,[1]tailored_settings!$A$20:$A$25,"")))</f>
        <v>Providing financial aid during a time of crisis</v>
      </c>
      <c r="D58" s="12">
        <f>IF([1]source_data!G60="","",IF([1]source_data!G60="","",[1]source_data!G60))</f>
        <v>200</v>
      </c>
      <c r="E58" s="11" t="str">
        <f>IF([1]source_data!G60="","",[1]tailored_settings!$B$3)</f>
        <v>GBP</v>
      </c>
      <c r="F58" s="13" t="str">
        <f>IF([1]source_data!G60="","",IF([1]source_data!H60="","",[1]source_data!H60))</f>
        <v>2025-08-26</v>
      </c>
      <c r="G58" s="11" t="str">
        <f>IF([1]source_data!G60="","",[1]tailored_settings!$B$5)</f>
        <v>Individual Recipient</v>
      </c>
      <c r="H58" s="11" t="str">
        <f>IF([1]source_data!G60="","",IF(AND([1]source_data!A60&lt;&gt;"",[1]tailored_settings!$B$16="Publish"),CONCATENATE([1]tailored_settings!$B$2&amp;[1]source_data!A60),IF(AND([1]source_data!A60&lt;&gt;"",[1]tailored_settings!$B$16="Do not publish"),CONCATENATE([1]tailored_settings!$B$4&amp;TEXT(ROW(A58)-1,"0000")&amp;"_"&amp;TEXT(F58,"yyyy-mm")),CONCATENATE([1]tailored_settings!$B$4&amp;TEXT(ROW(A58)-1,"0000")&amp;"_"&amp;TEXT(F58,"yyyy-mm")))))</f>
        <v>360G-Longleigh-IND-0057_2025-08</v>
      </c>
      <c r="I58" s="11" t="str">
        <f>IF([1]source_data!G60="","",[1]tailored_settings!$B$7)</f>
        <v>Longleigh Foundation</v>
      </c>
      <c r="J58" s="11" t="str">
        <f>IF([1]source_data!G60="","",[1]tailored_settings!$B$6)</f>
        <v>GB-CHC-1169016</v>
      </c>
      <c r="K58" s="11" t="str">
        <f>IF([1]source_data!G60="","",IF([1]source_data!I60="","",VLOOKUP([1]source_data!I60,[1]codelist_mapping!A:C,3,FALSE)))</f>
        <v>GTIR060</v>
      </c>
      <c r="L58" s="11" t="str">
        <f>IF([1]source_data!G60="","",IF([1]source_data!J60="","",VLOOKUP([1]source_data!J60,[1]codelist_mapping!A:C,3,FALSE)))</f>
        <v/>
      </c>
      <c r="M58" s="11" t="str">
        <f>IF([1]source_data!G60="","",IF([1]source_data!K60="","",IF([1]source_data!M60&lt;&gt;"",CONCATENATE(VLOOKUP([1]source_data!K60,[1]codelist_mapping!F:H,3,FALSE)&amp;";"&amp;VLOOKUP([1]source_data!L60,[1]codelist_mapping!F:H,3,FALSE)&amp;";"&amp;VLOOKUP([1]source_data!M60,[1]codelist_mapping!F:H,3,FALSE)),IF([1]source_data!L60&lt;&gt;"",CONCATENATE(VLOOKUP([1]source_data!K60,[1]codelist_mapping!F:H,3,FALSE)&amp;";"&amp;VLOOKUP([1]source_data!L60,[1]codelist_mapping!F:H,3,FALSE)),IF([1]source_data!K60&lt;&gt;"",CONCATENATE(VLOOKUP([1]source_data!K60,[1]codelist_mapping!F:H,3,FALSE)))))))</f>
        <v>GTIP070;GTIP080</v>
      </c>
      <c r="N58" s="14" t="str">
        <f>IF([1]source_data!G60="","",IF([1]source_data!D60="","",VLOOKUP([1]source_data!D60,[1]geo_data!A:I,9,FALSE)))</f>
        <v>West Hill &amp; North Laine</v>
      </c>
      <c r="O58" s="14" t="str">
        <f>IF([1]source_data!G60="","",IF([1]source_data!D60="","",VLOOKUP([1]source_data!D60,[1]geo_data!A:I,8,FALSE)))</f>
        <v>E05015415</v>
      </c>
      <c r="P58" s="14" t="str">
        <f>IF([1]source_data!G60="","",IF(LEFT(O58,3)="E05","WD",IF(LEFT(O58,3)="S13","WD",IF(LEFT(O58,3)="W05","WD",IF(LEFT(O58,3)="W06","UA",IF(LEFT(O58,3)="S12","CA",IF(LEFT(O58,3)="E06","UA",IF(LEFT(O58,3)="E07","NMD",IF(LEFT(O58,3)="E08","MD",IF(LEFT(O58,3)="E09","LONB"))))))))))</f>
        <v>WD</v>
      </c>
      <c r="Q58" s="14" t="str">
        <f>IF([1]source_data!G60="","",IF([1]source_data!D60="","",VLOOKUP([1]source_data!D60,[1]geo_data!A:I,7,FALSE)))</f>
        <v>Brighton and Hove</v>
      </c>
      <c r="R58" s="14" t="str">
        <f>IF([1]source_data!G60="","",IF([1]source_data!D60="","",VLOOKUP([1]source_data!D60,[1]geo_data!A:I,6,FALSE)))</f>
        <v>E06000043</v>
      </c>
      <c r="S58" s="14" t="str">
        <f>IF([1]source_data!G60="","",IF(LEFT(R58,3)="E05","WD",IF(LEFT(R58,3)="S13","WD",IF(LEFT(R58,3)="W05","WD",IF(LEFT(R58,3)="W06","UA",IF(LEFT(R58,3)="S12","CA",IF(LEFT(R58,3)="E06","UA",IF(LEFT(R58,3)="E07","NMD",IF(LEFT(R58,3)="E08","MD",IF(LEFT(R58,3)="E09","LONB"))))))))))</f>
        <v>UA</v>
      </c>
      <c r="T58" s="11" t="str">
        <f>IF([1]source_data!G60="","",IF([1]source_data!N60="","",[1]source_data!N60))</f>
        <v>Crisis Grant</v>
      </c>
      <c r="U58" s="15">
        <f>IF([1]source_data!G60="","",[1]tailored_settings!$B$8)</f>
        <v>46239</v>
      </c>
      <c r="V58" s="11" t="str">
        <f>IF([1]source_data!G60="","",[1]tailored_settings!$B$9)</f>
        <v>http://www.longleigh.org/</v>
      </c>
      <c r="W58" s="13" t="str">
        <f>IF([1]source_data!G60="","",IF([1]source_data!O60="","",[1]source_data!O60))</f>
        <v>2025-08-26</v>
      </c>
      <c r="X58" s="16" t="str">
        <f>IF([1]source_data!G60="","",IF([1]source_data!P60="","",[1]source_data!P60))</f>
        <v>2025-10-07</v>
      </c>
      <c r="Y58" s="17">
        <f>IF([1]source_data!G60="","",IF([1]source_data!Q60="","",[1]source_data!Q60))</f>
        <v>1</v>
      </c>
      <c r="Z58" s="18" t="str">
        <f>IF([1]source_data!G60="","",IF([1]source_data!I60="","",[1]tailored_settings!$B$10))</f>
        <v>Primary grant reason</v>
      </c>
      <c r="AA58" s="18" t="str">
        <f>IF([1]source_data!G60="","",IF([1]source_data!I60="","",[1]source_data!I60))</f>
        <v>4. Customer/family fleeing from a violent or abusive relationship</v>
      </c>
      <c r="AB58" s="18" t="str">
        <f>IF([1]source_data!G60="","",IF([1]source_data!J60="","",[1]tailored_settings!$B$11))</f>
        <v/>
      </c>
      <c r="AC58" s="18" t="str">
        <f>IF([1]source_data!G60="","",IF([1]source_data!J60="","",[1]source_data!J60))</f>
        <v/>
      </c>
      <c r="AD58" s="18" t="str">
        <f>IF([1]source_data!G60="","",IF([1]source_data!K60="","",[1]tailored_settings!$B$12))</f>
        <v>Grant purpose</v>
      </c>
      <c r="AE58" s="18" t="str">
        <f>IF([1]source_data!G60="","",IF([1]source_data!K60="","",[1]source_data!K60))</f>
        <v>Food vouchers</v>
      </c>
      <c r="AF58" s="18" t="str">
        <f>IF([1]source_data!G60="","",IF([1]source_data!K60="","",[1]tailored_settings!$B$13))</f>
        <v>Grant purpose</v>
      </c>
      <c r="AG58" s="18" t="str">
        <f>IF([1]source_data!G60="","",IF([1]source_data!K60="","",[1]source_data!K60))</f>
        <v>Food vouchers</v>
      </c>
      <c r="AH58" s="18" t="str">
        <f>IF([1]source_data!G60="","",IF([1]source_data!M60="","",[1]tailored_settings!$B$14))</f>
        <v/>
      </c>
      <c r="AI58" s="18" t="str">
        <f>IF([1]source_data!G60="","",IF([1]source_data!M60="","",[1]source_data!M60))</f>
        <v/>
      </c>
    </row>
    <row r="59" spans="1:35" ht="16" x14ac:dyDescent="0.2">
      <c r="A59" s="11" t="str">
        <f>IF([1]source_data!G61="","",IF(AND([1]source_data!C61&lt;&gt;"",[1]tailored_settings!$B$15="Publish"),CONCATENATE([1]tailored_settings!$B$2&amp;[1]source_data!C61),IF(AND([1]source_data!C61&lt;&gt;"",[1]tailored_settings!$B$15="Do not publish"),CONCATENATE([1]tailored_settings!$B$2&amp;TEXT(ROW(A59)-1,"0000")&amp;"_"&amp;TEXT(F59,"yyyy-mm")),CONCATENATE([1]tailored_settings!$B$2&amp;TEXT(ROW(A59)-1,"0000")&amp;"_"&amp;TEXT(F59,"yyyy-mm")))))</f>
        <v>360G-Longleigh-E25-00120W</v>
      </c>
      <c r="B59" s="11" t="str">
        <f>IF([1]source_data!G61="","",IF([1]source_data!E61&lt;&gt;"",[1]source_data!E61,CONCATENATE("Grant to "&amp;G59)))</f>
        <v>Grant to Individual Recipient</v>
      </c>
      <c r="C59" s="11" t="str">
        <f>IF([1]source_data!G61="","",IF([1]source_data!F61="",_xlfn.XLOOKUP(T59,[1]tailored_settings!$B$20:$B$25,[1]tailored_settings!$A$20:$A$25,"")))</f>
        <v>Providing financial aid during a time of crisis</v>
      </c>
      <c r="D59" s="12">
        <f>IF([1]source_data!G61="","",IF([1]source_data!G61="","",[1]source_data!G61))</f>
        <v>300</v>
      </c>
      <c r="E59" s="11" t="str">
        <f>IF([1]source_data!G61="","",[1]tailored_settings!$B$3)</f>
        <v>GBP</v>
      </c>
      <c r="F59" s="13" t="str">
        <f>IF([1]source_data!G61="","",IF([1]source_data!H61="","",[1]source_data!H61))</f>
        <v>2025-08-27</v>
      </c>
      <c r="G59" s="11" t="str">
        <f>IF([1]source_data!G61="","",[1]tailored_settings!$B$5)</f>
        <v>Individual Recipient</v>
      </c>
      <c r="H59" s="11" t="str">
        <f>IF([1]source_data!G61="","",IF(AND([1]source_data!A61&lt;&gt;"",[1]tailored_settings!$B$16="Publish"),CONCATENATE([1]tailored_settings!$B$2&amp;[1]source_data!A61),IF(AND([1]source_data!A61&lt;&gt;"",[1]tailored_settings!$B$16="Do not publish"),CONCATENATE([1]tailored_settings!$B$4&amp;TEXT(ROW(A59)-1,"0000")&amp;"_"&amp;TEXT(F59,"yyyy-mm")),CONCATENATE([1]tailored_settings!$B$4&amp;TEXT(ROW(A59)-1,"0000")&amp;"_"&amp;TEXT(F59,"yyyy-mm")))))</f>
        <v>360G-Longleigh-IND-0058_2025-08</v>
      </c>
      <c r="I59" s="11" t="str">
        <f>IF([1]source_data!G61="","",[1]tailored_settings!$B$7)</f>
        <v>Longleigh Foundation</v>
      </c>
      <c r="J59" s="11" t="str">
        <f>IF([1]source_data!G61="","",[1]tailored_settings!$B$6)</f>
        <v>GB-CHC-1169016</v>
      </c>
      <c r="K59" s="11" t="str">
        <f>IF([1]source_data!G61="","",IF([1]source_data!I61="","",VLOOKUP([1]source_data!I61,[1]codelist_mapping!A:C,3,FALSE)))</f>
        <v>GTIR060</v>
      </c>
      <c r="L59" s="11" t="str">
        <f>IF([1]source_data!G61="","",IF([1]source_data!J61="","",VLOOKUP([1]source_data!J61,[1]codelist_mapping!A:C,3,FALSE)))</f>
        <v/>
      </c>
      <c r="M59" s="11" t="str">
        <f>IF([1]source_data!G61="","",IF([1]source_data!K61="","",IF([1]source_data!M61&lt;&gt;"",CONCATENATE(VLOOKUP([1]source_data!K61,[1]codelist_mapping!F:H,3,FALSE)&amp;";"&amp;VLOOKUP([1]source_data!L61,[1]codelist_mapping!F:H,3,FALSE)&amp;";"&amp;VLOOKUP([1]source_data!M61,[1]codelist_mapping!F:H,3,FALSE)),IF([1]source_data!L61&lt;&gt;"",CONCATENATE(VLOOKUP([1]source_data!K61,[1]codelist_mapping!F:H,3,FALSE)&amp;";"&amp;VLOOKUP([1]source_data!L61,[1]codelist_mapping!F:H,3,FALSE)),IF([1]source_data!K61&lt;&gt;"",CONCATENATE(VLOOKUP([1]source_data!K61,[1]codelist_mapping!F:H,3,FALSE)))))))</f>
        <v>GTIP070;GTIP080</v>
      </c>
      <c r="N59" s="14" t="str">
        <f>IF([1]source_data!G61="","",IF([1]source_data!D61="","",VLOOKUP([1]source_data!D61,[1]geo_data!A:I,9,FALSE)))</f>
        <v>Dunstable Central</v>
      </c>
      <c r="O59" s="14" t="str">
        <f>IF([1]source_data!G61="","",IF([1]source_data!D61="","",VLOOKUP([1]source_data!D61,[1]geo_data!A:I,8,FALSE)))</f>
        <v>E05014403</v>
      </c>
      <c r="P59" s="14" t="str">
        <f>IF([1]source_data!G61="","",IF(LEFT(O59,3)="E05","WD",IF(LEFT(O59,3)="S13","WD",IF(LEFT(O59,3)="W05","WD",IF(LEFT(O59,3)="W06","UA",IF(LEFT(O59,3)="S12","CA",IF(LEFT(O59,3)="E06","UA",IF(LEFT(O59,3)="E07","NMD",IF(LEFT(O59,3)="E08","MD",IF(LEFT(O59,3)="E09","LONB"))))))))))</f>
        <v>WD</v>
      </c>
      <c r="Q59" s="14" t="str">
        <f>IF([1]source_data!G61="","",IF([1]source_data!D61="","",VLOOKUP([1]source_data!D61,[1]geo_data!A:I,7,FALSE)))</f>
        <v>Central Bedfordshire</v>
      </c>
      <c r="R59" s="14" t="str">
        <f>IF([1]source_data!G61="","",IF([1]source_data!D61="","",VLOOKUP([1]source_data!D61,[1]geo_data!A:I,6,FALSE)))</f>
        <v>E06000056</v>
      </c>
      <c r="S59" s="14" t="str">
        <f>IF([1]source_data!G61="","",IF(LEFT(R59,3)="E05","WD",IF(LEFT(R59,3)="S13","WD",IF(LEFT(R59,3)="W05","WD",IF(LEFT(R59,3)="W06","UA",IF(LEFT(R59,3)="S12","CA",IF(LEFT(R59,3)="E06","UA",IF(LEFT(R59,3)="E07","NMD",IF(LEFT(R59,3)="E08","MD",IF(LEFT(R59,3)="E09","LONB"))))))))))</f>
        <v>UA</v>
      </c>
      <c r="T59" s="11" t="str">
        <f>IF([1]source_data!G61="","",IF([1]source_data!N61="","",[1]source_data!N61))</f>
        <v>Crisis Grant</v>
      </c>
      <c r="U59" s="15">
        <f>IF([1]source_data!G61="","",[1]tailored_settings!$B$8)</f>
        <v>46239</v>
      </c>
      <c r="V59" s="11" t="str">
        <f>IF([1]source_data!G61="","",[1]tailored_settings!$B$9)</f>
        <v>http://www.longleigh.org/</v>
      </c>
      <c r="W59" s="13" t="str">
        <f>IF([1]source_data!G61="","",IF([1]source_data!O61="","",[1]source_data!O61))</f>
        <v>2025-08-27</v>
      </c>
      <c r="X59" s="16" t="str">
        <f>IF([1]source_data!G61="","",IF([1]source_data!P61="","",[1]source_data!P61))</f>
        <v>2025-10-27</v>
      </c>
      <c r="Y59" s="17">
        <f>IF([1]source_data!G61="","",IF([1]source_data!Q61="","",[1]source_data!Q61))</f>
        <v>2</v>
      </c>
      <c r="Z59" s="18" t="str">
        <f>IF([1]source_data!G61="","",IF([1]source_data!I61="","",[1]tailored_settings!$B$10))</f>
        <v>Primary grant reason</v>
      </c>
      <c r="AA59" s="18" t="str">
        <f>IF([1]source_data!G61="","",IF([1]source_data!I61="","",[1]source_data!I61))</f>
        <v>4. Customer/family fleeing from a violent or abusive relationship</v>
      </c>
      <c r="AB59" s="18" t="str">
        <f>IF([1]source_data!G61="","",IF([1]source_data!J61="","",[1]tailored_settings!$B$11))</f>
        <v/>
      </c>
      <c r="AC59" s="18" t="str">
        <f>IF([1]source_data!G61="","",IF([1]source_data!J61="","",[1]source_data!J61))</f>
        <v/>
      </c>
      <c r="AD59" s="18" t="str">
        <f>IF([1]source_data!G61="","",IF([1]source_data!K61="","",[1]tailored_settings!$B$12))</f>
        <v>Grant purpose</v>
      </c>
      <c r="AE59" s="18" t="str">
        <f>IF([1]source_data!G61="","",IF([1]source_data!K61="","",[1]source_data!K61))</f>
        <v>Food vouchers</v>
      </c>
      <c r="AF59" s="18" t="str">
        <f>IF([1]source_data!G61="","",IF([1]source_data!K61="","",[1]tailored_settings!$B$13))</f>
        <v>Grant purpose</v>
      </c>
      <c r="AG59" s="18" t="str">
        <f>IF([1]source_data!G61="","",IF([1]source_data!K61="","",[1]source_data!K61))</f>
        <v>Food vouchers</v>
      </c>
      <c r="AH59" s="18" t="str">
        <f>IF([1]source_data!G61="","",IF([1]source_data!M61="","",[1]tailored_settings!$B$14))</f>
        <v/>
      </c>
      <c r="AI59" s="18" t="str">
        <f>IF([1]source_data!G61="","",IF([1]source_data!M61="","",[1]source_data!M61))</f>
        <v/>
      </c>
    </row>
    <row r="60" spans="1:35" ht="16" x14ac:dyDescent="0.2">
      <c r="A60" s="11" t="str">
        <f>IF([1]source_data!G62="","",IF(AND([1]source_data!C62&lt;&gt;"",[1]tailored_settings!$B$15="Publish"),CONCATENATE([1]tailored_settings!$B$2&amp;[1]source_data!C62),IF(AND([1]source_data!C62&lt;&gt;"",[1]tailored_settings!$B$15="Do not publish"),CONCATENATE([1]tailored_settings!$B$2&amp;TEXT(ROW(A60)-1,"0000")&amp;"_"&amp;TEXT(F60,"yyyy-mm")),CONCATENATE([1]tailored_settings!$B$2&amp;TEXT(ROW(A60)-1,"0000")&amp;"_"&amp;TEXT(F60,"yyyy-mm")))))</f>
        <v>360G-Longleigh-E25-00121W</v>
      </c>
      <c r="B60" s="11" t="str">
        <f>IF([1]source_data!G62="","",IF([1]source_data!E62&lt;&gt;"",[1]source_data!E62,CONCATENATE("Grant to "&amp;G60)))</f>
        <v>Grant to Individual Recipient</v>
      </c>
      <c r="C60" s="11" t="str">
        <f>IF([1]source_data!G62="","",IF([1]source_data!F62="",_xlfn.XLOOKUP(T60,[1]tailored_settings!$B$20:$B$25,[1]tailored_settings!$A$20:$A$25,"")))</f>
        <v xml:space="preserve">Providing new flooring </v>
      </c>
      <c r="D60" s="12">
        <f>IF([1]source_data!G62="","",IF([1]source_data!G62="","",[1]source_data!G62))</f>
        <v>2182.8000000000002</v>
      </c>
      <c r="E60" s="11" t="str">
        <f>IF([1]source_data!G62="","",[1]tailored_settings!$B$3)</f>
        <v>GBP</v>
      </c>
      <c r="F60" s="13" t="str">
        <f>IF([1]source_data!G62="","",IF([1]source_data!H62="","",[1]source_data!H62))</f>
        <v>2025-09-01</v>
      </c>
      <c r="G60" s="11" t="str">
        <f>IF([1]source_data!G62="","",[1]tailored_settings!$B$5)</f>
        <v>Individual Recipient</v>
      </c>
      <c r="H60" s="11" t="str">
        <f>IF([1]source_data!G62="","",IF(AND([1]source_data!A62&lt;&gt;"",[1]tailored_settings!$B$16="Publish"),CONCATENATE([1]tailored_settings!$B$2&amp;[1]source_data!A62),IF(AND([1]source_data!A62&lt;&gt;"",[1]tailored_settings!$B$16="Do not publish"),CONCATENATE([1]tailored_settings!$B$4&amp;TEXT(ROW(A60)-1,"0000")&amp;"_"&amp;TEXT(F60,"yyyy-mm")),CONCATENATE([1]tailored_settings!$B$4&amp;TEXT(ROW(A60)-1,"0000")&amp;"_"&amp;TEXT(F60,"yyyy-mm")))))</f>
        <v>360G-Longleigh-IND-0059_2025-09</v>
      </c>
      <c r="I60" s="11" t="str">
        <f>IF([1]source_data!G62="","",[1]tailored_settings!$B$7)</f>
        <v>Longleigh Foundation</v>
      </c>
      <c r="J60" s="11" t="str">
        <f>IF([1]source_data!G62="","",[1]tailored_settings!$B$6)</f>
        <v>GB-CHC-1169016</v>
      </c>
      <c r="K60" s="11" t="str">
        <f>IF([1]source_data!G62="","",IF([1]source_data!I62="","",VLOOKUP([1]source_data!I62,[1]codelist_mapping!A:C,3,FALSE)))</f>
        <v>GTIR030</v>
      </c>
      <c r="L60" s="11" t="str">
        <f>IF([1]source_data!G62="","",IF([1]source_data!J62="","",VLOOKUP([1]source_data!J62,[1]codelist_mapping!A:C,3,FALSE)))</f>
        <v/>
      </c>
      <c r="M60" s="11" t="str">
        <f>IF([1]source_data!G62="","",IF([1]source_data!K62="","",IF([1]source_data!M62&lt;&gt;"",CONCATENATE(VLOOKUP([1]source_data!K62,[1]codelist_mapping!F:H,3,FALSE)&amp;";"&amp;VLOOKUP([1]source_data!L62,[1]codelist_mapping!F:H,3,FALSE)&amp;";"&amp;VLOOKUP([1]source_data!M62,[1]codelist_mapping!F:H,3,FALSE)),IF([1]source_data!L62&lt;&gt;"",CONCATENATE(VLOOKUP([1]source_data!K62,[1]codelist_mapping!F:H,3,FALSE)&amp;";"&amp;VLOOKUP([1]source_data!L62,[1]codelist_mapping!F:H,3,FALSE)),IF([1]source_data!K62&lt;&gt;"",CONCATENATE(VLOOKUP([1]source_data!K62,[1]codelist_mapping!F:H,3,FALSE)))))))</f>
        <v>GTIP030</v>
      </c>
      <c r="N60" s="14" t="str">
        <f>IF([1]source_data!G62="","",IF([1]source_data!D62="","",VLOOKUP([1]source_data!D62,[1]geo_data!A:I,9,FALSE)))</f>
        <v>Biggleswade West</v>
      </c>
      <c r="O60" s="14" t="str">
        <f>IF([1]source_data!G62="","",IF([1]source_data!D62="","",VLOOKUP([1]source_data!D62,[1]geo_data!A:I,8,FALSE)))</f>
        <v>E05014399</v>
      </c>
      <c r="P60" s="14" t="str">
        <f>IF([1]source_data!G62="","",IF(LEFT(O60,3)="E05","WD",IF(LEFT(O60,3)="S13","WD",IF(LEFT(O60,3)="W05","WD",IF(LEFT(O60,3)="W06","UA",IF(LEFT(O60,3)="S12","CA",IF(LEFT(O60,3)="E06","UA",IF(LEFT(O60,3)="E07","NMD",IF(LEFT(O60,3)="E08","MD",IF(LEFT(O60,3)="E09","LONB"))))))))))</f>
        <v>WD</v>
      </c>
      <c r="Q60" s="14" t="str">
        <f>IF([1]source_data!G62="","",IF([1]source_data!D62="","",VLOOKUP([1]source_data!D62,[1]geo_data!A:I,7,FALSE)))</f>
        <v>Central Bedfordshire</v>
      </c>
      <c r="R60" s="14" t="str">
        <f>IF([1]source_data!G62="","",IF([1]source_data!D62="","",VLOOKUP([1]source_data!D62,[1]geo_data!A:I,6,FALSE)))</f>
        <v>E06000056</v>
      </c>
      <c r="S60" s="14" t="str">
        <f>IF([1]source_data!G62="","",IF(LEFT(R60,3)="E05","WD",IF(LEFT(R60,3)="S13","WD",IF(LEFT(R60,3)="W05","WD",IF(LEFT(R60,3)="W06","UA",IF(LEFT(R60,3)="S12","CA",IF(LEFT(R60,3)="E06","UA",IF(LEFT(R60,3)="E07","NMD",IF(LEFT(R60,3)="E08","MD",IF(LEFT(R60,3)="E09","LONB"))))))))))</f>
        <v>UA</v>
      </c>
      <c r="T60" s="11" t="str">
        <f>IF([1]source_data!G62="","",IF([1]source_data!N62="","",[1]source_data!N62))</f>
        <v>Flooring Grant</v>
      </c>
      <c r="U60" s="15">
        <f>IF([1]source_data!G62="","",[1]tailored_settings!$B$8)</f>
        <v>46239</v>
      </c>
      <c r="V60" s="11" t="str">
        <f>IF([1]source_data!G62="","",[1]tailored_settings!$B$9)</f>
        <v>http://www.longleigh.org/</v>
      </c>
      <c r="W60" s="13" t="str">
        <f>IF([1]source_data!G62="","",IF([1]source_data!O62="","",[1]source_data!O62))</f>
        <v>2025-09-01</v>
      </c>
      <c r="X60" s="16" t="str">
        <f>IF([1]source_data!G62="","",IF([1]source_data!P62="","",[1]source_data!P62))</f>
        <v>2025-10-23</v>
      </c>
      <c r="Y60" s="17">
        <f>IF([1]source_data!G62="","",IF([1]source_data!Q62="","",[1]source_data!Q62))</f>
        <v>1</v>
      </c>
      <c r="Z60" s="18" t="str">
        <f>IF([1]source_data!G62="","",IF([1]source_data!I62="","",[1]tailored_settings!$B$10))</f>
        <v>Primary grant reason</v>
      </c>
      <c r="AA60" s="18" t="str">
        <f>IF([1]source_data!G62="","",IF([1]source_data!I62="","",[1]source_data!I62))</f>
        <v>1. Customer/family with a diagnosed condition or disability</v>
      </c>
      <c r="AB60" s="18" t="str">
        <f>IF([1]source_data!G62="","",IF([1]source_data!J62="","",[1]tailored_settings!$B$11))</f>
        <v/>
      </c>
      <c r="AC60" s="18" t="str">
        <f>IF([1]source_data!G62="","",IF([1]source_data!J62="","",[1]source_data!J62))</f>
        <v/>
      </c>
      <c r="AD60" s="18" t="str">
        <f>IF([1]source_data!G62="","",IF([1]source_data!K62="","",[1]tailored_settings!$B$12))</f>
        <v>Grant purpose</v>
      </c>
      <c r="AE60" s="18" t="str">
        <f>IF([1]source_data!G62="","",IF([1]source_data!K62="","",[1]source_data!K62))</f>
        <v>Flooring</v>
      </c>
      <c r="AF60" s="18" t="str">
        <f>IF([1]source_data!G62="","",IF([1]source_data!K62="","",[1]tailored_settings!$B$13))</f>
        <v>Grant purpose</v>
      </c>
      <c r="AG60" s="18" t="str">
        <f>IF([1]source_data!G62="","",IF([1]source_data!K62="","",[1]source_data!K62))</f>
        <v>Flooring</v>
      </c>
      <c r="AH60" s="18" t="str">
        <f>IF([1]source_data!G62="","",IF([1]source_data!M62="","",[1]tailored_settings!$B$14))</f>
        <v/>
      </c>
      <c r="AI60" s="18" t="str">
        <f>IF([1]source_data!G62="","",IF([1]source_data!M62="","",[1]source_data!M62))</f>
        <v/>
      </c>
    </row>
    <row r="61" spans="1:35" ht="16" x14ac:dyDescent="0.2">
      <c r="A61" s="11" t="str">
        <f>IF([1]source_data!G63="","",IF(AND([1]source_data!C63&lt;&gt;"",[1]tailored_settings!$B$15="Publish"),CONCATENATE([1]tailored_settings!$B$2&amp;[1]source_data!C63),IF(AND([1]source_data!C63&lt;&gt;"",[1]tailored_settings!$B$15="Do not publish"),CONCATENATE([1]tailored_settings!$B$2&amp;TEXT(ROW(A61)-1,"0000")&amp;"_"&amp;TEXT(F61,"yyyy-mm")),CONCATENATE([1]tailored_settings!$B$2&amp;TEXT(ROW(A61)-1,"0000")&amp;"_"&amp;TEXT(F61,"yyyy-mm")))))</f>
        <v>360G-Longleigh-E25-00122W</v>
      </c>
      <c r="B61" s="11" t="str">
        <f>IF([1]source_data!G63="","",IF([1]source_data!E63&lt;&gt;"",[1]source_data!E63,CONCATENATE("Grant to "&amp;G61)))</f>
        <v>Grant to Individual Recipient</v>
      </c>
      <c r="C61" s="11" t="str">
        <f>IF([1]source_data!G63="","",IF([1]source_data!F63="",_xlfn.XLOOKUP(T61,[1]tailored_settings!$B$20:$B$25,[1]tailored_settings!$A$20:$A$25,"")))</f>
        <v>Providing aid to the staff of our donor</v>
      </c>
      <c r="D61" s="12">
        <f>IF([1]source_data!G63="","",IF([1]source_data!G63="","",[1]source_data!G63))</f>
        <v>240</v>
      </c>
      <c r="E61" s="11" t="str">
        <f>IF([1]source_data!G63="","",[1]tailored_settings!$B$3)</f>
        <v>GBP</v>
      </c>
      <c r="F61" s="13" t="str">
        <f>IF([1]source_data!G63="","",IF([1]source_data!H63="","",[1]source_data!H63))</f>
        <v>2025-08-28</v>
      </c>
      <c r="G61" s="11" t="str">
        <f>IF([1]source_data!G63="","",[1]tailored_settings!$B$5)</f>
        <v>Individual Recipient</v>
      </c>
      <c r="H61" s="11" t="str">
        <f>IF([1]source_data!G63="","",IF(AND([1]source_data!A63&lt;&gt;"",[1]tailored_settings!$B$16="Publish"),CONCATENATE([1]tailored_settings!$B$2&amp;[1]source_data!A63),IF(AND([1]source_data!A63&lt;&gt;"",[1]tailored_settings!$B$16="Do not publish"),CONCATENATE([1]tailored_settings!$B$4&amp;TEXT(ROW(A61)-1,"0000")&amp;"_"&amp;TEXT(F61,"yyyy-mm")),CONCATENATE([1]tailored_settings!$B$4&amp;TEXT(ROW(A61)-1,"0000")&amp;"_"&amp;TEXT(F61,"yyyy-mm")))))</f>
        <v>360G-Longleigh-IND-0060_2025-08</v>
      </c>
      <c r="I61" s="11" t="str">
        <f>IF([1]source_data!G63="","",[1]tailored_settings!$B$7)</f>
        <v>Longleigh Foundation</v>
      </c>
      <c r="J61" s="11" t="str">
        <f>IF([1]source_data!G63="","",[1]tailored_settings!$B$6)</f>
        <v>GB-CHC-1169016</v>
      </c>
      <c r="K61" s="11" t="str">
        <f>IF([1]source_data!G63="","",IF([1]source_data!I63="","",VLOOKUP([1]source_data!I63,[1]codelist_mapping!A:C,3,FALSE)))</f>
        <v>GTIR010</v>
      </c>
      <c r="L61" s="11" t="str">
        <f>IF([1]source_data!G63="","",IF([1]source_data!J63="","",VLOOKUP([1]source_data!J63,[1]codelist_mapping!A:C,3,FALSE)))</f>
        <v/>
      </c>
      <c r="M61" s="11" t="str">
        <f>IF([1]source_data!G63="","",IF([1]source_data!K63="","",IF([1]source_data!M63&lt;&gt;"",CONCATENATE(VLOOKUP([1]source_data!K63,[1]codelist_mapping!F:H,3,FALSE)&amp;";"&amp;VLOOKUP([1]source_data!L63,[1]codelist_mapping!F:H,3,FALSE)&amp;";"&amp;VLOOKUP([1]source_data!M63,[1]codelist_mapping!F:H,3,FALSE)),IF([1]source_data!L63&lt;&gt;"",CONCATENATE(VLOOKUP([1]source_data!K63,[1]codelist_mapping!F:H,3,FALSE)&amp;";"&amp;VLOOKUP([1]source_data!L63,[1]codelist_mapping!F:H,3,FALSE)),IF([1]source_data!K63&lt;&gt;"",CONCATENATE(VLOOKUP([1]source_data!K63,[1]codelist_mapping!F:H,3,FALSE)))))))</f>
        <v>GTIP070</v>
      </c>
      <c r="N61" s="14" t="str">
        <f>IF([1]source_data!G63="","",IF([1]source_data!D63="","",VLOOKUP([1]source_data!D63,[1]geo_data!A:I,9,FALSE)))</f>
        <v>East Cliff &amp; Springbourne</v>
      </c>
      <c r="O61" s="14" t="str">
        <f>IF([1]source_data!G63="","",IF([1]source_data!D63="","",VLOOKUP([1]source_data!D63,[1]geo_data!A:I,8,FALSE)))</f>
        <v>E05012661</v>
      </c>
      <c r="P61" s="14" t="str">
        <f>IF([1]source_data!G63="","",IF(LEFT(O61,3)="E05","WD",IF(LEFT(O61,3)="S13","WD",IF(LEFT(O61,3)="W05","WD",IF(LEFT(O61,3)="W06","UA",IF(LEFT(O61,3)="S12","CA",IF(LEFT(O61,3)="E06","UA",IF(LEFT(O61,3)="E07","NMD",IF(LEFT(O61,3)="E08","MD",IF(LEFT(O61,3)="E09","LONB"))))))))))</f>
        <v>WD</v>
      </c>
      <c r="Q61" s="14" t="str">
        <f>IF([1]source_data!G63="","",IF([1]source_data!D63="","",VLOOKUP([1]source_data!D63,[1]geo_data!A:I,7,FALSE)))</f>
        <v>Bournemouth, Christchurch and Poole</v>
      </c>
      <c r="R61" s="14" t="str">
        <f>IF([1]source_data!G63="","",IF([1]source_data!D63="","",VLOOKUP([1]source_data!D63,[1]geo_data!A:I,6,FALSE)))</f>
        <v>E06000058</v>
      </c>
      <c r="S61" s="14" t="str">
        <f>IF([1]source_data!G63="","",IF(LEFT(R61,3)="E05","WD",IF(LEFT(R61,3)="S13","WD",IF(LEFT(R61,3)="W05","WD",IF(LEFT(R61,3)="W06","UA",IF(LEFT(R61,3)="S12","CA",IF(LEFT(R61,3)="E06","UA",IF(LEFT(R61,3)="E07","NMD",IF(LEFT(R61,3)="E08","MD",IF(LEFT(R61,3)="E09","LONB"))))))))))</f>
        <v>UA</v>
      </c>
      <c r="T61" s="11" t="str">
        <f>IF([1]source_data!G63="","",IF([1]source_data!N63="","",[1]source_data!N63))</f>
        <v>Stonewater Employee Support Fund</v>
      </c>
      <c r="U61" s="15">
        <f>IF([1]source_data!G63="","",[1]tailored_settings!$B$8)</f>
        <v>46239</v>
      </c>
      <c r="V61" s="11" t="str">
        <f>IF([1]source_data!G63="","",[1]tailored_settings!$B$9)</f>
        <v>http://www.longleigh.org/</v>
      </c>
      <c r="W61" s="13" t="str">
        <f>IF([1]source_data!G63="","",IF([1]source_data!O63="","",[1]source_data!O63))</f>
        <v>2025-08-28</v>
      </c>
      <c r="X61" s="16" t="str">
        <f>IF([1]source_data!G63="","",IF([1]source_data!P63="","",[1]source_data!P63))</f>
        <v>2025-10-31</v>
      </c>
      <c r="Y61" s="17">
        <f>IF([1]source_data!G63="","",IF([1]source_data!Q63="","",[1]source_data!Q63))</f>
        <v>2</v>
      </c>
      <c r="Z61" s="18" t="str">
        <f>IF([1]source_data!G63="","",IF([1]source_data!I63="","",[1]tailored_settings!$B$10))</f>
        <v>Primary grant reason</v>
      </c>
      <c r="AA61" s="18" t="str">
        <f>IF([1]source_data!G63="","",IF([1]source_data!I63="","",[1]source_data!I63))</f>
        <v>8a. Financial Hardship where the customer/household is spending more than 50% of their monthly income on housing costs.</v>
      </c>
      <c r="AB61" s="18" t="str">
        <f>IF([1]source_data!G63="","",IF([1]source_data!J63="","",[1]tailored_settings!$B$11))</f>
        <v/>
      </c>
      <c r="AC61" s="18" t="str">
        <f>IF([1]source_data!G63="","",IF([1]source_data!J63="","",[1]source_data!J63))</f>
        <v/>
      </c>
      <c r="AD61" s="18" t="str">
        <f>IF([1]source_data!G63="","",IF([1]source_data!K63="","",[1]tailored_settings!$B$12))</f>
        <v>Grant purpose</v>
      </c>
      <c r="AE61" s="18" t="str">
        <f>IF([1]source_data!G63="","",IF([1]source_data!K63="","",[1]source_data!K63))</f>
        <v>Food vouchers</v>
      </c>
      <c r="AF61" s="18" t="str">
        <f>IF([1]source_data!G63="","",IF([1]source_data!K63="","",[1]tailored_settings!$B$13))</f>
        <v>Grant purpose</v>
      </c>
      <c r="AG61" s="18" t="str">
        <f>IF([1]source_data!G63="","",IF([1]source_data!K63="","",[1]source_data!K63))</f>
        <v>Food vouchers</v>
      </c>
      <c r="AH61" s="18" t="str">
        <f>IF([1]source_data!G63="","",IF([1]source_data!M63="","",[1]tailored_settings!$B$14))</f>
        <v/>
      </c>
      <c r="AI61" s="18" t="str">
        <f>IF([1]source_data!G63="","",IF([1]source_data!M63="","",[1]source_data!M63))</f>
        <v/>
      </c>
    </row>
    <row r="62" spans="1:35" ht="16" x14ac:dyDescent="0.2">
      <c r="A62" s="11" t="str">
        <f>IF([1]source_data!G64="","",IF(AND([1]source_data!C64&lt;&gt;"",[1]tailored_settings!$B$15="Publish"),CONCATENATE([1]tailored_settings!$B$2&amp;[1]source_data!C64),IF(AND([1]source_data!C64&lt;&gt;"",[1]tailored_settings!$B$15="Do not publish"),CONCATENATE([1]tailored_settings!$B$2&amp;TEXT(ROW(A62)-1,"0000")&amp;"_"&amp;TEXT(F62,"yyyy-mm")),CONCATENATE([1]tailored_settings!$B$2&amp;TEXT(ROW(A62)-1,"0000")&amp;"_"&amp;TEXT(F62,"yyyy-mm")))))</f>
        <v>360G-Longleigh-E25-00123W</v>
      </c>
      <c r="B62" s="11" t="str">
        <f>IF([1]source_data!G64="","",IF([1]source_data!E64&lt;&gt;"",[1]source_data!E64,CONCATENATE("Grant to "&amp;G62)))</f>
        <v>Grant to Individual Recipient</v>
      </c>
      <c r="C62" s="11" t="str">
        <f>IF([1]source_data!G64="","",IF([1]source_data!F64="",_xlfn.XLOOKUP(T62,[1]tailored_settings!$B$20:$B$25,[1]tailored_settings!$A$20:$A$25,"")))</f>
        <v>Helping to alleviate financial hardship</v>
      </c>
      <c r="D62" s="12">
        <f>IF([1]source_data!G64="","",IF([1]source_data!G64="","",[1]source_data!G64))</f>
        <v>853.40000000000009</v>
      </c>
      <c r="E62" s="11" t="str">
        <f>IF([1]source_data!G64="","",[1]tailored_settings!$B$3)</f>
        <v>GBP</v>
      </c>
      <c r="F62" s="13" t="str">
        <f>IF([1]source_data!G64="","",IF([1]source_data!H64="","",[1]source_data!H64))</f>
        <v>2025-09-01</v>
      </c>
      <c r="G62" s="11" t="str">
        <f>IF([1]source_data!G64="","",[1]tailored_settings!$B$5)</f>
        <v>Individual Recipient</v>
      </c>
      <c r="H62" s="11" t="str">
        <f>IF([1]source_data!G64="","",IF(AND([1]source_data!A64&lt;&gt;"",[1]tailored_settings!$B$16="Publish"),CONCATENATE([1]tailored_settings!$B$2&amp;[1]source_data!A64),IF(AND([1]source_data!A64&lt;&gt;"",[1]tailored_settings!$B$16="Do not publish"),CONCATENATE([1]tailored_settings!$B$4&amp;TEXT(ROW(A62)-1,"0000")&amp;"_"&amp;TEXT(F62,"yyyy-mm")),CONCATENATE([1]tailored_settings!$B$4&amp;TEXT(ROW(A62)-1,"0000")&amp;"_"&amp;TEXT(F62,"yyyy-mm")))))</f>
        <v>360G-Longleigh-IND-0061_2025-09</v>
      </c>
      <c r="I62" s="11" t="str">
        <f>IF([1]source_data!G64="","",[1]tailored_settings!$B$7)</f>
        <v>Longleigh Foundation</v>
      </c>
      <c r="J62" s="11" t="str">
        <f>IF([1]source_data!G64="","",[1]tailored_settings!$B$6)</f>
        <v>GB-CHC-1169016</v>
      </c>
      <c r="K62" s="11" t="str">
        <f>IF([1]source_data!G64="","",IF([1]source_data!I64="","",VLOOKUP([1]source_data!I64,[1]codelist_mapping!A:C,3,FALSE)))</f>
        <v>GTIR080</v>
      </c>
      <c r="L62" s="11" t="str">
        <f>IF([1]source_data!G64="","",IF([1]source_data!J64="","",VLOOKUP([1]source_data!J64,[1]codelist_mapping!A:C,3,FALSE)))</f>
        <v/>
      </c>
      <c r="M62" s="11" t="str">
        <f>IF([1]source_data!G64="","",IF([1]source_data!K64="","",IF([1]source_data!M64&lt;&gt;"",CONCATENATE(VLOOKUP([1]source_data!K64,[1]codelist_mapping!F:H,3,FALSE)&amp;";"&amp;VLOOKUP([1]source_data!L64,[1]codelist_mapping!F:H,3,FALSE)&amp;";"&amp;VLOOKUP([1]source_data!M64,[1]codelist_mapping!F:H,3,FALSE)),IF([1]source_data!L64&lt;&gt;"",CONCATENATE(VLOOKUP([1]source_data!K64,[1]codelist_mapping!F:H,3,FALSE)&amp;";"&amp;VLOOKUP([1]source_data!L64,[1]codelist_mapping!F:H,3,FALSE)),IF([1]source_data!K64&lt;&gt;"",CONCATENATE(VLOOKUP([1]source_data!K64,[1]codelist_mapping!F:H,3,FALSE)))))))</f>
        <v>GTIP020;GTIP020;GTIP060</v>
      </c>
      <c r="N62" s="14" t="str">
        <f>IF([1]source_data!G64="","",IF([1]source_data!D64="","",VLOOKUP([1]source_data!D64,[1]geo_data!A:I,9,FALSE)))</f>
        <v>Lenton &amp; Wollaton East</v>
      </c>
      <c r="O62" s="14" t="str">
        <f>IF([1]source_data!G64="","",IF([1]source_data!D64="","",VLOOKUP([1]source_data!D64,[1]geo_data!A:I,8,FALSE)))</f>
        <v>E05012283</v>
      </c>
      <c r="P62" s="14" t="str">
        <f>IF([1]source_data!G64="","",IF(LEFT(O62,3)="E05","WD",IF(LEFT(O62,3)="S13","WD",IF(LEFT(O62,3)="W05","WD",IF(LEFT(O62,3)="W06","UA",IF(LEFT(O62,3)="S12","CA",IF(LEFT(O62,3)="E06","UA",IF(LEFT(O62,3)="E07","NMD",IF(LEFT(O62,3)="E08","MD",IF(LEFT(O62,3)="E09","LONB"))))))))))</f>
        <v>WD</v>
      </c>
      <c r="Q62" s="14" t="str">
        <f>IF([1]source_data!G64="","",IF([1]source_data!D64="","",VLOOKUP([1]source_data!D64,[1]geo_data!A:I,7,FALSE)))</f>
        <v>Nottingham</v>
      </c>
      <c r="R62" s="14" t="str">
        <f>IF([1]source_data!G64="","",IF([1]source_data!D64="","",VLOOKUP([1]source_data!D64,[1]geo_data!A:I,6,FALSE)))</f>
        <v>E06000018</v>
      </c>
      <c r="S62" s="14" t="str">
        <f>IF([1]source_data!G64="","",IF(LEFT(R62,3)="E05","WD",IF(LEFT(R62,3)="S13","WD",IF(LEFT(R62,3)="W05","WD",IF(LEFT(R62,3)="W06","UA",IF(LEFT(R62,3)="S12","CA",IF(LEFT(R62,3)="E06","UA",IF(LEFT(R62,3)="E07","NMD",IF(LEFT(R62,3)="E08","MD",IF(LEFT(R62,3)="E09","LONB"))))))))))</f>
        <v>UA</v>
      </c>
      <c r="T62" s="11" t="str">
        <f>IF([1]source_data!G64="","",IF([1]source_data!N64="","",[1]source_data!N64))</f>
        <v>Hardship Grant</v>
      </c>
      <c r="U62" s="15">
        <f>IF([1]source_data!G64="","",[1]tailored_settings!$B$8)</f>
        <v>46239</v>
      </c>
      <c r="V62" s="11" t="str">
        <f>IF([1]source_data!G64="","",[1]tailored_settings!$B$9)</f>
        <v>http://www.longleigh.org/</v>
      </c>
      <c r="W62" s="13" t="str">
        <f>IF([1]source_data!G64="","",IF([1]source_data!O64="","",[1]source_data!O64))</f>
        <v>2025-09-01</v>
      </c>
      <c r="X62" s="16" t="str">
        <f>IF([1]source_data!G64="","",IF([1]source_data!P64="","",[1]source_data!P64))</f>
        <v>2025-09-17</v>
      </c>
      <c r="Y62" s="17">
        <f>IF([1]source_data!G64="","",IF([1]source_data!Q64="","",[1]source_data!Q64))</f>
        <v>0</v>
      </c>
      <c r="Z62" s="18" t="str">
        <f>IF([1]source_data!G64="","",IF([1]source_data!I64="","",[1]tailored_settings!$B$10))</f>
        <v>Primary grant reason</v>
      </c>
      <c r="AA62" s="18" t="str">
        <f>IF([1]source_data!G64="","",IF([1]source_data!I64="","",[1]source_data!I64))</f>
        <v>3. Customer/family moving from homelessness/supported living into independent living.</v>
      </c>
      <c r="AB62" s="18" t="str">
        <f>IF([1]source_data!G64="","",IF([1]source_data!J64="","",[1]tailored_settings!$B$11))</f>
        <v/>
      </c>
      <c r="AC62" s="18" t="str">
        <f>IF([1]source_data!G64="","",IF([1]source_data!J64="","",[1]source_data!J64))</f>
        <v/>
      </c>
      <c r="AD62" s="18" t="str">
        <f>IF([1]source_data!G64="","",IF([1]source_data!K64="","",[1]tailored_settings!$B$12))</f>
        <v>Grant purpose</v>
      </c>
      <c r="AE62" s="18" t="str">
        <f>IF([1]source_data!G64="","",IF([1]source_data!K64="","",[1]source_data!K64))</f>
        <v xml:space="preserve">Furniture </v>
      </c>
      <c r="AF62" s="18" t="str">
        <f>IF([1]source_data!G64="","",IF([1]source_data!K64="","",[1]tailored_settings!$B$13))</f>
        <v>Grant purpose</v>
      </c>
      <c r="AG62" s="18" t="str">
        <f>IF([1]source_data!G64="","",IF([1]source_data!K64="","",[1]source_data!K64))</f>
        <v xml:space="preserve">Furniture </v>
      </c>
      <c r="AH62" s="18" t="str">
        <f>IF([1]source_data!G64="","",IF([1]source_data!M64="","",[1]tailored_settings!$B$14))</f>
        <v>Grant purpose</v>
      </c>
      <c r="AI62" s="18" t="str">
        <f>IF([1]source_data!G64="","",IF([1]source_data!M64="","",[1]source_data!M64))</f>
        <v>Voucher for small household items</v>
      </c>
    </row>
    <row r="63" spans="1:35" ht="16" x14ac:dyDescent="0.2">
      <c r="A63" s="11" t="str">
        <f>IF([1]source_data!G65="","",IF(AND([1]source_data!C65&lt;&gt;"",[1]tailored_settings!$B$15="Publish"),CONCATENATE([1]tailored_settings!$B$2&amp;[1]source_data!C65),IF(AND([1]source_data!C65&lt;&gt;"",[1]tailored_settings!$B$15="Do not publish"),CONCATENATE([1]tailored_settings!$B$2&amp;TEXT(ROW(A63)-1,"0000")&amp;"_"&amp;TEXT(F63,"yyyy-mm")),CONCATENATE([1]tailored_settings!$B$2&amp;TEXT(ROW(A63)-1,"0000")&amp;"_"&amp;TEXT(F63,"yyyy-mm")))))</f>
        <v>360G-Longleigh-E25-00124W</v>
      </c>
      <c r="B63" s="11" t="str">
        <f>IF([1]source_data!G65="","",IF([1]source_data!E65&lt;&gt;"",[1]source_data!E65,CONCATENATE("Grant to "&amp;G63)))</f>
        <v>Grant to Individual Recipient</v>
      </c>
      <c r="C63" s="11" t="str">
        <f>IF([1]source_data!G65="","",IF([1]source_data!F65="",_xlfn.XLOOKUP(T63,[1]tailored_settings!$B$20:$B$25,[1]tailored_settings!$A$20:$A$25,"")))</f>
        <v>Helping to alleviate financial hardship</v>
      </c>
      <c r="D63" s="12">
        <f>IF([1]source_data!G65="","",IF([1]source_data!G65="","",[1]source_data!G65))</f>
        <v>634.96</v>
      </c>
      <c r="E63" s="11" t="str">
        <f>IF([1]source_data!G65="","",[1]tailored_settings!$B$3)</f>
        <v>GBP</v>
      </c>
      <c r="F63" s="13" t="str">
        <f>IF([1]source_data!G65="","",IF([1]source_data!H65="","",[1]source_data!H65))</f>
        <v>2025-09-02</v>
      </c>
      <c r="G63" s="11" t="str">
        <f>IF([1]source_data!G65="","",[1]tailored_settings!$B$5)</f>
        <v>Individual Recipient</v>
      </c>
      <c r="H63" s="11" t="str">
        <f>IF([1]source_data!G65="","",IF(AND([1]source_data!A65&lt;&gt;"",[1]tailored_settings!$B$16="Publish"),CONCATENATE([1]tailored_settings!$B$2&amp;[1]source_data!A65),IF(AND([1]source_data!A65&lt;&gt;"",[1]tailored_settings!$B$16="Do not publish"),CONCATENATE([1]tailored_settings!$B$4&amp;TEXT(ROW(A63)-1,"0000")&amp;"_"&amp;TEXT(F63,"yyyy-mm")),CONCATENATE([1]tailored_settings!$B$4&amp;TEXT(ROW(A63)-1,"0000")&amp;"_"&amp;TEXT(F63,"yyyy-mm")))))</f>
        <v>360G-Longleigh-IND-0062_2025-09</v>
      </c>
      <c r="I63" s="11" t="str">
        <f>IF([1]source_data!G65="","",[1]tailored_settings!$B$7)</f>
        <v>Longleigh Foundation</v>
      </c>
      <c r="J63" s="11" t="str">
        <f>IF([1]source_data!G65="","",[1]tailored_settings!$B$6)</f>
        <v>GB-CHC-1169016</v>
      </c>
      <c r="K63" s="11" t="str">
        <f>IF([1]source_data!G65="","",IF([1]source_data!I65="","",VLOOKUP([1]source_data!I65,[1]codelist_mapping!A:C,3,FALSE)))</f>
        <v>GTIR040</v>
      </c>
      <c r="L63" s="11" t="str">
        <f>IF([1]source_data!G65="","",IF([1]source_data!J65="","",VLOOKUP([1]source_data!J65,[1]codelist_mapping!A:C,3,FALSE)))</f>
        <v/>
      </c>
      <c r="M63" s="11" t="str">
        <f>IF([1]source_data!G65="","",IF([1]source_data!K65="","",IF([1]source_data!M65&lt;&gt;"",CONCATENATE(VLOOKUP([1]source_data!K65,[1]codelist_mapping!F:H,3,FALSE)&amp;";"&amp;VLOOKUP([1]source_data!L65,[1]codelist_mapping!F:H,3,FALSE)&amp;";"&amp;VLOOKUP([1]source_data!M65,[1]codelist_mapping!F:H,3,FALSE)),IF([1]source_data!L65&lt;&gt;"",CONCATENATE(VLOOKUP([1]source_data!K65,[1]codelist_mapping!F:H,3,FALSE)&amp;";"&amp;VLOOKUP([1]source_data!L65,[1]codelist_mapping!F:H,3,FALSE)),IF([1]source_data!K65&lt;&gt;"",CONCATENATE(VLOOKUP([1]source_data!K65,[1]codelist_mapping!F:H,3,FALSE)))))))</f>
        <v>GTIP020</v>
      </c>
      <c r="N63" s="14" t="str">
        <f>IF([1]source_data!G65="","",IF([1]source_data!D65="","",VLOOKUP([1]source_data!D65,[1]geo_data!A:I,9,FALSE)))</f>
        <v>Leominster North &amp; Rural</v>
      </c>
      <c r="O63" s="14" t="str">
        <f>IF([1]source_data!G65="","",IF([1]source_data!D65="","",VLOOKUP([1]source_data!D65,[1]geo_data!A:I,8,FALSE)))</f>
        <v>E05009469</v>
      </c>
      <c r="P63" s="14" t="str">
        <f>IF([1]source_data!G65="","",IF(LEFT(O63,3)="E05","WD",IF(LEFT(O63,3)="S13","WD",IF(LEFT(O63,3)="W05","WD",IF(LEFT(O63,3)="W06","UA",IF(LEFT(O63,3)="S12","CA",IF(LEFT(O63,3)="E06","UA",IF(LEFT(O63,3)="E07","NMD",IF(LEFT(O63,3)="E08","MD",IF(LEFT(O63,3)="E09","LONB"))))))))))</f>
        <v>WD</v>
      </c>
      <c r="Q63" s="14" t="str">
        <f>IF([1]source_data!G65="","",IF([1]source_data!D65="","",VLOOKUP([1]source_data!D65,[1]geo_data!A:I,7,FALSE)))</f>
        <v>Herefordshire, County of</v>
      </c>
      <c r="R63" s="14" t="str">
        <f>IF([1]source_data!G65="","",IF([1]source_data!D65="","",VLOOKUP([1]source_data!D65,[1]geo_data!A:I,6,FALSE)))</f>
        <v>E06000019</v>
      </c>
      <c r="S63" s="14" t="str">
        <f>IF([1]source_data!G65="","",IF(LEFT(R63,3)="E05","WD",IF(LEFT(R63,3)="S13","WD",IF(LEFT(R63,3)="W05","WD",IF(LEFT(R63,3)="W06","UA",IF(LEFT(R63,3)="S12","CA",IF(LEFT(R63,3)="E06","UA",IF(LEFT(R63,3)="E07","NMD",IF(LEFT(R63,3)="E08","MD",IF(LEFT(R63,3)="E09","LONB"))))))))))</f>
        <v>UA</v>
      </c>
      <c r="T63" s="11" t="str">
        <f>IF([1]source_data!G65="","",IF([1]source_data!N65="","",[1]source_data!N65))</f>
        <v>Hardship Grant</v>
      </c>
      <c r="U63" s="15">
        <f>IF([1]source_data!G65="","",[1]tailored_settings!$B$8)</f>
        <v>46239</v>
      </c>
      <c r="V63" s="11" t="str">
        <f>IF([1]source_data!G65="","",[1]tailored_settings!$B$9)</f>
        <v>http://www.longleigh.org/</v>
      </c>
      <c r="W63" s="13" t="str">
        <f>IF([1]source_data!G65="","",IF([1]source_data!O65="","",[1]source_data!O65))</f>
        <v>2025-09-02</v>
      </c>
      <c r="X63" s="16" t="str">
        <f>IF([1]source_data!G65="","",IF([1]source_data!P65="","",[1]source_data!P65))</f>
        <v>2025-09-10</v>
      </c>
      <c r="Y63" s="17">
        <f>IF([1]source_data!G65="","",IF([1]source_data!Q65="","",[1]source_data!Q65))</f>
        <v>0</v>
      </c>
      <c r="Z63" s="18" t="str">
        <f>IF([1]source_data!G65="","",IF([1]source_data!I65="","",[1]tailored_settings!$B$10))</f>
        <v>Primary grant reason</v>
      </c>
      <c r="AA63" s="18" t="str">
        <f>IF([1]source_data!G65="","",IF([1]source_data!I65="","",[1]source_data!I65))</f>
        <v>2. Customer/family receiving medication and/or therapy for a mental health condition or substance addiction.</v>
      </c>
      <c r="AB63" s="18" t="str">
        <f>IF([1]source_data!G65="","",IF([1]source_data!J65="","",[1]tailored_settings!$B$11))</f>
        <v/>
      </c>
      <c r="AC63" s="18" t="str">
        <f>IF([1]source_data!G65="","",IF([1]source_data!J65="","",[1]source_data!J65))</f>
        <v/>
      </c>
      <c r="AD63" s="18" t="str">
        <f>IF([1]source_data!G65="","",IF([1]source_data!K65="","",[1]tailored_settings!$B$12))</f>
        <v>Grant purpose</v>
      </c>
      <c r="AE63" s="18" t="str">
        <f>IF([1]source_data!G65="","",IF([1]source_data!K65="","",[1]source_data!K65))</f>
        <v>Appliances</v>
      </c>
      <c r="AF63" s="18" t="str">
        <f>IF([1]source_data!G65="","",IF([1]source_data!K65="","",[1]tailored_settings!$B$13))</f>
        <v>Grant purpose</v>
      </c>
      <c r="AG63" s="18" t="str">
        <f>IF([1]source_data!G65="","",IF([1]source_data!K65="","",[1]source_data!K65))</f>
        <v>Appliances</v>
      </c>
      <c r="AH63" s="18" t="str">
        <f>IF([1]source_data!G65="","",IF([1]source_data!M65="","",[1]tailored_settings!$B$14))</f>
        <v/>
      </c>
      <c r="AI63" s="18" t="str">
        <f>IF([1]source_data!G65="","",IF([1]source_data!M65="","",[1]source_data!M65))</f>
        <v/>
      </c>
    </row>
    <row r="64" spans="1:35" ht="16" x14ac:dyDescent="0.2">
      <c r="A64" s="11" t="str">
        <f>IF([1]source_data!G66="","",IF(AND([1]source_data!C66&lt;&gt;"",[1]tailored_settings!$B$15="Publish"),CONCATENATE([1]tailored_settings!$B$2&amp;[1]source_data!C66),IF(AND([1]source_data!C66&lt;&gt;"",[1]tailored_settings!$B$15="Do not publish"),CONCATENATE([1]tailored_settings!$B$2&amp;TEXT(ROW(A64)-1,"0000")&amp;"_"&amp;TEXT(F64,"yyyy-mm")),CONCATENATE([1]tailored_settings!$B$2&amp;TEXT(ROW(A64)-1,"0000")&amp;"_"&amp;TEXT(F64,"yyyy-mm")))))</f>
        <v>360G-Longleigh-E25-00125W</v>
      </c>
      <c r="B64" s="11" t="str">
        <f>IF([1]source_data!G66="","",IF([1]source_data!E66&lt;&gt;"",[1]source_data!E66,CONCATENATE("Grant to "&amp;G64)))</f>
        <v>Grant to Individual Recipient</v>
      </c>
      <c r="C64" s="11" t="str">
        <f>IF([1]source_data!G66="","",IF([1]source_data!F66="",_xlfn.XLOOKUP(T64,[1]tailored_settings!$B$20:$B$25,[1]tailored_settings!$A$20:$A$25,"")))</f>
        <v>Providing financial aid during a time of crisis</v>
      </c>
      <c r="D64" s="12">
        <f>IF([1]source_data!G66="","",IF([1]source_data!G66="","",[1]source_data!G66))</f>
        <v>350</v>
      </c>
      <c r="E64" s="11" t="str">
        <f>IF([1]source_data!G66="","",[1]tailored_settings!$B$3)</f>
        <v>GBP</v>
      </c>
      <c r="F64" s="13" t="str">
        <f>IF([1]source_data!G66="","",IF([1]source_data!H66="","",[1]source_data!H66))</f>
        <v>2025-09-01</v>
      </c>
      <c r="G64" s="11" t="str">
        <f>IF([1]source_data!G66="","",[1]tailored_settings!$B$5)</f>
        <v>Individual Recipient</v>
      </c>
      <c r="H64" s="11" t="str">
        <f>IF([1]source_data!G66="","",IF(AND([1]source_data!A66&lt;&gt;"",[1]tailored_settings!$B$16="Publish"),CONCATENATE([1]tailored_settings!$B$2&amp;[1]source_data!A66),IF(AND([1]source_data!A66&lt;&gt;"",[1]tailored_settings!$B$16="Do not publish"),CONCATENATE([1]tailored_settings!$B$4&amp;TEXT(ROW(A64)-1,"0000")&amp;"_"&amp;TEXT(F64,"yyyy-mm")),CONCATENATE([1]tailored_settings!$B$4&amp;TEXT(ROW(A64)-1,"0000")&amp;"_"&amp;TEXT(F64,"yyyy-mm")))))</f>
        <v>360G-Longleigh-IND-0063_2025-09</v>
      </c>
      <c r="I64" s="11" t="str">
        <f>IF([1]source_data!G66="","",[1]tailored_settings!$B$7)</f>
        <v>Longleigh Foundation</v>
      </c>
      <c r="J64" s="11" t="str">
        <f>IF([1]source_data!G66="","",[1]tailored_settings!$B$6)</f>
        <v>GB-CHC-1169016</v>
      </c>
      <c r="K64" s="11" t="str">
        <f>IF([1]source_data!G66="","",IF([1]source_data!I66="","",VLOOKUP([1]source_data!I66,[1]codelist_mapping!A:C,3,FALSE)))</f>
        <v>GTIR040</v>
      </c>
      <c r="L64" s="11" t="str">
        <f>IF([1]source_data!G66="","",IF([1]source_data!J66="","",VLOOKUP([1]source_data!J66,[1]codelist_mapping!A:C,3,FALSE)))</f>
        <v/>
      </c>
      <c r="M64" s="11" t="str">
        <f>IF([1]source_data!G66="","",IF([1]source_data!K66="","",IF([1]source_data!M66&lt;&gt;"",CONCATENATE(VLOOKUP([1]source_data!K66,[1]codelist_mapping!F:H,3,FALSE)&amp;";"&amp;VLOOKUP([1]source_data!L66,[1]codelist_mapping!F:H,3,FALSE)&amp;";"&amp;VLOOKUP([1]source_data!M66,[1]codelist_mapping!F:H,3,FALSE)),IF([1]source_data!L66&lt;&gt;"",CONCATENATE(VLOOKUP([1]source_data!K66,[1]codelist_mapping!F:H,3,FALSE)&amp;";"&amp;VLOOKUP([1]source_data!L66,[1]codelist_mapping!F:H,3,FALSE)),IF([1]source_data!K66&lt;&gt;"",CONCATENATE(VLOOKUP([1]source_data!K66,[1]codelist_mapping!F:H,3,FALSE)))))))</f>
        <v>GTIP070;GTIP050</v>
      </c>
      <c r="N64" s="14" t="str">
        <f>IF([1]source_data!G66="","",IF([1]source_data!D66="","",VLOOKUP([1]source_data!D66,[1]geo_data!A:I,9,FALSE)))</f>
        <v>Leicester Forest &amp; Lubbesthorpe</v>
      </c>
      <c r="O64" s="14" t="str">
        <f>IF([1]source_data!G66="","",IF([1]source_data!D66="","",VLOOKUP([1]source_data!D66,[1]geo_data!A:I,8,FALSE)))</f>
        <v>E05015273</v>
      </c>
      <c r="P64" s="14" t="str">
        <f>IF([1]source_data!G66="","",IF(LEFT(O64,3)="E05","WD",IF(LEFT(O64,3)="S13","WD",IF(LEFT(O64,3)="W05","WD",IF(LEFT(O64,3)="W06","UA",IF(LEFT(O64,3)="S12","CA",IF(LEFT(O64,3)="E06","UA",IF(LEFT(O64,3)="E07","NMD",IF(LEFT(O64,3)="E08","MD",IF(LEFT(O64,3)="E09","LONB"))))))))))</f>
        <v>WD</v>
      </c>
      <c r="Q64" s="14" t="str">
        <f>IF([1]source_data!G66="","",IF([1]source_data!D66="","",VLOOKUP([1]source_data!D66,[1]geo_data!A:I,7,FALSE)))</f>
        <v>Blaby</v>
      </c>
      <c r="R64" s="14" t="str">
        <f>IF([1]source_data!G66="","",IF([1]source_data!D66="","",VLOOKUP([1]source_data!D66,[1]geo_data!A:I,6,FALSE)))</f>
        <v>E07000129</v>
      </c>
      <c r="S64" s="14" t="str">
        <f>IF([1]source_data!G66="","",IF(LEFT(R64,3)="E05","WD",IF(LEFT(R64,3)="S13","WD",IF(LEFT(R64,3)="W05","WD",IF(LEFT(R64,3)="W06","UA",IF(LEFT(R64,3)="S12","CA",IF(LEFT(R64,3)="E06","UA",IF(LEFT(R64,3)="E07","NMD",IF(LEFT(R64,3)="E08","MD",IF(LEFT(R64,3)="E09","LONB"))))))))))</f>
        <v>NMD</v>
      </c>
      <c r="T64" s="11" t="str">
        <f>IF([1]source_data!G66="","",IF([1]source_data!N66="","",[1]source_data!N66))</f>
        <v>Crisis Grant</v>
      </c>
      <c r="U64" s="15">
        <f>IF([1]source_data!G66="","",[1]tailored_settings!$B$8)</f>
        <v>46239</v>
      </c>
      <c r="V64" s="11" t="str">
        <f>IF([1]source_data!G66="","",[1]tailored_settings!$B$9)</f>
        <v>http://www.longleigh.org/</v>
      </c>
      <c r="W64" s="13" t="str">
        <f>IF([1]source_data!G66="","",IF([1]source_data!O66="","",[1]source_data!O66))</f>
        <v>2025-09-01</v>
      </c>
      <c r="X64" s="16" t="str">
        <f>IF([1]source_data!G66="","",IF([1]source_data!P66="","",[1]source_data!P66))</f>
        <v>2025-11-12</v>
      </c>
      <c r="Y64" s="17">
        <f>IF([1]source_data!G66="","",IF([1]source_data!Q66="","",[1]source_data!Q66))</f>
        <v>2</v>
      </c>
      <c r="Z64" s="18" t="str">
        <f>IF([1]source_data!G66="","",IF([1]source_data!I66="","",[1]tailored_settings!$B$10))</f>
        <v>Primary grant reason</v>
      </c>
      <c r="AA64" s="18" t="str">
        <f>IF([1]source_data!G66="","",IF([1]source_data!I66="","",[1]source_data!I66))</f>
        <v>2. Customer/family receiving medication and/or therapy for a mental health condition or substance addiction.</v>
      </c>
      <c r="AB64" s="18" t="str">
        <f>IF([1]source_data!G66="","",IF([1]source_data!J66="","",[1]tailored_settings!$B$11))</f>
        <v/>
      </c>
      <c r="AC64" s="18" t="str">
        <f>IF([1]source_data!G66="","",IF([1]source_data!J66="","",[1]source_data!J66))</f>
        <v/>
      </c>
      <c r="AD64" s="18" t="str">
        <f>IF([1]source_data!G66="","",IF([1]source_data!K66="","",[1]tailored_settings!$B$12))</f>
        <v>Grant purpose</v>
      </c>
      <c r="AE64" s="18" t="str">
        <f>IF([1]source_data!G66="","",IF([1]source_data!K66="","",[1]source_data!K66))</f>
        <v>Food vouchers</v>
      </c>
      <c r="AF64" s="18" t="str">
        <f>IF([1]source_data!G66="","",IF([1]source_data!K66="","",[1]tailored_settings!$B$13))</f>
        <v>Grant purpose</v>
      </c>
      <c r="AG64" s="18" t="str">
        <f>IF([1]source_data!G66="","",IF([1]source_data!K66="","",[1]source_data!K66))</f>
        <v>Food vouchers</v>
      </c>
      <c r="AH64" s="18" t="str">
        <f>IF([1]source_data!G66="","",IF([1]source_data!M66="","",[1]tailored_settings!$B$14))</f>
        <v/>
      </c>
      <c r="AI64" s="18" t="str">
        <f>IF([1]source_data!G66="","",IF([1]source_data!M66="","",[1]source_data!M66))</f>
        <v/>
      </c>
    </row>
    <row r="65" spans="1:35" ht="16" x14ac:dyDescent="0.2">
      <c r="A65" s="11" t="str">
        <f>IF([1]source_data!G67="","",IF(AND([1]source_data!C67&lt;&gt;"",[1]tailored_settings!$B$15="Publish"),CONCATENATE([1]tailored_settings!$B$2&amp;[1]source_data!C67),IF(AND([1]source_data!C67&lt;&gt;"",[1]tailored_settings!$B$15="Do not publish"),CONCATENATE([1]tailored_settings!$B$2&amp;TEXT(ROW(A65)-1,"0000")&amp;"_"&amp;TEXT(F65,"yyyy-mm")),CONCATENATE([1]tailored_settings!$B$2&amp;TEXT(ROW(A65)-1,"0000")&amp;"_"&amp;TEXT(F65,"yyyy-mm")))))</f>
        <v>360G-Longleigh-E25-00126W</v>
      </c>
      <c r="B65" s="11" t="str">
        <f>IF([1]source_data!G67="","",IF([1]source_data!E67&lt;&gt;"",[1]source_data!E67,CONCATENATE("Grant to "&amp;G65)))</f>
        <v>Grant to Individual Recipient</v>
      </c>
      <c r="C65" s="11" t="str">
        <f>IF([1]source_data!G67="","",IF([1]source_data!F67="",_xlfn.XLOOKUP(T65,[1]tailored_settings!$B$20:$B$25,[1]tailored_settings!$A$20:$A$25,"")))</f>
        <v>Helping to alleviate financial hardship</v>
      </c>
      <c r="D65" s="12">
        <f>IF([1]source_data!G67="","",IF([1]source_data!G67="","",[1]source_data!G67))</f>
        <v>619.54</v>
      </c>
      <c r="E65" s="11" t="str">
        <f>IF([1]source_data!G67="","",[1]tailored_settings!$B$3)</f>
        <v>GBP</v>
      </c>
      <c r="F65" s="13" t="str">
        <f>IF([1]source_data!G67="","",IF([1]source_data!H67="","",[1]source_data!H67))</f>
        <v>2025-09-01</v>
      </c>
      <c r="G65" s="11" t="str">
        <f>IF([1]source_data!G67="","",[1]tailored_settings!$B$5)</f>
        <v>Individual Recipient</v>
      </c>
      <c r="H65" s="11" t="str">
        <f>IF([1]source_data!G67="","",IF(AND([1]source_data!A67&lt;&gt;"",[1]tailored_settings!$B$16="Publish"),CONCATENATE([1]tailored_settings!$B$2&amp;[1]source_data!A67),IF(AND([1]source_data!A67&lt;&gt;"",[1]tailored_settings!$B$16="Do not publish"),CONCATENATE([1]tailored_settings!$B$4&amp;TEXT(ROW(A65)-1,"0000")&amp;"_"&amp;TEXT(F65,"yyyy-mm")),CONCATENATE([1]tailored_settings!$B$4&amp;TEXT(ROW(A65)-1,"0000")&amp;"_"&amp;TEXT(F65,"yyyy-mm")))))</f>
        <v>360G-Longleigh-IND-0064_2025-09</v>
      </c>
      <c r="I65" s="11" t="str">
        <f>IF([1]source_data!G67="","",[1]tailored_settings!$B$7)</f>
        <v>Longleigh Foundation</v>
      </c>
      <c r="J65" s="11" t="str">
        <f>IF([1]source_data!G67="","",[1]tailored_settings!$B$6)</f>
        <v>GB-CHC-1169016</v>
      </c>
      <c r="K65" s="11" t="str">
        <f>IF([1]source_data!G67="","",IF([1]source_data!I67="","",VLOOKUP([1]source_data!I67,[1]codelist_mapping!A:C,3,FALSE)))</f>
        <v>GTIR040</v>
      </c>
      <c r="L65" s="11" t="str">
        <f>IF([1]source_data!G67="","",IF([1]source_data!J67="","",VLOOKUP([1]source_data!J67,[1]codelist_mapping!A:C,3,FALSE)))</f>
        <v/>
      </c>
      <c r="M65" s="11" t="str">
        <f>IF([1]source_data!G67="","",IF([1]source_data!K67="","",IF([1]source_data!M67&lt;&gt;"",CONCATENATE(VLOOKUP([1]source_data!K67,[1]codelist_mapping!F:H,3,FALSE)&amp;";"&amp;VLOOKUP([1]source_data!L67,[1]codelist_mapping!F:H,3,FALSE)&amp;";"&amp;VLOOKUP([1]source_data!M67,[1]codelist_mapping!F:H,3,FALSE)),IF([1]source_data!L67&lt;&gt;"",CONCATENATE(VLOOKUP([1]source_data!K67,[1]codelist_mapping!F:H,3,FALSE)&amp;";"&amp;VLOOKUP([1]source_data!L67,[1]codelist_mapping!F:H,3,FALSE)),IF([1]source_data!K67&lt;&gt;"",CONCATENATE(VLOOKUP([1]source_data!K67,[1]codelist_mapping!F:H,3,FALSE)))))))</f>
        <v>GTIP020</v>
      </c>
      <c r="N65" s="14" t="str">
        <f>IF([1]source_data!G67="","",IF([1]source_data!D67="","",VLOOKUP([1]source_data!D67,[1]geo_data!A:I,9,FALSE)))</f>
        <v>Leicester Forest &amp; Lubbesthorpe</v>
      </c>
      <c r="O65" s="14" t="str">
        <f>IF([1]source_data!G67="","",IF([1]source_data!D67="","",VLOOKUP([1]source_data!D67,[1]geo_data!A:I,8,FALSE)))</f>
        <v>E05015273</v>
      </c>
      <c r="P65" s="14" t="str">
        <f>IF([1]source_data!G67="","",IF(LEFT(O65,3)="E05","WD",IF(LEFT(O65,3)="S13","WD",IF(LEFT(O65,3)="W05","WD",IF(LEFT(O65,3)="W06","UA",IF(LEFT(O65,3)="S12","CA",IF(LEFT(O65,3)="E06","UA",IF(LEFT(O65,3)="E07","NMD",IF(LEFT(O65,3)="E08","MD",IF(LEFT(O65,3)="E09","LONB"))))))))))</f>
        <v>WD</v>
      </c>
      <c r="Q65" s="14" t="str">
        <f>IF([1]source_data!G67="","",IF([1]source_data!D67="","",VLOOKUP([1]source_data!D67,[1]geo_data!A:I,7,FALSE)))</f>
        <v>Blaby</v>
      </c>
      <c r="R65" s="14" t="str">
        <f>IF([1]source_data!G67="","",IF([1]source_data!D67="","",VLOOKUP([1]source_data!D67,[1]geo_data!A:I,6,FALSE)))</f>
        <v>E07000129</v>
      </c>
      <c r="S65" s="14" t="str">
        <f>IF([1]source_data!G67="","",IF(LEFT(R65,3)="E05","WD",IF(LEFT(R65,3)="S13","WD",IF(LEFT(R65,3)="W05","WD",IF(LEFT(R65,3)="W06","UA",IF(LEFT(R65,3)="S12","CA",IF(LEFT(R65,3)="E06","UA",IF(LEFT(R65,3)="E07","NMD",IF(LEFT(R65,3)="E08","MD",IF(LEFT(R65,3)="E09","LONB"))))))))))</f>
        <v>NMD</v>
      </c>
      <c r="T65" s="11" t="str">
        <f>IF([1]source_data!G67="","",IF([1]source_data!N67="","",[1]source_data!N67))</f>
        <v>Hardship Grant</v>
      </c>
      <c r="U65" s="15">
        <f>IF([1]source_data!G67="","",[1]tailored_settings!$B$8)</f>
        <v>46239</v>
      </c>
      <c r="V65" s="11" t="str">
        <f>IF([1]source_data!G67="","",[1]tailored_settings!$B$9)</f>
        <v>http://www.longleigh.org/</v>
      </c>
      <c r="W65" s="13" t="str">
        <f>IF([1]source_data!G67="","",IF([1]source_data!O67="","",[1]source_data!O67))</f>
        <v>2025-09-01</v>
      </c>
      <c r="X65" s="16" t="str">
        <f>IF([1]source_data!G67="","",IF([1]source_data!P67="","",[1]source_data!P67))</f>
        <v>2025-10-08</v>
      </c>
      <c r="Y65" s="17">
        <f>IF([1]source_data!G67="","",IF([1]source_data!Q67="","",[1]source_data!Q67))</f>
        <v>1</v>
      </c>
      <c r="Z65" s="18" t="str">
        <f>IF([1]source_data!G67="","",IF([1]source_data!I67="","",[1]tailored_settings!$B$10))</f>
        <v>Primary grant reason</v>
      </c>
      <c r="AA65" s="18" t="str">
        <f>IF([1]source_data!G67="","",IF([1]source_data!I67="","",[1]source_data!I67))</f>
        <v>2. Customer/family receiving medication and/or therapy for a mental health condition or substance addiction.</v>
      </c>
      <c r="AB65" s="18" t="str">
        <f>IF([1]source_data!G67="","",IF([1]source_data!J67="","",[1]tailored_settings!$B$11))</f>
        <v/>
      </c>
      <c r="AC65" s="18" t="str">
        <f>IF([1]source_data!G67="","",IF([1]source_data!J67="","",[1]source_data!J67))</f>
        <v/>
      </c>
      <c r="AD65" s="18" t="str">
        <f>IF([1]source_data!G67="","",IF([1]source_data!K67="","",[1]tailored_settings!$B$12))</f>
        <v>Grant purpose</v>
      </c>
      <c r="AE65" s="18" t="str">
        <f>IF([1]source_data!G67="","",IF([1]source_data!K67="","",[1]source_data!K67))</f>
        <v xml:space="preserve">Furniture </v>
      </c>
      <c r="AF65" s="18" t="str">
        <f>IF([1]source_data!G67="","",IF([1]source_data!K67="","",[1]tailored_settings!$B$13))</f>
        <v>Grant purpose</v>
      </c>
      <c r="AG65" s="18" t="str">
        <f>IF([1]source_data!G67="","",IF([1]source_data!K67="","",[1]source_data!K67))</f>
        <v xml:space="preserve">Furniture </v>
      </c>
      <c r="AH65" s="18" t="str">
        <f>IF([1]source_data!G67="","",IF([1]source_data!M67="","",[1]tailored_settings!$B$14))</f>
        <v/>
      </c>
      <c r="AI65" s="18" t="str">
        <f>IF([1]source_data!G67="","",IF([1]source_data!M67="","",[1]source_data!M67))</f>
        <v/>
      </c>
    </row>
    <row r="66" spans="1:35" ht="16" x14ac:dyDescent="0.2">
      <c r="A66" s="11" t="str">
        <f>IF([1]source_data!G68="","",IF(AND([1]source_data!C68&lt;&gt;"",[1]tailored_settings!$B$15="Publish"),CONCATENATE([1]tailored_settings!$B$2&amp;[1]source_data!C68),IF(AND([1]source_data!C68&lt;&gt;"",[1]tailored_settings!$B$15="Do not publish"),CONCATENATE([1]tailored_settings!$B$2&amp;TEXT(ROW(A66)-1,"0000")&amp;"_"&amp;TEXT(F66,"yyyy-mm")),CONCATENATE([1]tailored_settings!$B$2&amp;TEXT(ROW(A66)-1,"0000")&amp;"_"&amp;TEXT(F66,"yyyy-mm")))))</f>
        <v>360G-Longleigh-E25-00127W</v>
      </c>
      <c r="B66" s="11" t="str">
        <f>IF([1]source_data!G68="","",IF([1]source_data!E68&lt;&gt;"",[1]source_data!E68,CONCATENATE("Grant to "&amp;G66)))</f>
        <v>Grant to Individual Recipient</v>
      </c>
      <c r="C66" s="11" t="str">
        <f>IF([1]source_data!G68="","",IF([1]source_data!F68="",_xlfn.XLOOKUP(T66,[1]tailored_settings!$B$20:$B$25,[1]tailored_settings!$A$20:$A$25,"")))</f>
        <v xml:space="preserve">Providing new flooring </v>
      </c>
      <c r="D66" s="12">
        <f>IF([1]source_data!G68="","",IF([1]source_data!G68="","",[1]source_data!G68))</f>
        <v>1918.8</v>
      </c>
      <c r="E66" s="11" t="str">
        <f>IF([1]source_data!G68="","",[1]tailored_settings!$B$3)</f>
        <v>GBP</v>
      </c>
      <c r="F66" s="13" t="str">
        <f>IF([1]source_data!G68="","",IF([1]source_data!H68="","",[1]source_data!H68))</f>
        <v>2025-09-01</v>
      </c>
      <c r="G66" s="11" t="str">
        <f>IF([1]source_data!G68="","",[1]tailored_settings!$B$5)</f>
        <v>Individual Recipient</v>
      </c>
      <c r="H66" s="11" t="str">
        <f>IF([1]source_data!G68="","",IF(AND([1]source_data!A68&lt;&gt;"",[1]tailored_settings!$B$16="Publish"),CONCATENATE([1]tailored_settings!$B$2&amp;[1]source_data!A68),IF(AND([1]source_data!A68&lt;&gt;"",[1]tailored_settings!$B$16="Do not publish"),CONCATENATE([1]tailored_settings!$B$4&amp;TEXT(ROW(A66)-1,"0000")&amp;"_"&amp;TEXT(F66,"yyyy-mm")),CONCATENATE([1]tailored_settings!$B$4&amp;TEXT(ROW(A66)-1,"0000")&amp;"_"&amp;TEXT(F66,"yyyy-mm")))))</f>
        <v>360G-Longleigh-IND-0065_2025-09</v>
      </c>
      <c r="I66" s="11" t="str">
        <f>IF([1]source_data!G68="","",[1]tailored_settings!$B$7)</f>
        <v>Longleigh Foundation</v>
      </c>
      <c r="J66" s="11" t="str">
        <f>IF([1]source_data!G68="","",[1]tailored_settings!$B$6)</f>
        <v>GB-CHC-1169016</v>
      </c>
      <c r="K66" s="11" t="str">
        <f>IF([1]source_data!G68="","",IF([1]source_data!I68="","",VLOOKUP([1]source_data!I68,[1]codelist_mapping!A:C,3,FALSE)))</f>
        <v>GTIR030</v>
      </c>
      <c r="L66" s="11" t="str">
        <f>IF([1]source_data!G68="","",IF([1]source_data!J68="","",VLOOKUP([1]source_data!J68,[1]codelist_mapping!A:C,3,FALSE)))</f>
        <v/>
      </c>
      <c r="M66" s="11" t="str">
        <f>IF([1]source_data!G68="","",IF([1]source_data!K68="","",IF([1]source_data!M68&lt;&gt;"",CONCATENATE(VLOOKUP([1]source_data!K68,[1]codelist_mapping!F:H,3,FALSE)&amp;";"&amp;VLOOKUP([1]source_data!L68,[1]codelist_mapping!F:H,3,FALSE)&amp;";"&amp;VLOOKUP([1]source_data!M68,[1]codelist_mapping!F:H,3,FALSE)),IF([1]source_data!L68&lt;&gt;"",CONCATENATE(VLOOKUP([1]source_data!K68,[1]codelist_mapping!F:H,3,FALSE)&amp;";"&amp;VLOOKUP([1]source_data!L68,[1]codelist_mapping!F:H,3,FALSE)),IF([1]source_data!K68&lt;&gt;"",CONCATENATE(VLOOKUP([1]source_data!K68,[1]codelist_mapping!F:H,3,FALSE)))))))</f>
        <v>GTIP030</v>
      </c>
      <c r="N66" s="14" t="str">
        <f>IF([1]source_data!G68="","",IF([1]source_data!D68="","",VLOOKUP([1]source_data!D68,[1]geo_data!A:I,9,FALSE)))</f>
        <v>Houghton Regis West</v>
      </c>
      <c r="O66" s="14" t="str">
        <f>IF([1]source_data!G68="","",IF([1]source_data!D68="","",VLOOKUP([1]source_data!D68,[1]geo_data!A:I,8,FALSE)))</f>
        <v>E05014413</v>
      </c>
      <c r="P66" s="14" t="str">
        <f>IF([1]source_data!G68="","",IF(LEFT(O66,3)="E05","WD",IF(LEFT(O66,3)="S13","WD",IF(LEFT(O66,3)="W05","WD",IF(LEFT(O66,3)="W06","UA",IF(LEFT(O66,3)="S12","CA",IF(LEFT(O66,3)="E06","UA",IF(LEFT(O66,3)="E07","NMD",IF(LEFT(O66,3)="E08","MD",IF(LEFT(O66,3)="E09","LONB"))))))))))</f>
        <v>WD</v>
      </c>
      <c r="Q66" s="14" t="str">
        <f>IF([1]source_data!G68="","",IF([1]source_data!D68="","",VLOOKUP([1]source_data!D68,[1]geo_data!A:I,7,FALSE)))</f>
        <v>Central Bedfordshire</v>
      </c>
      <c r="R66" s="14" t="str">
        <f>IF([1]source_data!G68="","",IF([1]source_data!D68="","",VLOOKUP([1]source_data!D68,[1]geo_data!A:I,6,FALSE)))</f>
        <v>E06000056</v>
      </c>
      <c r="S66" s="14" t="str">
        <f>IF([1]source_data!G68="","",IF(LEFT(R66,3)="E05","WD",IF(LEFT(R66,3)="S13","WD",IF(LEFT(R66,3)="W05","WD",IF(LEFT(R66,3)="W06","UA",IF(LEFT(R66,3)="S12","CA",IF(LEFT(R66,3)="E06","UA",IF(LEFT(R66,3)="E07","NMD",IF(LEFT(R66,3)="E08","MD",IF(LEFT(R66,3)="E09","LONB"))))))))))</f>
        <v>UA</v>
      </c>
      <c r="T66" s="11" t="str">
        <f>IF([1]source_data!G68="","",IF([1]source_data!N68="","",[1]source_data!N68))</f>
        <v>Flooring Grant</v>
      </c>
      <c r="U66" s="15">
        <f>IF([1]source_data!G68="","",[1]tailored_settings!$B$8)</f>
        <v>46239</v>
      </c>
      <c r="V66" s="11" t="str">
        <f>IF([1]source_data!G68="","",[1]tailored_settings!$B$9)</f>
        <v>http://www.longleigh.org/</v>
      </c>
      <c r="W66" s="13" t="str">
        <f>IF([1]source_data!G68="","",IF([1]source_data!O68="","",[1]source_data!O68))</f>
        <v>2025-09-01</v>
      </c>
      <c r="X66" s="16" t="str">
        <f>IF([1]source_data!G68="","",IF([1]source_data!P68="","",[1]source_data!P68))</f>
        <v>2025-10-01</v>
      </c>
      <c r="Y66" s="17">
        <f>IF([1]source_data!G68="","",IF([1]source_data!Q68="","",[1]source_data!Q68))</f>
        <v>1</v>
      </c>
      <c r="Z66" s="18" t="str">
        <f>IF([1]source_data!G68="","",IF([1]source_data!I68="","",[1]tailored_settings!$B$10))</f>
        <v>Primary grant reason</v>
      </c>
      <c r="AA66" s="18" t="str">
        <f>IF([1]source_data!G68="","",IF([1]source_data!I68="","",[1]source_data!I68))</f>
        <v>1. Customer/family with a diagnosed condition or disability</v>
      </c>
      <c r="AB66" s="18" t="str">
        <f>IF([1]source_data!G68="","",IF([1]source_data!J68="","",[1]tailored_settings!$B$11))</f>
        <v/>
      </c>
      <c r="AC66" s="18" t="str">
        <f>IF([1]source_data!G68="","",IF([1]source_data!J68="","",[1]source_data!J68))</f>
        <v/>
      </c>
      <c r="AD66" s="18" t="str">
        <f>IF([1]source_data!G68="","",IF([1]source_data!K68="","",[1]tailored_settings!$B$12))</f>
        <v>Grant purpose</v>
      </c>
      <c r="AE66" s="18" t="str">
        <f>IF([1]source_data!G68="","",IF([1]source_data!K68="","",[1]source_data!K68))</f>
        <v>Flooring</v>
      </c>
      <c r="AF66" s="18" t="str">
        <f>IF([1]source_data!G68="","",IF([1]source_data!K68="","",[1]tailored_settings!$B$13))</f>
        <v>Grant purpose</v>
      </c>
      <c r="AG66" s="18" t="str">
        <f>IF([1]source_data!G68="","",IF([1]source_data!K68="","",[1]source_data!K68))</f>
        <v>Flooring</v>
      </c>
      <c r="AH66" s="18" t="str">
        <f>IF([1]source_data!G68="","",IF([1]source_data!M68="","",[1]tailored_settings!$B$14))</f>
        <v/>
      </c>
      <c r="AI66" s="18" t="str">
        <f>IF([1]source_data!G68="","",IF([1]source_data!M68="","",[1]source_data!M68))</f>
        <v/>
      </c>
    </row>
    <row r="67" spans="1:35" ht="16" x14ac:dyDescent="0.2">
      <c r="A67" s="11" t="str">
        <f>IF([1]source_data!G69="","",IF(AND([1]source_data!C69&lt;&gt;"",[1]tailored_settings!$B$15="Publish"),CONCATENATE([1]tailored_settings!$B$2&amp;[1]source_data!C69),IF(AND([1]source_data!C69&lt;&gt;"",[1]tailored_settings!$B$15="Do not publish"),CONCATENATE([1]tailored_settings!$B$2&amp;TEXT(ROW(A67)-1,"0000")&amp;"_"&amp;TEXT(F67,"yyyy-mm")),CONCATENATE([1]tailored_settings!$B$2&amp;TEXT(ROW(A67)-1,"0000")&amp;"_"&amp;TEXT(F67,"yyyy-mm")))))</f>
        <v>360G-Longleigh-E25-00128W</v>
      </c>
      <c r="B67" s="11" t="str">
        <f>IF([1]source_data!G69="","",IF([1]source_data!E69&lt;&gt;"",[1]source_data!E69,CONCATENATE("Grant to "&amp;G67)))</f>
        <v>Grant to Individual Recipient</v>
      </c>
      <c r="C67" s="11" t="str">
        <f>IF([1]source_data!G69="","",IF([1]source_data!F69="",_xlfn.XLOOKUP(T67,[1]tailored_settings!$B$20:$B$25,[1]tailored_settings!$A$20:$A$25,"")))</f>
        <v>Providing financial aid during a time of crisis</v>
      </c>
      <c r="D67" s="12">
        <f>IF([1]source_data!G69="","",IF([1]source_data!G69="","",[1]source_data!G69))</f>
        <v>350</v>
      </c>
      <c r="E67" s="11" t="str">
        <f>IF([1]source_data!G69="","",[1]tailored_settings!$B$3)</f>
        <v>GBP</v>
      </c>
      <c r="F67" s="13" t="str">
        <f>IF([1]source_data!G69="","",IF([1]source_data!H69="","",[1]source_data!H69))</f>
        <v>2025-09-02</v>
      </c>
      <c r="G67" s="11" t="str">
        <f>IF([1]source_data!G69="","",[1]tailored_settings!$B$5)</f>
        <v>Individual Recipient</v>
      </c>
      <c r="H67" s="11" t="str">
        <f>IF([1]source_data!G69="","",IF(AND([1]source_data!A69&lt;&gt;"",[1]tailored_settings!$B$16="Publish"),CONCATENATE([1]tailored_settings!$B$2&amp;[1]source_data!A69),IF(AND([1]source_data!A69&lt;&gt;"",[1]tailored_settings!$B$16="Do not publish"),CONCATENATE([1]tailored_settings!$B$4&amp;TEXT(ROW(A67)-1,"0000")&amp;"_"&amp;TEXT(F67,"yyyy-mm")),CONCATENATE([1]tailored_settings!$B$4&amp;TEXT(ROW(A67)-1,"0000")&amp;"_"&amp;TEXT(F67,"yyyy-mm")))))</f>
        <v>360G-Longleigh-IND-0066_2025-09</v>
      </c>
      <c r="I67" s="11" t="str">
        <f>IF([1]source_data!G69="","",[1]tailored_settings!$B$7)</f>
        <v>Longleigh Foundation</v>
      </c>
      <c r="J67" s="11" t="str">
        <f>IF([1]source_data!G69="","",[1]tailored_settings!$B$6)</f>
        <v>GB-CHC-1169016</v>
      </c>
      <c r="K67" s="11" t="str">
        <f>IF([1]source_data!G69="","",IF([1]source_data!I69="","",VLOOKUP([1]source_data!I69,[1]codelist_mapping!A:C,3,FALSE)))</f>
        <v>GTIR030</v>
      </c>
      <c r="L67" s="11" t="str">
        <f>IF([1]source_data!G69="","",IF([1]source_data!J69="","",VLOOKUP([1]source_data!J69,[1]codelist_mapping!A:C,3,FALSE)))</f>
        <v/>
      </c>
      <c r="M67" s="11" t="str">
        <f>IF([1]source_data!G69="","",IF([1]source_data!K69="","",IF([1]source_data!M69&lt;&gt;"",CONCATENATE(VLOOKUP([1]source_data!K69,[1]codelist_mapping!F:H,3,FALSE)&amp;";"&amp;VLOOKUP([1]source_data!L69,[1]codelist_mapping!F:H,3,FALSE)&amp;";"&amp;VLOOKUP([1]source_data!M69,[1]codelist_mapping!F:H,3,FALSE)),IF([1]source_data!L69&lt;&gt;"",CONCATENATE(VLOOKUP([1]source_data!K69,[1]codelist_mapping!F:H,3,FALSE)&amp;";"&amp;VLOOKUP([1]source_data!L69,[1]codelist_mapping!F:H,3,FALSE)),IF([1]source_data!K69&lt;&gt;"",CONCATENATE(VLOOKUP([1]source_data!K69,[1]codelist_mapping!F:H,3,FALSE)))))))</f>
        <v>GTIP070;GTIP050</v>
      </c>
      <c r="N67" s="14" t="str">
        <f>IF([1]source_data!G69="","",IF([1]source_data!D69="","",VLOOKUP([1]source_data!D69,[1]geo_data!A:I,9,FALSE)))</f>
        <v>Weston-super-Mare South</v>
      </c>
      <c r="O67" s="14" t="str">
        <f>IF([1]source_data!G69="","",IF([1]source_data!D69="","",VLOOKUP([1]source_data!D69,[1]geo_data!A:I,8,FALSE)))</f>
        <v>E05010297</v>
      </c>
      <c r="P67" s="14" t="str">
        <f>IF([1]source_data!G69="","",IF(LEFT(O67,3)="E05","WD",IF(LEFT(O67,3)="S13","WD",IF(LEFT(O67,3)="W05","WD",IF(LEFT(O67,3)="W06","UA",IF(LEFT(O67,3)="S12","CA",IF(LEFT(O67,3)="E06","UA",IF(LEFT(O67,3)="E07","NMD",IF(LEFT(O67,3)="E08","MD",IF(LEFT(O67,3)="E09","LONB"))))))))))</f>
        <v>WD</v>
      </c>
      <c r="Q67" s="14" t="str">
        <f>IF([1]source_data!G69="","",IF([1]source_data!D69="","",VLOOKUP([1]source_data!D69,[1]geo_data!A:I,7,FALSE)))</f>
        <v>North Somerset</v>
      </c>
      <c r="R67" s="14" t="str">
        <f>IF([1]source_data!G69="","",IF([1]source_data!D69="","",VLOOKUP([1]source_data!D69,[1]geo_data!A:I,6,FALSE)))</f>
        <v>E06000024</v>
      </c>
      <c r="S67" s="14" t="str">
        <f>IF([1]source_data!G69="","",IF(LEFT(R67,3)="E05","WD",IF(LEFT(R67,3)="S13","WD",IF(LEFT(R67,3)="W05","WD",IF(LEFT(R67,3)="W06","UA",IF(LEFT(R67,3)="S12","CA",IF(LEFT(R67,3)="E06","UA",IF(LEFT(R67,3)="E07","NMD",IF(LEFT(R67,3)="E08","MD",IF(LEFT(R67,3)="E09","LONB"))))))))))</f>
        <v>UA</v>
      </c>
      <c r="T67" s="11" t="str">
        <f>IF([1]source_data!G69="","",IF([1]source_data!N69="","",[1]source_data!N69))</f>
        <v>Crisis Grant</v>
      </c>
      <c r="U67" s="15">
        <f>IF([1]source_data!G69="","",[1]tailored_settings!$B$8)</f>
        <v>46239</v>
      </c>
      <c r="V67" s="11" t="str">
        <f>IF([1]source_data!G69="","",[1]tailored_settings!$B$9)</f>
        <v>http://www.longleigh.org/</v>
      </c>
      <c r="W67" s="13" t="str">
        <f>IF([1]source_data!G69="","",IF([1]source_data!O69="","",[1]source_data!O69))</f>
        <v>2025-09-02</v>
      </c>
      <c r="X67" s="16" t="str">
        <f>IF([1]source_data!G69="","",IF([1]source_data!P69="","",[1]source_data!P69))</f>
        <v>2025-10-10</v>
      </c>
      <c r="Y67" s="17">
        <f>IF([1]source_data!G69="","",IF([1]source_data!Q69="","",[1]source_data!Q69))</f>
        <v>1</v>
      </c>
      <c r="Z67" s="18" t="str">
        <f>IF([1]source_data!G69="","",IF([1]source_data!I69="","",[1]tailored_settings!$B$10))</f>
        <v>Primary grant reason</v>
      </c>
      <c r="AA67" s="18" t="str">
        <f>IF([1]source_data!G69="","",IF([1]source_data!I69="","",[1]source_data!I69))</f>
        <v>1. Customer/family with a diagnosed condition or disability</v>
      </c>
      <c r="AB67" s="18" t="str">
        <f>IF([1]source_data!G69="","",IF([1]source_data!J69="","",[1]tailored_settings!$B$11))</f>
        <v/>
      </c>
      <c r="AC67" s="18" t="str">
        <f>IF([1]source_data!G69="","",IF([1]source_data!J69="","",[1]source_data!J69))</f>
        <v/>
      </c>
      <c r="AD67" s="18" t="str">
        <f>IF([1]source_data!G69="","",IF([1]source_data!K69="","",[1]tailored_settings!$B$12))</f>
        <v>Grant purpose</v>
      </c>
      <c r="AE67" s="18" t="str">
        <f>IF([1]source_data!G69="","",IF([1]source_data!K69="","",[1]source_data!K69))</f>
        <v>Food vouchers</v>
      </c>
      <c r="AF67" s="18" t="str">
        <f>IF([1]source_data!G69="","",IF([1]source_data!K69="","",[1]tailored_settings!$B$13))</f>
        <v>Grant purpose</v>
      </c>
      <c r="AG67" s="18" t="str">
        <f>IF([1]source_data!G69="","",IF([1]source_data!K69="","",[1]source_data!K69))</f>
        <v>Food vouchers</v>
      </c>
      <c r="AH67" s="18" t="str">
        <f>IF([1]source_data!G69="","",IF([1]source_data!M69="","",[1]tailored_settings!$B$14))</f>
        <v/>
      </c>
      <c r="AI67" s="18" t="str">
        <f>IF([1]source_data!G69="","",IF([1]source_data!M69="","",[1]source_data!M69))</f>
        <v/>
      </c>
    </row>
    <row r="68" spans="1:35" ht="16" x14ac:dyDescent="0.2">
      <c r="A68" s="11" t="str">
        <f>IF([1]source_data!G70="","",IF(AND([1]source_data!C70&lt;&gt;"",[1]tailored_settings!$B$15="Publish"),CONCATENATE([1]tailored_settings!$B$2&amp;[1]source_data!C70),IF(AND([1]source_data!C70&lt;&gt;"",[1]tailored_settings!$B$15="Do not publish"),CONCATENATE([1]tailored_settings!$B$2&amp;TEXT(ROW(A68)-1,"0000")&amp;"_"&amp;TEXT(F68,"yyyy-mm")),CONCATENATE([1]tailored_settings!$B$2&amp;TEXT(ROW(A68)-1,"0000")&amp;"_"&amp;TEXT(F68,"yyyy-mm")))))</f>
        <v>360G-Longleigh-E25-00129W</v>
      </c>
      <c r="B68" s="11" t="str">
        <f>IF([1]source_data!G70="","",IF([1]source_data!E70&lt;&gt;"",[1]source_data!E70,CONCATENATE("Grant to "&amp;G68)))</f>
        <v>Grant to Individual Recipient</v>
      </c>
      <c r="C68" s="11" t="str">
        <f>IF([1]source_data!G70="","",IF([1]source_data!F70="",_xlfn.XLOOKUP(T68,[1]tailored_settings!$B$20:$B$25,[1]tailored_settings!$A$20:$A$25,"")))</f>
        <v>Helping to alleviate financial hardship</v>
      </c>
      <c r="D68" s="12">
        <f>IF([1]source_data!G70="","",IF([1]source_data!G70="","",[1]source_data!G70))</f>
        <v>592.79999999999995</v>
      </c>
      <c r="E68" s="11" t="str">
        <f>IF([1]source_data!G70="","",[1]tailored_settings!$B$3)</f>
        <v>GBP</v>
      </c>
      <c r="F68" s="13" t="str">
        <f>IF([1]source_data!G70="","",IF([1]source_data!H70="","",[1]source_data!H70))</f>
        <v>2025-09-02</v>
      </c>
      <c r="G68" s="11" t="str">
        <f>IF([1]source_data!G70="","",[1]tailored_settings!$B$5)</f>
        <v>Individual Recipient</v>
      </c>
      <c r="H68" s="11" t="str">
        <f>IF([1]source_data!G70="","",IF(AND([1]source_data!A70&lt;&gt;"",[1]tailored_settings!$B$16="Publish"),CONCATENATE([1]tailored_settings!$B$2&amp;[1]source_data!A70),IF(AND([1]source_data!A70&lt;&gt;"",[1]tailored_settings!$B$16="Do not publish"),CONCATENATE([1]tailored_settings!$B$4&amp;TEXT(ROW(A68)-1,"0000")&amp;"_"&amp;TEXT(F68,"yyyy-mm")),CONCATENATE([1]tailored_settings!$B$4&amp;TEXT(ROW(A68)-1,"0000")&amp;"_"&amp;TEXT(F68,"yyyy-mm")))))</f>
        <v>360G-Longleigh-IND-0067_2025-09</v>
      </c>
      <c r="I68" s="11" t="str">
        <f>IF([1]source_data!G70="","",[1]tailored_settings!$B$7)</f>
        <v>Longleigh Foundation</v>
      </c>
      <c r="J68" s="11" t="str">
        <f>IF([1]source_data!G70="","",[1]tailored_settings!$B$6)</f>
        <v>GB-CHC-1169016</v>
      </c>
      <c r="K68" s="11" t="str">
        <f>IF([1]source_data!G70="","",IF([1]source_data!I70="","",VLOOKUP([1]source_data!I70,[1]codelist_mapping!A:C,3,FALSE)))</f>
        <v>GTIR030</v>
      </c>
      <c r="L68" s="11" t="str">
        <f>IF([1]source_data!G70="","",IF([1]source_data!J70="","",VLOOKUP([1]source_data!J70,[1]codelist_mapping!A:C,3,FALSE)))</f>
        <v/>
      </c>
      <c r="M68" s="11" t="str">
        <f>IF([1]source_data!G70="","",IF([1]source_data!K70="","",IF([1]source_data!M70&lt;&gt;"",CONCATENATE(VLOOKUP([1]source_data!K70,[1]codelist_mapping!F:H,3,FALSE)&amp;";"&amp;VLOOKUP([1]source_data!L70,[1]codelist_mapping!F:H,3,FALSE)&amp;";"&amp;VLOOKUP([1]source_data!M70,[1]codelist_mapping!F:H,3,FALSE)),IF([1]source_data!L70&lt;&gt;"",CONCATENATE(VLOOKUP([1]source_data!K70,[1]codelist_mapping!F:H,3,FALSE)&amp;";"&amp;VLOOKUP([1]source_data!L70,[1]codelist_mapping!F:H,3,FALSE)),IF([1]source_data!K70&lt;&gt;"",CONCATENATE(VLOOKUP([1]source_data!K70,[1]codelist_mapping!F:H,3,FALSE)))))))</f>
        <v>GTIP020;GTIP020</v>
      </c>
      <c r="N68" s="14" t="str">
        <f>IF([1]source_data!G70="","",IF([1]source_data!D70="","",VLOOKUP([1]source_data!D70,[1]geo_data!A:I,9,FALSE)))</f>
        <v>Weston-super-Mare South</v>
      </c>
      <c r="O68" s="14" t="str">
        <f>IF([1]source_data!G70="","",IF([1]source_data!D70="","",VLOOKUP([1]source_data!D70,[1]geo_data!A:I,8,FALSE)))</f>
        <v>E05010297</v>
      </c>
      <c r="P68" s="14" t="str">
        <f>IF([1]source_data!G70="","",IF(LEFT(O68,3)="E05","WD",IF(LEFT(O68,3)="S13","WD",IF(LEFT(O68,3)="W05","WD",IF(LEFT(O68,3)="W06","UA",IF(LEFT(O68,3)="S12","CA",IF(LEFT(O68,3)="E06","UA",IF(LEFT(O68,3)="E07","NMD",IF(LEFT(O68,3)="E08","MD",IF(LEFT(O68,3)="E09","LONB"))))))))))</f>
        <v>WD</v>
      </c>
      <c r="Q68" s="14" t="str">
        <f>IF([1]source_data!G70="","",IF([1]source_data!D70="","",VLOOKUP([1]source_data!D70,[1]geo_data!A:I,7,FALSE)))</f>
        <v>North Somerset</v>
      </c>
      <c r="R68" s="14" t="str">
        <f>IF([1]source_data!G70="","",IF([1]source_data!D70="","",VLOOKUP([1]source_data!D70,[1]geo_data!A:I,6,FALSE)))</f>
        <v>E06000024</v>
      </c>
      <c r="S68" s="14" t="str">
        <f>IF([1]source_data!G70="","",IF(LEFT(R68,3)="E05","WD",IF(LEFT(R68,3)="S13","WD",IF(LEFT(R68,3)="W05","WD",IF(LEFT(R68,3)="W06","UA",IF(LEFT(R68,3)="S12","CA",IF(LEFT(R68,3)="E06","UA",IF(LEFT(R68,3)="E07","NMD",IF(LEFT(R68,3)="E08","MD",IF(LEFT(R68,3)="E09","LONB"))))))))))</f>
        <v>UA</v>
      </c>
      <c r="T68" s="11" t="str">
        <f>IF([1]source_data!G70="","",IF([1]source_data!N70="","",[1]source_data!N70))</f>
        <v>Hardship Grant</v>
      </c>
      <c r="U68" s="15">
        <f>IF([1]source_data!G70="","",[1]tailored_settings!$B$8)</f>
        <v>46239</v>
      </c>
      <c r="V68" s="11" t="str">
        <f>IF([1]source_data!G70="","",[1]tailored_settings!$B$9)</f>
        <v>http://www.longleigh.org/</v>
      </c>
      <c r="W68" s="13" t="str">
        <f>IF([1]source_data!G70="","",IF([1]source_data!O70="","",[1]source_data!O70))</f>
        <v>2025-09-02</v>
      </c>
      <c r="X68" s="16" t="str">
        <f>IF([1]source_data!G70="","",IF([1]source_data!P70="","",[1]source_data!P70))</f>
        <v>2025-09-23</v>
      </c>
      <c r="Y68" s="17">
        <f>IF([1]source_data!G70="","",IF([1]source_data!Q70="","",[1]source_data!Q70))</f>
        <v>0</v>
      </c>
      <c r="Z68" s="18" t="str">
        <f>IF([1]source_data!G70="","",IF([1]source_data!I70="","",[1]tailored_settings!$B$10))</f>
        <v>Primary grant reason</v>
      </c>
      <c r="AA68" s="18" t="str">
        <f>IF([1]source_data!G70="","",IF([1]source_data!I70="","",[1]source_data!I70))</f>
        <v>1. Customer/family with a diagnosed condition or disability</v>
      </c>
      <c r="AB68" s="18" t="str">
        <f>IF([1]source_data!G70="","",IF([1]source_data!J70="","",[1]tailored_settings!$B$11))</f>
        <v/>
      </c>
      <c r="AC68" s="18" t="str">
        <f>IF([1]source_data!G70="","",IF([1]source_data!J70="","",[1]source_data!J70))</f>
        <v/>
      </c>
      <c r="AD68" s="18" t="str">
        <f>IF([1]source_data!G70="","",IF([1]source_data!K70="","",[1]tailored_settings!$B$12))</f>
        <v>Grant purpose</v>
      </c>
      <c r="AE68" s="18" t="str">
        <f>IF([1]source_data!G70="","",IF([1]source_data!K70="","",[1]source_data!K70))</f>
        <v xml:space="preserve">Furniture </v>
      </c>
      <c r="AF68" s="18" t="str">
        <f>IF([1]source_data!G70="","",IF([1]source_data!K70="","",[1]tailored_settings!$B$13))</f>
        <v>Grant purpose</v>
      </c>
      <c r="AG68" s="18" t="str">
        <f>IF([1]source_data!G70="","",IF([1]source_data!K70="","",[1]source_data!K70))</f>
        <v xml:space="preserve">Furniture </v>
      </c>
      <c r="AH68" s="18" t="str">
        <f>IF([1]source_data!G70="","",IF([1]source_data!M70="","",[1]tailored_settings!$B$14))</f>
        <v/>
      </c>
      <c r="AI68" s="18" t="str">
        <f>IF([1]source_data!G70="","",IF([1]source_data!M70="","",[1]source_data!M70))</f>
        <v/>
      </c>
    </row>
    <row r="69" spans="1:35" ht="16" x14ac:dyDescent="0.2">
      <c r="A69" s="11" t="str">
        <f>IF([1]source_data!G71="","",IF(AND([1]source_data!C71&lt;&gt;"",[1]tailored_settings!$B$15="Publish"),CONCATENATE([1]tailored_settings!$B$2&amp;[1]source_data!C71),IF(AND([1]source_data!C71&lt;&gt;"",[1]tailored_settings!$B$15="Do not publish"),CONCATENATE([1]tailored_settings!$B$2&amp;TEXT(ROW(A69)-1,"0000")&amp;"_"&amp;TEXT(F69,"yyyy-mm")),CONCATENATE([1]tailored_settings!$B$2&amp;TEXT(ROW(A69)-1,"0000")&amp;"_"&amp;TEXT(F69,"yyyy-mm")))))</f>
        <v>360G-Longleigh-E25-00130W</v>
      </c>
      <c r="B69" s="11" t="str">
        <f>IF([1]source_data!G71="","",IF([1]source_data!E71&lt;&gt;"",[1]source_data!E71,CONCATENATE("Grant to "&amp;G69)))</f>
        <v>Grant to Individual Recipient</v>
      </c>
      <c r="C69" s="11" t="str">
        <f>IF([1]source_data!G71="","",IF([1]source_data!F71="",_xlfn.XLOOKUP(T69,[1]tailored_settings!$B$20:$B$25,[1]tailored_settings!$A$20:$A$25,"")))</f>
        <v>Helping to alleviate financial hardship</v>
      </c>
      <c r="D69" s="12">
        <f>IF([1]source_data!G71="","",IF([1]source_data!G71="","",[1]source_data!G71))</f>
        <v>822.11</v>
      </c>
      <c r="E69" s="11" t="str">
        <f>IF([1]source_data!G71="","",[1]tailored_settings!$B$3)</f>
        <v>GBP</v>
      </c>
      <c r="F69" s="13" t="str">
        <f>IF([1]source_data!G71="","",IF([1]source_data!H71="","",[1]source_data!H71))</f>
        <v>2025-09-01</v>
      </c>
      <c r="G69" s="11" t="str">
        <f>IF([1]source_data!G71="","",[1]tailored_settings!$B$5)</f>
        <v>Individual Recipient</v>
      </c>
      <c r="H69" s="11" t="str">
        <f>IF([1]source_data!G71="","",IF(AND([1]source_data!A71&lt;&gt;"",[1]tailored_settings!$B$16="Publish"),CONCATENATE([1]tailored_settings!$B$2&amp;[1]source_data!A71),IF(AND([1]source_data!A71&lt;&gt;"",[1]tailored_settings!$B$16="Do not publish"),CONCATENATE([1]tailored_settings!$B$4&amp;TEXT(ROW(A69)-1,"0000")&amp;"_"&amp;TEXT(F69,"yyyy-mm")),CONCATENATE([1]tailored_settings!$B$4&amp;TEXT(ROW(A69)-1,"0000")&amp;"_"&amp;TEXT(F69,"yyyy-mm")))))</f>
        <v>360G-Longleigh-IND-0068_2025-09</v>
      </c>
      <c r="I69" s="11" t="str">
        <f>IF([1]source_data!G71="","",[1]tailored_settings!$B$7)</f>
        <v>Longleigh Foundation</v>
      </c>
      <c r="J69" s="11" t="str">
        <f>IF([1]source_data!G71="","",[1]tailored_settings!$B$6)</f>
        <v>GB-CHC-1169016</v>
      </c>
      <c r="K69" s="11" t="str">
        <f>IF([1]source_data!G71="","",IF([1]source_data!I71="","",VLOOKUP([1]source_data!I71,[1]codelist_mapping!A:C,3,FALSE)))</f>
        <v>GTIR040</v>
      </c>
      <c r="L69" s="11" t="str">
        <f>IF([1]source_data!G71="","",IF([1]source_data!J71="","",VLOOKUP([1]source_data!J71,[1]codelist_mapping!A:C,3,FALSE)))</f>
        <v/>
      </c>
      <c r="M69" s="11" t="str">
        <f>IF([1]source_data!G71="","",IF([1]source_data!K71="","",IF([1]source_data!M71&lt;&gt;"",CONCATENATE(VLOOKUP([1]source_data!K71,[1]codelist_mapping!F:H,3,FALSE)&amp;";"&amp;VLOOKUP([1]source_data!L71,[1]codelist_mapping!F:H,3,FALSE)&amp;";"&amp;VLOOKUP([1]source_data!M71,[1]codelist_mapping!F:H,3,FALSE)),IF([1]source_data!L71&lt;&gt;"",CONCATENATE(VLOOKUP([1]source_data!K71,[1]codelist_mapping!F:H,3,FALSE)&amp;";"&amp;VLOOKUP([1]source_data!L71,[1]codelist_mapping!F:H,3,FALSE)),IF([1]source_data!K71&lt;&gt;"",CONCATENATE(VLOOKUP([1]source_data!K71,[1]codelist_mapping!F:H,3,FALSE)))))))</f>
        <v>GTIP020;GTIP060</v>
      </c>
      <c r="N69" s="14" t="str">
        <f>IF([1]source_data!G71="","",IF([1]source_data!D71="","",VLOOKUP([1]source_data!D71,[1]geo_data!A:I,9,FALSE)))</f>
        <v>Banister &amp; Polygon</v>
      </c>
      <c r="O69" s="14" t="str">
        <f>IF([1]source_data!G71="","",IF([1]source_data!D71="","",VLOOKUP([1]source_data!D71,[1]geo_data!A:I,8,FALSE)))</f>
        <v>E05015490</v>
      </c>
      <c r="P69" s="14" t="str">
        <f>IF([1]source_data!G71="","",IF(LEFT(O69,3)="E05","WD",IF(LEFT(O69,3)="S13","WD",IF(LEFT(O69,3)="W05","WD",IF(LEFT(O69,3)="W06","UA",IF(LEFT(O69,3)="S12","CA",IF(LEFT(O69,3)="E06","UA",IF(LEFT(O69,3)="E07","NMD",IF(LEFT(O69,3)="E08","MD",IF(LEFT(O69,3)="E09","LONB"))))))))))</f>
        <v>WD</v>
      </c>
      <c r="Q69" s="14" t="str">
        <f>IF([1]source_data!G71="","",IF([1]source_data!D71="","",VLOOKUP([1]source_data!D71,[1]geo_data!A:I,7,FALSE)))</f>
        <v>Southampton</v>
      </c>
      <c r="R69" s="14" t="str">
        <f>IF([1]source_data!G71="","",IF([1]source_data!D71="","",VLOOKUP([1]source_data!D71,[1]geo_data!A:I,6,FALSE)))</f>
        <v>E06000045</v>
      </c>
      <c r="S69" s="14" t="str">
        <f>IF([1]source_data!G71="","",IF(LEFT(R69,3)="E05","WD",IF(LEFT(R69,3)="S13","WD",IF(LEFT(R69,3)="W05","WD",IF(LEFT(R69,3)="W06","UA",IF(LEFT(R69,3)="S12","CA",IF(LEFT(R69,3)="E06","UA",IF(LEFT(R69,3)="E07","NMD",IF(LEFT(R69,3)="E08","MD",IF(LEFT(R69,3)="E09","LONB"))))))))))</f>
        <v>UA</v>
      </c>
      <c r="T69" s="11" t="str">
        <f>IF([1]source_data!G71="","",IF([1]source_data!N71="","",[1]source_data!N71))</f>
        <v>Hardship Grant</v>
      </c>
      <c r="U69" s="15">
        <f>IF([1]source_data!G71="","",[1]tailored_settings!$B$8)</f>
        <v>46239</v>
      </c>
      <c r="V69" s="11" t="str">
        <f>IF([1]source_data!G71="","",[1]tailored_settings!$B$9)</f>
        <v>http://www.longleigh.org/</v>
      </c>
      <c r="W69" s="13" t="str">
        <f>IF([1]source_data!G71="","",IF([1]source_data!O71="","",[1]source_data!O71))</f>
        <v>2025-09-01</v>
      </c>
      <c r="X69" s="16" t="str">
        <f>IF([1]source_data!G71="","",IF([1]source_data!P71="","",[1]source_data!P71))</f>
        <v>2025-10-23</v>
      </c>
      <c r="Y69" s="17">
        <f>IF([1]source_data!G71="","",IF([1]source_data!Q71="","",[1]source_data!Q71))</f>
        <v>1</v>
      </c>
      <c r="Z69" s="18" t="str">
        <f>IF([1]source_data!G71="","",IF([1]source_data!I71="","",[1]tailored_settings!$B$10))</f>
        <v>Primary grant reason</v>
      </c>
      <c r="AA69" s="18" t="str">
        <f>IF([1]source_data!G71="","",IF([1]source_data!I71="","",[1]source_data!I71))</f>
        <v>2. Customer/family receiving medication and/or therapy for a mental health condition or substance addiction.</v>
      </c>
      <c r="AB69" s="18" t="str">
        <f>IF([1]source_data!G71="","",IF([1]source_data!J71="","",[1]tailored_settings!$B$11))</f>
        <v/>
      </c>
      <c r="AC69" s="18" t="str">
        <f>IF([1]source_data!G71="","",IF([1]source_data!J71="","",[1]source_data!J71))</f>
        <v/>
      </c>
      <c r="AD69" s="18" t="str">
        <f>IF([1]source_data!G71="","",IF([1]source_data!K71="","",[1]tailored_settings!$B$12))</f>
        <v>Grant purpose</v>
      </c>
      <c r="AE69" s="18" t="str">
        <f>IF([1]source_data!G71="","",IF([1]source_data!K71="","",[1]source_data!K71))</f>
        <v xml:space="preserve">Furniture </v>
      </c>
      <c r="AF69" s="18" t="str">
        <f>IF([1]source_data!G71="","",IF([1]source_data!K71="","",[1]tailored_settings!$B$13))</f>
        <v>Grant purpose</v>
      </c>
      <c r="AG69" s="18" t="str">
        <f>IF([1]source_data!G71="","",IF([1]source_data!K71="","",[1]source_data!K71))</f>
        <v xml:space="preserve">Furniture </v>
      </c>
      <c r="AH69" s="18" t="str">
        <f>IF([1]source_data!G71="","",IF([1]source_data!M71="","",[1]tailored_settings!$B$14))</f>
        <v/>
      </c>
      <c r="AI69" s="18" t="str">
        <f>IF([1]source_data!G71="","",IF([1]source_data!M71="","",[1]source_data!M71))</f>
        <v/>
      </c>
    </row>
    <row r="70" spans="1:35" ht="16" x14ac:dyDescent="0.2">
      <c r="A70" s="11" t="str">
        <f>IF([1]source_data!G72="","",IF(AND([1]source_data!C72&lt;&gt;"",[1]tailored_settings!$B$15="Publish"),CONCATENATE([1]tailored_settings!$B$2&amp;[1]source_data!C72),IF(AND([1]source_data!C72&lt;&gt;"",[1]tailored_settings!$B$15="Do not publish"),CONCATENATE([1]tailored_settings!$B$2&amp;TEXT(ROW(A70)-1,"0000")&amp;"_"&amp;TEXT(F70,"yyyy-mm")),CONCATENATE([1]tailored_settings!$B$2&amp;TEXT(ROW(A70)-1,"0000")&amp;"_"&amp;TEXT(F70,"yyyy-mm")))))</f>
        <v>360G-Longleigh-E25-00132W</v>
      </c>
      <c r="B70" s="11" t="str">
        <f>IF([1]source_data!G72="","",IF([1]source_data!E72&lt;&gt;"",[1]source_data!E72,CONCATENATE("Grant to "&amp;G70)))</f>
        <v>Grant to Individual Recipient</v>
      </c>
      <c r="C70" s="11" t="str">
        <f>IF([1]source_data!G72="","",IF([1]source_data!F72="",_xlfn.XLOOKUP(T70,[1]tailored_settings!$B$20:$B$25,[1]tailored_settings!$A$20:$A$25,"")))</f>
        <v>Providing financial aid during a time of crisis</v>
      </c>
      <c r="D70" s="12">
        <f>IF([1]source_data!G72="","",IF([1]source_data!G72="","",[1]source_data!G72))</f>
        <v>350</v>
      </c>
      <c r="E70" s="11" t="str">
        <f>IF([1]source_data!G72="","",[1]tailored_settings!$B$3)</f>
        <v>GBP</v>
      </c>
      <c r="F70" s="13" t="str">
        <f>IF([1]source_data!G72="","",IF([1]source_data!H72="","",[1]source_data!H72))</f>
        <v>2025-09-02</v>
      </c>
      <c r="G70" s="11" t="str">
        <f>IF([1]source_data!G72="","",[1]tailored_settings!$B$5)</f>
        <v>Individual Recipient</v>
      </c>
      <c r="H70" s="11" t="str">
        <f>IF([1]source_data!G72="","",IF(AND([1]source_data!A72&lt;&gt;"",[1]tailored_settings!$B$16="Publish"),CONCATENATE([1]tailored_settings!$B$2&amp;[1]source_data!A72),IF(AND([1]source_data!A72&lt;&gt;"",[1]tailored_settings!$B$16="Do not publish"),CONCATENATE([1]tailored_settings!$B$4&amp;TEXT(ROW(A70)-1,"0000")&amp;"_"&amp;TEXT(F70,"yyyy-mm")),CONCATENATE([1]tailored_settings!$B$4&amp;TEXT(ROW(A70)-1,"0000")&amp;"_"&amp;TEXT(F70,"yyyy-mm")))))</f>
        <v>360G-Longleigh-IND-0069_2025-09</v>
      </c>
      <c r="I70" s="11" t="str">
        <f>IF([1]source_data!G72="","",[1]tailored_settings!$B$7)</f>
        <v>Longleigh Foundation</v>
      </c>
      <c r="J70" s="11" t="str">
        <f>IF([1]source_data!G72="","",[1]tailored_settings!$B$6)</f>
        <v>GB-CHC-1169016</v>
      </c>
      <c r="K70" s="11" t="str">
        <f>IF([1]source_data!G72="","",IF([1]source_data!I72="","",VLOOKUP([1]source_data!I72,[1]codelist_mapping!A:C,3,FALSE)))</f>
        <v>GTIR100</v>
      </c>
      <c r="L70" s="11" t="str">
        <f>IF([1]source_data!G72="","",IF([1]source_data!J72="","",VLOOKUP([1]source_data!J72,[1]codelist_mapping!A:C,3,FALSE)))</f>
        <v/>
      </c>
      <c r="M70" s="11" t="str">
        <f>IF([1]source_data!G72="","",IF([1]source_data!K72="","",IF([1]source_data!M72&lt;&gt;"",CONCATENATE(VLOOKUP([1]source_data!K72,[1]codelist_mapping!F:H,3,FALSE)&amp;";"&amp;VLOOKUP([1]source_data!L72,[1]codelist_mapping!F:H,3,FALSE)&amp;";"&amp;VLOOKUP([1]source_data!M72,[1]codelist_mapping!F:H,3,FALSE)),IF([1]source_data!L72&lt;&gt;"",CONCATENATE(VLOOKUP([1]source_data!K72,[1]codelist_mapping!F:H,3,FALSE)&amp;";"&amp;VLOOKUP([1]source_data!L72,[1]codelist_mapping!F:H,3,FALSE)),IF([1]source_data!K72&lt;&gt;"",CONCATENATE(VLOOKUP([1]source_data!K72,[1]codelist_mapping!F:H,3,FALSE)))))))</f>
        <v>GTIP070</v>
      </c>
      <c r="N70" s="14" t="str">
        <f>IF([1]source_data!G72="","",IF([1]source_data!D72="","",VLOOKUP([1]source_data!D72,[1]geo_data!A:I,9,FALSE)))</f>
        <v>Castle</v>
      </c>
      <c r="O70" s="14" t="str">
        <f>IF([1]source_data!G72="","",IF([1]source_data!D72="","",VLOOKUP([1]source_data!D72,[1]geo_data!A:I,8,FALSE)))</f>
        <v>E05007695</v>
      </c>
      <c r="P70" s="14" t="str">
        <f>IF([1]source_data!G72="","",IF(LEFT(O70,3)="E05","WD",IF(LEFT(O70,3)="S13","WD",IF(LEFT(O70,3)="W05","WD",IF(LEFT(O70,3)="W06","UA",IF(LEFT(O70,3)="S12","CA",IF(LEFT(O70,3)="E06","UA",IF(LEFT(O70,3)="E07","NMD",IF(LEFT(O70,3)="E08","MD",IF(LEFT(O70,3)="E09","LONB"))))))))))</f>
        <v>WD</v>
      </c>
      <c r="Q70" s="14" t="str">
        <f>IF([1]source_data!G72="","",IF([1]source_data!D72="","",VLOOKUP([1]source_data!D72,[1]geo_data!A:I,7,FALSE)))</f>
        <v>Worthing</v>
      </c>
      <c r="R70" s="14" t="str">
        <f>IF([1]source_data!G72="","",IF([1]source_data!D72="","",VLOOKUP([1]source_data!D72,[1]geo_data!A:I,6,FALSE)))</f>
        <v>E07000229</v>
      </c>
      <c r="S70" s="14" t="str">
        <f>IF([1]source_data!G72="","",IF(LEFT(R70,3)="E05","WD",IF(LEFT(R70,3)="S13","WD",IF(LEFT(R70,3)="W05","WD",IF(LEFT(R70,3)="W06","UA",IF(LEFT(R70,3)="S12","CA",IF(LEFT(R70,3)="E06","UA",IF(LEFT(R70,3)="E07","NMD",IF(LEFT(R70,3)="E08","MD",IF(LEFT(R70,3)="E09","LONB"))))))))))</f>
        <v>NMD</v>
      </c>
      <c r="T70" s="11" t="str">
        <f>IF([1]source_data!G72="","",IF([1]source_data!N72="","",[1]source_data!N72))</f>
        <v>Crisis Grant</v>
      </c>
      <c r="U70" s="15">
        <f>IF([1]source_data!G72="","",[1]tailored_settings!$B$8)</f>
        <v>46239</v>
      </c>
      <c r="V70" s="11" t="str">
        <f>IF([1]source_data!G72="","",[1]tailored_settings!$B$9)</f>
        <v>http://www.longleigh.org/</v>
      </c>
      <c r="W70" s="13" t="str">
        <f>IF([1]source_data!G72="","",IF([1]source_data!O72="","",[1]source_data!O72))</f>
        <v>2025-09-02</v>
      </c>
      <c r="X70" s="16" t="str">
        <f>IF([1]source_data!G72="","",IF([1]source_data!P72="","",[1]source_data!P72))</f>
        <v>2025-11-04</v>
      </c>
      <c r="Y70" s="17">
        <f>IF([1]source_data!G72="","",IF([1]source_data!Q72="","",[1]source_data!Q72))</f>
        <v>2</v>
      </c>
      <c r="Z70" s="18" t="str">
        <f>IF([1]source_data!G72="","",IF([1]source_data!I72="","",[1]tailored_settings!$B$10))</f>
        <v>Primary grant reason</v>
      </c>
      <c r="AA70" s="18" t="str">
        <f>IF([1]source_data!G72="","",IF([1]source_data!I72="","",[1]source_data!I72))</f>
        <v>5. Customer/family having been the victims of a reported crime in their home.</v>
      </c>
      <c r="AB70" s="18" t="str">
        <f>IF([1]source_data!G72="","",IF([1]source_data!J72="","",[1]tailored_settings!$B$11))</f>
        <v/>
      </c>
      <c r="AC70" s="18" t="str">
        <f>IF([1]source_data!G72="","",IF([1]source_data!J72="","",[1]source_data!J72))</f>
        <v/>
      </c>
      <c r="AD70" s="18" t="str">
        <f>IF([1]source_data!G72="","",IF([1]source_data!K72="","",[1]tailored_settings!$B$12))</f>
        <v>Grant purpose</v>
      </c>
      <c r="AE70" s="18" t="str">
        <f>IF([1]source_data!G72="","",IF([1]source_data!K72="","",[1]source_data!K72))</f>
        <v>Food vouchers</v>
      </c>
      <c r="AF70" s="18" t="str">
        <f>IF([1]source_data!G72="","",IF([1]source_data!K72="","",[1]tailored_settings!$B$13))</f>
        <v>Grant purpose</v>
      </c>
      <c r="AG70" s="18" t="str">
        <f>IF([1]source_data!G72="","",IF([1]source_data!K72="","",[1]source_data!K72))</f>
        <v>Food vouchers</v>
      </c>
      <c r="AH70" s="18" t="str">
        <f>IF([1]source_data!G72="","",IF([1]source_data!M72="","",[1]tailored_settings!$B$14))</f>
        <v/>
      </c>
      <c r="AI70" s="18" t="str">
        <f>IF([1]source_data!G72="","",IF([1]source_data!M72="","",[1]source_data!M72))</f>
        <v/>
      </c>
    </row>
    <row r="71" spans="1:35" ht="16" x14ac:dyDescent="0.2">
      <c r="A71" s="11" t="str">
        <f>IF([1]source_data!G73="","",IF(AND([1]source_data!C73&lt;&gt;"",[1]tailored_settings!$B$15="Publish"),CONCATENATE([1]tailored_settings!$B$2&amp;[1]source_data!C73),IF(AND([1]source_data!C73&lt;&gt;"",[1]tailored_settings!$B$15="Do not publish"),CONCATENATE([1]tailored_settings!$B$2&amp;TEXT(ROW(A71)-1,"0000")&amp;"_"&amp;TEXT(F71,"yyyy-mm")),CONCATENATE([1]tailored_settings!$B$2&amp;TEXT(ROW(A71)-1,"0000")&amp;"_"&amp;TEXT(F71,"yyyy-mm")))))</f>
        <v>360G-Longleigh-E25-00133W</v>
      </c>
      <c r="B71" s="11" t="str">
        <f>IF([1]source_data!G73="","",IF([1]source_data!E73&lt;&gt;"",[1]source_data!E73,CONCATENATE("Grant to "&amp;G71)))</f>
        <v>Grant to Individual Recipient</v>
      </c>
      <c r="C71" s="11" t="str">
        <f>IF([1]source_data!G73="","",IF([1]source_data!F73="",_xlfn.XLOOKUP(T71,[1]tailored_settings!$B$20:$B$25,[1]tailored_settings!$A$20:$A$25,"")))</f>
        <v>Providing financial aid during a time of crisis</v>
      </c>
      <c r="D71" s="12">
        <f>IF([1]source_data!G73="","",IF([1]source_data!G73="","",[1]source_data!G73))</f>
        <v>350</v>
      </c>
      <c r="E71" s="11" t="str">
        <f>IF([1]source_data!G73="","",[1]tailored_settings!$B$3)</f>
        <v>GBP</v>
      </c>
      <c r="F71" s="13" t="str">
        <f>IF([1]source_data!G73="","",IF([1]source_data!H73="","",[1]source_data!H73))</f>
        <v>2025-09-02</v>
      </c>
      <c r="G71" s="11" t="str">
        <f>IF([1]source_data!G73="","",[1]tailored_settings!$B$5)</f>
        <v>Individual Recipient</v>
      </c>
      <c r="H71" s="11" t="str">
        <f>IF([1]source_data!G73="","",IF(AND([1]source_data!A73&lt;&gt;"",[1]tailored_settings!$B$16="Publish"),CONCATENATE([1]tailored_settings!$B$2&amp;[1]source_data!A73),IF(AND([1]source_data!A73&lt;&gt;"",[1]tailored_settings!$B$16="Do not publish"),CONCATENATE([1]tailored_settings!$B$4&amp;TEXT(ROW(A71)-1,"0000")&amp;"_"&amp;TEXT(F71,"yyyy-mm")),CONCATENATE([1]tailored_settings!$B$4&amp;TEXT(ROW(A71)-1,"0000")&amp;"_"&amp;TEXT(F71,"yyyy-mm")))))</f>
        <v>360G-Longleigh-IND-0070_2025-09</v>
      </c>
      <c r="I71" s="11" t="str">
        <f>IF([1]source_data!G73="","",[1]tailored_settings!$B$7)</f>
        <v>Longleigh Foundation</v>
      </c>
      <c r="J71" s="11" t="str">
        <f>IF([1]source_data!G73="","",[1]tailored_settings!$B$6)</f>
        <v>GB-CHC-1169016</v>
      </c>
      <c r="K71" s="11" t="str">
        <f>IF([1]source_data!G73="","",IF([1]source_data!I73="","",VLOOKUP([1]source_data!I73,[1]codelist_mapping!A:C,3,FALSE)))</f>
        <v>GTIR100</v>
      </c>
      <c r="L71" s="11" t="str">
        <f>IF([1]source_data!G73="","",IF([1]source_data!J73="","",VLOOKUP([1]source_data!J73,[1]codelist_mapping!A:C,3,FALSE)))</f>
        <v/>
      </c>
      <c r="M71" s="11" t="str">
        <f>IF([1]source_data!G73="","",IF([1]source_data!K73="","",IF([1]source_data!M73&lt;&gt;"",CONCATENATE(VLOOKUP([1]source_data!K73,[1]codelist_mapping!F:H,3,FALSE)&amp;";"&amp;VLOOKUP([1]source_data!L73,[1]codelist_mapping!F:H,3,FALSE)&amp;";"&amp;VLOOKUP([1]source_data!M73,[1]codelist_mapping!F:H,3,FALSE)),IF([1]source_data!L73&lt;&gt;"",CONCATENATE(VLOOKUP([1]source_data!K73,[1]codelist_mapping!F:H,3,FALSE)&amp;";"&amp;VLOOKUP([1]source_data!L73,[1]codelist_mapping!F:H,3,FALSE)),IF([1]source_data!K73&lt;&gt;"",CONCATENATE(VLOOKUP([1]source_data!K73,[1]codelist_mapping!F:H,3,FALSE)))))))</f>
        <v>GTIP070</v>
      </c>
      <c r="N71" s="14" t="str">
        <f>IF([1]source_data!G73="","",IF([1]source_data!D73="","",VLOOKUP([1]source_data!D73,[1]geo_data!A:I,9,FALSE)))</f>
        <v>Soho and Victoria</v>
      </c>
      <c r="O71" s="14" t="str">
        <f>IF([1]source_data!G73="","",IF([1]source_data!D73="","",VLOOKUP([1]source_data!D73,[1]geo_data!A:I,8,FALSE)))</f>
        <v>E05001278</v>
      </c>
      <c r="P71" s="14" t="str">
        <f>IF([1]source_data!G73="","",IF(LEFT(O71,3)="E05","WD",IF(LEFT(O71,3)="S13","WD",IF(LEFT(O71,3)="W05","WD",IF(LEFT(O71,3)="W06","UA",IF(LEFT(O71,3)="S12","CA",IF(LEFT(O71,3)="E06","UA",IF(LEFT(O71,3)="E07","NMD",IF(LEFT(O71,3)="E08","MD",IF(LEFT(O71,3)="E09","LONB"))))))))))</f>
        <v>WD</v>
      </c>
      <c r="Q71" s="14" t="str">
        <f>IF([1]source_data!G73="","",IF([1]source_data!D73="","",VLOOKUP([1]source_data!D73,[1]geo_data!A:I,7,FALSE)))</f>
        <v>Sandwell</v>
      </c>
      <c r="R71" s="14" t="str">
        <f>IF([1]source_data!G73="","",IF([1]source_data!D73="","",VLOOKUP([1]source_data!D73,[1]geo_data!A:I,6,FALSE)))</f>
        <v>E08000028</v>
      </c>
      <c r="S71" s="14" t="str">
        <f>IF([1]source_data!G73="","",IF(LEFT(R71,3)="E05","WD",IF(LEFT(R71,3)="S13","WD",IF(LEFT(R71,3)="W05","WD",IF(LEFT(R71,3)="W06","UA",IF(LEFT(R71,3)="S12","CA",IF(LEFT(R71,3)="E06","UA",IF(LEFT(R71,3)="E07","NMD",IF(LEFT(R71,3)="E08","MD",IF(LEFT(R71,3)="E09","LONB"))))))))))</f>
        <v>MD</v>
      </c>
      <c r="T71" s="11" t="str">
        <f>IF([1]source_data!G73="","",IF([1]source_data!N73="","",[1]source_data!N73))</f>
        <v>Crisis Grant</v>
      </c>
      <c r="U71" s="15">
        <f>IF([1]source_data!G73="","",[1]tailored_settings!$B$8)</f>
        <v>46239</v>
      </c>
      <c r="V71" s="11" t="str">
        <f>IF([1]source_data!G73="","",[1]tailored_settings!$B$9)</f>
        <v>http://www.longleigh.org/</v>
      </c>
      <c r="W71" s="13" t="str">
        <f>IF([1]source_data!G73="","",IF([1]source_data!O73="","",[1]source_data!O73))</f>
        <v>2025-09-02</v>
      </c>
      <c r="X71" s="16" t="str">
        <f>IF([1]source_data!G73="","",IF([1]source_data!P73="","",[1]source_data!P73))</f>
        <v>2025-10-13</v>
      </c>
      <c r="Y71" s="17">
        <f>IF([1]source_data!G73="","",IF([1]source_data!Q73="","",[1]source_data!Q73))</f>
        <v>1</v>
      </c>
      <c r="Z71" s="18" t="str">
        <f>IF([1]source_data!G73="","",IF([1]source_data!I73="","",[1]tailored_settings!$B$10))</f>
        <v>Primary grant reason</v>
      </c>
      <c r="AA71" s="18" t="str">
        <f>IF([1]source_data!G73="","",IF([1]source_data!I73="","",[1]source_data!I73))</f>
        <v>5. Customer/family having been the victims of a reported crime in their home.</v>
      </c>
      <c r="AB71" s="18" t="str">
        <f>IF([1]source_data!G73="","",IF([1]source_data!J73="","",[1]tailored_settings!$B$11))</f>
        <v/>
      </c>
      <c r="AC71" s="18" t="str">
        <f>IF([1]source_data!G73="","",IF([1]source_data!J73="","",[1]source_data!J73))</f>
        <v/>
      </c>
      <c r="AD71" s="18" t="str">
        <f>IF([1]source_data!G73="","",IF([1]source_data!K73="","",[1]tailored_settings!$B$12))</f>
        <v>Grant purpose</v>
      </c>
      <c r="AE71" s="18" t="str">
        <f>IF([1]source_data!G73="","",IF([1]source_data!K73="","",[1]source_data!K73))</f>
        <v>Food vouchers</v>
      </c>
      <c r="AF71" s="18" t="str">
        <f>IF([1]source_data!G73="","",IF([1]source_data!K73="","",[1]tailored_settings!$B$13))</f>
        <v>Grant purpose</v>
      </c>
      <c r="AG71" s="18" t="str">
        <f>IF([1]source_data!G73="","",IF([1]source_data!K73="","",[1]source_data!K73))</f>
        <v>Food vouchers</v>
      </c>
      <c r="AH71" s="18" t="str">
        <f>IF([1]source_data!G73="","",IF([1]source_data!M73="","",[1]tailored_settings!$B$14))</f>
        <v/>
      </c>
      <c r="AI71" s="18" t="str">
        <f>IF([1]source_data!G73="","",IF([1]source_data!M73="","",[1]source_data!M73))</f>
        <v/>
      </c>
    </row>
    <row r="72" spans="1:35" ht="16" x14ac:dyDescent="0.2">
      <c r="A72" s="11" t="str">
        <f>IF([1]source_data!G74="","",IF(AND([1]source_data!C74&lt;&gt;"",[1]tailored_settings!$B$15="Publish"),CONCATENATE([1]tailored_settings!$B$2&amp;[1]source_data!C74),IF(AND([1]source_data!C74&lt;&gt;"",[1]tailored_settings!$B$15="Do not publish"),CONCATENATE([1]tailored_settings!$B$2&amp;TEXT(ROW(A72)-1,"0000")&amp;"_"&amp;TEXT(F72,"yyyy-mm")),CONCATENATE([1]tailored_settings!$B$2&amp;TEXT(ROW(A72)-1,"0000")&amp;"_"&amp;TEXT(F72,"yyyy-mm")))))</f>
        <v>360G-Longleigh-E25-00134W</v>
      </c>
      <c r="B72" s="11" t="str">
        <f>IF([1]source_data!G74="","",IF([1]source_data!E74&lt;&gt;"",[1]source_data!E74,CONCATENATE("Grant to "&amp;G72)))</f>
        <v>Grant to Individual Recipient</v>
      </c>
      <c r="C72" s="11" t="str">
        <f>IF([1]source_data!G74="","",IF([1]source_data!F74="",_xlfn.XLOOKUP(T72,[1]tailored_settings!$B$20:$B$25,[1]tailored_settings!$A$20:$A$25,"")))</f>
        <v>Providing financial aid during a time of crisis</v>
      </c>
      <c r="D72" s="12">
        <f>IF([1]source_data!G74="","",IF([1]source_data!G74="","",[1]source_data!G74))</f>
        <v>350</v>
      </c>
      <c r="E72" s="11" t="str">
        <f>IF([1]source_data!G74="","",[1]tailored_settings!$B$3)</f>
        <v>GBP</v>
      </c>
      <c r="F72" s="13" t="str">
        <f>IF([1]source_data!G74="","",IF([1]source_data!H74="","",[1]source_data!H74))</f>
        <v>2025-09-04</v>
      </c>
      <c r="G72" s="11" t="str">
        <f>IF([1]source_data!G74="","",[1]tailored_settings!$B$5)</f>
        <v>Individual Recipient</v>
      </c>
      <c r="H72" s="11" t="str">
        <f>IF([1]source_data!G74="","",IF(AND([1]source_data!A74&lt;&gt;"",[1]tailored_settings!$B$16="Publish"),CONCATENATE([1]tailored_settings!$B$2&amp;[1]source_data!A74),IF(AND([1]source_data!A74&lt;&gt;"",[1]tailored_settings!$B$16="Do not publish"),CONCATENATE([1]tailored_settings!$B$4&amp;TEXT(ROW(A72)-1,"0000")&amp;"_"&amp;TEXT(F72,"yyyy-mm")),CONCATENATE([1]tailored_settings!$B$4&amp;TEXT(ROW(A72)-1,"0000")&amp;"_"&amp;TEXT(F72,"yyyy-mm")))))</f>
        <v>360G-Longleigh-IND-0071_2025-09</v>
      </c>
      <c r="I72" s="11" t="str">
        <f>IF([1]source_data!G74="","",[1]tailored_settings!$B$7)</f>
        <v>Longleigh Foundation</v>
      </c>
      <c r="J72" s="11" t="str">
        <f>IF([1]source_data!G74="","",[1]tailored_settings!$B$6)</f>
        <v>GB-CHC-1169016</v>
      </c>
      <c r="K72" s="11" t="str">
        <f>IF([1]source_data!G74="","",IF([1]source_data!I74="","",VLOOKUP([1]source_data!I74,[1]codelist_mapping!A:C,3,FALSE)))</f>
        <v>GTIR010</v>
      </c>
      <c r="L72" s="11" t="str">
        <f>IF([1]source_data!G74="","",IF([1]source_data!J74="","",VLOOKUP([1]source_data!J74,[1]codelist_mapping!A:C,3,FALSE)))</f>
        <v/>
      </c>
      <c r="M72" s="11" t="str">
        <f>IF([1]source_data!G74="","",IF([1]source_data!K74="","",IF([1]source_data!M74&lt;&gt;"",CONCATENATE(VLOOKUP([1]source_data!K74,[1]codelist_mapping!F:H,3,FALSE)&amp;";"&amp;VLOOKUP([1]source_data!L74,[1]codelist_mapping!F:H,3,FALSE)&amp;";"&amp;VLOOKUP([1]source_data!M74,[1]codelist_mapping!F:H,3,FALSE)),IF([1]source_data!L74&lt;&gt;"",CONCATENATE(VLOOKUP([1]source_data!K74,[1]codelist_mapping!F:H,3,FALSE)&amp;";"&amp;VLOOKUP([1]source_data!L74,[1]codelist_mapping!F:H,3,FALSE)),IF([1]source_data!K74&lt;&gt;"",CONCATENATE(VLOOKUP([1]source_data!K74,[1]codelist_mapping!F:H,3,FALSE)))))))</f>
        <v>GTIP070;GTIP050</v>
      </c>
      <c r="N72" s="14" t="str">
        <f>IF([1]source_data!G74="","",IF([1]source_data!D74="","",VLOOKUP([1]source_data!D74,[1]geo_data!A:I,9,FALSE)))</f>
        <v>Shefford</v>
      </c>
      <c r="O72" s="14" t="str">
        <f>IF([1]source_data!G74="","",IF([1]source_data!D74="","",VLOOKUP([1]source_data!D74,[1]geo_data!A:I,8,FALSE)))</f>
        <v>E05014421</v>
      </c>
      <c r="P72" s="14" t="str">
        <f>IF([1]source_data!G74="","",IF(LEFT(O72,3)="E05","WD",IF(LEFT(O72,3)="S13","WD",IF(LEFT(O72,3)="W05","WD",IF(LEFT(O72,3)="W06","UA",IF(LEFT(O72,3)="S12","CA",IF(LEFT(O72,3)="E06","UA",IF(LEFT(O72,3)="E07","NMD",IF(LEFT(O72,3)="E08","MD",IF(LEFT(O72,3)="E09","LONB"))))))))))</f>
        <v>WD</v>
      </c>
      <c r="Q72" s="14" t="str">
        <f>IF([1]source_data!G74="","",IF([1]source_data!D74="","",VLOOKUP([1]source_data!D74,[1]geo_data!A:I,7,FALSE)))</f>
        <v>Central Bedfordshire</v>
      </c>
      <c r="R72" s="14" t="str">
        <f>IF([1]source_data!G74="","",IF([1]source_data!D74="","",VLOOKUP([1]source_data!D74,[1]geo_data!A:I,6,FALSE)))</f>
        <v>E06000056</v>
      </c>
      <c r="S72" s="14" t="str">
        <f>IF([1]source_data!G74="","",IF(LEFT(R72,3)="E05","WD",IF(LEFT(R72,3)="S13","WD",IF(LEFT(R72,3)="W05","WD",IF(LEFT(R72,3)="W06","UA",IF(LEFT(R72,3)="S12","CA",IF(LEFT(R72,3)="E06","UA",IF(LEFT(R72,3)="E07","NMD",IF(LEFT(R72,3)="E08","MD",IF(LEFT(R72,3)="E09","LONB"))))))))))</f>
        <v>UA</v>
      </c>
      <c r="T72" s="11" t="str">
        <f>IF([1]source_data!G74="","",IF([1]source_data!N74="","",[1]source_data!N74))</f>
        <v>Crisis Grant</v>
      </c>
      <c r="U72" s="15">
        <f>IF([1]source_data!G74="","",[1]tailored_settings!$B$8)</f>
        <v>46239</v>
      </c>
      <c r="V72" s="11" t="str">
        <f>IF([1]source_data!G74="","",[1]tailored_settings!$B$9)</f>
        <v>http://www.longleigh.org/</v>
      </c>
      <c r="W72" s="13" t="str">
        <f>IF([1]source_data!G74="","",IF([1]source_data!O74="","",[1]source_data!O74))</f>
        <v>2025-09-04</v>
      </c>
      <c r="X72" s="16" t="str">
        <f>IF([1]source_data!G74="","",IF([1]source_data!P74="","",[1]source_data!P74))</f>
        <v>2025-10-20</v>
      </c>
      <c r="Y72" s="17">
        <f>IF([1]source_data!G74="","",IF([1]source_data!Q74="","",[1]source_data!Q74))</f>
        <v>1</v>
      </c>
      <c r="Z72" s="18" t="str">
        <f>IF([1]source_data!G74="","",IF([1]source_data!I74="","",[1]tailored_settings!$B$10))</f>
        <v>Primary grant reason</v>
      </c>
      <c r="AA72" s="18" t="str">
        <f>IF([1]source_data!G74="","",IF([1]source_data!I74="","",[1]source_data!I74))</f>
        <v>7. Customer/family with a child/ren in receipt of means-tested free school meals.</v>
      </c>
      <c r="AB72" s="18" t="str">
        <f>IF([1]source_data!G74="","",IF([1]source_data!J74="","",[1]tailored_settings!$B$11))</f>
        <v/>
      </c>
      <c r="AC72" s="18" t="str">
        <f>IF([1]source_data!G74="","",IF([1]source_data!J74="","",[1]source_data!J74))</f>
        <v/>
      </c>
      <c r="AD72" s="18" t="str">
        <f>IF([1]source_data!G74="","",IF([1]source_data!K74="","",[1]tailored_settings!$B$12))</f>
        <v>Grant purpose</v>
      </c>
      <c r="AE72" s="18" t="str">
        <f>IF([1]source_data!G74="","",IF([1]source_data!K74="","",[1]source_data!K74))</f>
        <v>Food vouchers</v>
      </c>
      <c r="AF72" s="18" t="str">
        <f>IF([1]source_data!G74="","",IF([1]source_data!K74="","",[1]tailored_settings!$B$13))</f>
        <v>Grant purpose</v>
      </c>
      <c r="AG72" s="18" t="str">
        <f>IF([1]source_data!G74="","",IF([1]source_data!K74="","",[1]source_data!K74))</f>
        <v>Food vouchers</v>
      </c>
      <c r="AH72" s="18" t="str">
        <f>IF([1]source_data!G74="","",IF([1]source_data!M74="","",[1]tailored_settings!$B$14))</f>
        <v/>
      </c>
      <c r="AI72" s="18" t="str">
        <f>IF([1]source_data!G74="","",IF([1]source_data!M74="","",[1]source_data!M74))</f>
        <v/>
      </c>
    </row>
    <row r="73" spans="1:35" ht="16" x14ac:dyDescent="0.2">
      <c r="A73" s="11" t="str">
        <f>IF([1]source_data!G75="","",IF(AND([1]source_data!C75&lt;&gt;"",[1]tailored_settings!$B$15="Publish"),CONCATENATE([1]tailored_settings!$B$2&amp;[1]source_data!C75),IF(AND([1]source_data!C75&lt;&gt;"",[1]tailored_settings!$B$15="Do not publish"),CONCATENATE([1]tailored_settings!$B$2&amp;TEXT(ROW(A73)-1,"0000")&amp;"_"&amp;TEXT(F73,"yyyy-mm")),CONCATENATE([1]tailored_settings!$B$2&amp;TEXT(ROW(A73)-1,"0000")&amp;"_"&amp;TEXT(F73,"yyyy-mm")))))</f>
        <v>360G-Longleigh-E25-00135W</v>
      </c>
      <c r="B73" s="11" t="str">
        <f>IF([1]source_data!G75="","",IF([1]source_data!E75&lt;&gt;"",[1]source_data!E75,CONCATENATE("Grant to "&amp;G73)))</f>
        <v>Grant to Individual Recipient</v>
      </c>
      <c r="C73" s="11" t="str">
        <f>IF([1]source_data!G75="","",IF([1]source_data!F75="",_xlfn.XLOOKUP(T73,[1]tailored_settings!$B$20:$B$25,[1]tailored_settings!$A$20:$A$25,"")))</f>
        <v>Providing financial aid during a time of crisis</v>
      </c>
      <c r="D73" s="12">
        <f>IF([1]source_data!G75="","",IF([1]source_data!G75="","",[1]source_data!G75))</f>
        <v>350</v>
      </c>
      <c r="E73" s="11" t="str">
        <f>IF([1]source_data!G75="","",[1]tailored_settings!$B$3)</f>
        <v>GBP</v>
      </c>
      <c r="F73" s="13" t="str">
        <f>IF([1]source_data!G75="","",IF([1]source_data!H75="","",[1]source_data!H75))</f>
        <v>2025-09-03</v>
      </c>
      <c r="G73" s="11" t="str">
        <f>IF([1]source_data!G75="","",[1]tailored_settings!$B$5)</f>
        <v>Individual Recipient</v>
      </c>
      <c r="H73" s="11" t="str">
        <f>IF([1]source_data!G75="","",IF(AND([1]source_data!A75&lt;&gt;"",[1]tailored_settings!$B$16="Publish"),CONCATENATE([1]tailored_settings!$B$2&amp;[1]source_data!A75),IF(AND([1]source_data!A75&lt;&gt;"",[1]tailored_settings!$B$16="Do not publish"),CONCATENATE([1]tailored_settings!$B$4&amp;TEXT(ROW(A73)-1,"0000")&amp;"_"&amp;TEXT(F73,"yyyy-mm")),CONCATENATE([1]tailored_settings!$B$4&amp;TEXT(ROW(A73)-1,"0000")&amp;"_"&amp;TEXT(F73,"yyyy-mm")))))</f>
        <v>360G-Longleigh-IND-0072_2025-09</v>
      </c>
      <c r="I73" s="11" t="str">
        <f>IF([1]source_data!G75="","",[1]tailored_settings!$B$7)</f>
        <v>Longleigh Foundation</v>
      </c>
      <c r="J73" s="11" t="str">
        <f>IF([1]source_data!G75="","",[1]tailored_settings!$B$6)</f>
        <v>GB-CHC-1169016</v>
      </c>
      <c r="K73" s="11" t="str">
        <f>IF([1]source_data!G75="","",IF([1]source_data!I75="","",VLOOKUP([1]source_data!I75,[1]codelist_mapping!A:C,3,FALSE)))</f>
        <v>GTIR040</v>
      </c>
      <c r="L73" s="11" t="str">
        <f>IF([1]source_data!G75="","",IF([1]source_data!J75="","",VLOOKUP([1]source_data!J75,[1]codelist_mapping!A:C,3,FALSE)))</f>
        <v/>
      </c>
      <c r="M73" s="11" t="str">
        <f>IF([1]source_data!G75="","",IF([1]source_data!K75="","",IF([1]source_data!M75&lt;&gt;"",CONCATENATE(VLOOKUP([1]source_data!K75,[1]codelist_mapping!F:H,3,FALSE)&amp;";"&amp;VLOOKUP([1]source_data!L75,[1]codelist_mapping!F:H,3,FALSE)&amp;";"&amp;VLOOKUP([1]source_data!M75,[1]codelist_mapping!F:H,3,FALSE)),IF([1]source_data!L75&lt;&gt;"",CONCATENATE(VLOOKUP([1]source_data!K75,[1]codelist_mapping!F:H,3,FALSE)&amp;";"&amp;VLOOKUP([1]source_data!L75,[1]codelist_mapping!F:H,3,FALSE)),IF([1]source_data!K75&lt;&gt;"",CONCATENATE(VLOOKUP([1]source_data!K75,[1]codelist_mapping!F:H,3,FALSE)))))))</f>
        <v>GTIP070;GTIP050</v>
      </c>
      <c r="N73" s="14" t="str">
        <f>IF([1]source_data!G75="","",IF([1]source_data!D75="","",VLOOKUP([1]source_data!D75,[1]geo_data!A:I,9,FALSE)))</f>
        <v>Arley and Whitacre</v>
      </c>
      <c r="O73" s="14" t="str">
        <f>IF([1]source_data!G75="","",IF([1]source_data!D75="","",VLOOKUP([1]source_data!D75,[1]geo_data!A:I,8,FALSE)))</f>
        <v>E05007457</v>
      </c>
      <c r="P73" s="14" t="str">
        <f>IF([1]source_data!G75="","",IF(LEFT(O73,3)="E05","WD",IF(LEFT(O73,3)="S13","WD",IF(LEFT(O73,3)="W05","WD",IF(LEFT(O73,3)="W06","UA",IF(LEFT(O73,3)="S12","CA",IF(LEFT(O73,3)="E06","UA",IF(LEFT(O73,3)="E07","NMD",IF(LEFT(O73,3)="E08","MD",IF(LEFT(O73,3)="E09","LONB"))))))))))</f>
        <v>WD</v>
      </c>
      <c r="Q73" s="14" t="str">
        <f>IF([1]source_data!G75="","",IF([1]source_data!D75="","",VLOOKUP([1]source_data!D75,[1]geo_data!A:I,7,FALSE)))</f>
        <v>North Warwickshire</v>
      </c>
      <c r="R73" s="14" t="str">
        <f>IF([1]source_data!G75="","",IF([1]source_data!D75="","",VLOOKUP([1]source_data!D75,[1]geo_data!A:I,6,FALSE)))</f>
        <v>E07000218</v>
      </c>
      <c r="S73" s="14" t="str">
        <f>IF([1]source_data!G75="","",IF(LEFT(R73,3)="E05","WD",IF(LEFT(R73,3)="S13","WD",IF(LEFT(R73,3)="W05","WD",IF(LEFT(R73,3)="W06","UA",IF(LEFT(R73,3)="S12","CA",IF(LEFT(R73,3)="E06","UA",IF(LEFT(R73,3)="E07","NMD",IF(LEFT(R73,3)="E08","MD",IF(LEFT(R73,3)="E09","LONB"))))))))))</f>
        <v>NMD</v>
      </c>
      <c r="T73" s="11" t="str">
        <f>IF([1]source_data!G75="","",IF([1]source_data!N75="","",[1]source_data!N75))</f>
        <v>Crisis Grant</v>
      </c>
      <c r="U73" s="15">
        <f>IF([1]source_data!G75="","",[1]tailored_settings!$B$8)</f>
        <v>46239</v>
      </c>
      <c r="V73" s="11" t="str">
        <f>IF([1]source_data!G75="","",[1]tailored_settings!$B$9)</f>
        <v>http://www.longleigh.org/</v>
      </c>
      <c r="W73" s="13" t="str">
        <f>IF([1]source_data!G75="","",IF([1]source_data!O75="","",[1]source_data!O75))</f>
        <v>2025-09-03</v>
      </c>
      <c r="X73" s="16" t="str">
        <f>IF([1]source_data!G75="","",IF([1]source_data!P75="","",[1]source_data!P75))</f>
        <v>2025-09-29</v>
      </c>
      <c r="Y73" s="17">
        <f>IF([1]source_data!G75="","",IF([1]source_data!Q75="","",[1]source_data!Q75))</f>
        <v>0</v>
      </c>
      <c r="Z73" s="18" t="str">
        <f>IF([1]source_data!G75="","",IF([1]source_data!I75="","",[1]tailored_settings!$B$10))</f>
        <v>Primary grant reason</v>
      </c>
      <c r="AA73" s="18" t="str">
        <f>IF([1]source_data!G75="","",IF([1]source_data!I75="","",[1]source_data!I75))</f>
        <v>2. Customer/family receiving medication and/or therapy for a mental health condition or substance addiction.</v>
      </c>
      <c r="AB73" s="18" t="str">
        <f>IF([1]source_data!G75="","",IF([1]source_data!J75="","",[1]tailored_settings!$B$11))</f>
        <v/>
      </c>
      <c r="AC73" s="18" t="str">
        <f>IF([1]source_data!G75="","",IF([1]source_data!J75="","",[1]source_data!J75))</f>
        <v/>
      </c>
      <c r="AD73" s="18" t="str">
        <f>IF([1]source_data!G75="","",IF([1]source_data!K75="","",[1]tailored_settings!$B$12))</f>
        <v>Grant purpose</v>
      </c>
      <c r="AE73" s="18" t="str">
        <f>IF([1]source_data!G75="","",IF([1]source_data!K75="","",[1]source_data!K75))</f>
        <v>Food vouchers</v>
      </c>
      <c r="AF73" s="18" t="str">
        <f>IF([1]source_data!G75="","",IF([1]source_data!K75="","",[1]tailored_settings!$B$13))</f>
        <v>Grant purpose</v>
      </c>
      <c r="AG73" s="18" t="str">
        <f>IF([1]source_data!G75="","",IF([1]source_data!K75="","",[1]source_data!K75))</f>
        <v>Food vouchers</v>
      </c>
      <c r="AH73" s="18" t="str">
        <f>IF([1]source_data!G75="","",IF([1]source_data!M75="","",[1]tailored_settings!$B$14))</f>
        <v/>
      </c>
      <c r="AI73" s="18" t="str">
        <f>IF([1]source_data!G75="","",IF([1]source_data!M75="","",[1]source_data!M75))</f>
        <v/>
      </c>
    </row>
    <row r="74" spans="1:35" ht="16" x14ac:dyDescent="0.2">
      <c r="A74" s="11" t="str">
        <f>IF([1]source_data!G76="","",IF(AND([1]source_data!C76&lt;&gt;"",[1]tailored_settings!$B$15="Publish"),CONCATENATE([1]tailored_settings!$B$2&amp;[1]source_data!C76),IF(AND([1]source_data!C76&lt;&gt;"",[1]tailored_settings!$B$15="Do not publish"),CONCATENATE([1]tailored_settings!$B$2&amp;TEXT(ROW(A74)-1,"0000")&amp;"_"&amp;TEXT(F74,"yyyy-mm")),CONCATENATE([1]tailored_settings!$B$2&amp;TEXT(ROW(A74)-1,"0000")&amp;"_"&amp;TEXT(F74,"yyyy-mm")))))</f>
        <v>360G-Longleigh-E25-00136W</v>
      </c>
      <c r="B74" s="11" t="str">
        <f>IF([1]source_data!G76="","",IF([1]source_data!E76&lt;&gt;"",[1]source_data!E76,CONCATENATE("Grant to "&amp;G74)))</f>
        <v>Grant to Individual Recipient</v>
      </c>
      <c r="C74" s="11" t="str">
        <f>IF([1]source_data!G76="","",IF([1]source_data!F76="",_xlfn.XLOOKUP(T74,[1]tailored_settings!$B$20:$B$25,[1]tailored_settings!$A$20:$A$25,"")))</f>
        <v>Helping to alleviate financial hardship</v>
      </c>
      <c r="D74" s="12">
        <f>IF([1]source_data!G76="","",IF([1]source_data!G76="","",[1]source_data!G76))</f>
        <v>581.88</v>
      </c>
      <c r="E74" s="11" t="str">
        <f>IF([1]source_data!G76="","",[1]tailored_settings!$B$3)</f>
        <v>GBP</v>
      </c>
      <c r="F74" s="13" t="str">
        <f>IF([1]source_data!G76="","",IF([1]source_data!H76="","",[1]source_data!H76))</f>
        <v>2025-09-03</v>
      </c>
      <c r="G74" s="11" t="str">
        <f>IF([1]source_data!G76="","",[1]tailored_settings!$B$5)</f>
        <v>Individual Recipient</v>
      </c>
      <c r="H74" s="11" t="str">
        <f>IF([1]source_data!G76="","",IF(AND([1]source_data!A76&lt;&gt;"",[1]tailored_settings!$B$16="Publish"),CONCATENATE([1]tailored_settings!$B$2&amp;[1]source_data!A76),IF(AND([1]source_data!A76&lt;&gt;"",[1]tailored_settings!$B$16="Do not publish"),CONCATENATE([1]tailored_settings!$B$4&amp;TEXT(ROW(A74)-1,"0000")&amp;"_"&amp;TEXT(F74,"yyyy-mm")),CONCATENATE([1]tailored_settings!$B$4&amp;TEXT(ROW(A74)-1,"0000")&amp;"_"&amp;TEXT(F74,"yyyy-mm")))))</f>
        <v>360G-Longleigh-IND-0073_2025-09</v>
      </c>
      <c r="I74" s="11" t="str">
        <f>IF([1]source_data!G76="","",[1]tailored_settings!$B$7)</f>
        <v>Longleigh Foundation</v>
      </c>
      <c r="J74" s="11" t="str">
        <f>IF([1]source_data!G76="","",[1]tailored_settings!$B$6)</f>
        <v>GB-CHC-1169016</v>
      </c>
      <c r="K74" s="11" t="str">
        <f>IF([1]source_data!G76="","",IF([1]source_data!I76="","",VLOOKUP([1]source_data!I76,[1]codelist_mapping!A:C,3,FALSE)))</f>
        <v>GTIR030</v>
      </c>
      <c r="L74" s="11" t="str">
        <f>IF([1]source_data!G76="","",IF([1]source_data!J76="","",VLOOKUP([1]source_data!J76,[1]codelist_mapping!A:C,3,FALSE)))</f>
        <v/>
      </c>
      <c r="M74" s="11" t="str">
        <f>IF([1]source_data!G76="","",IF([1]source_data!K76="","",IF([1]source_data!M76&lt;&gt;"",CONCATENATE(VLOOKUP([1]source_data!K76,[1]codelist_mapping!F:H,3,FALSE)&amp;";"&amp;VLOOKUP([1]source_data!L76,[1]codelist_mapping!F:H,3,FALSE)&amp;";"&amp;VLOOKUP([1]source_data!M76,[1]codelist_mapping!F:H,3,FALSE)),IF([1]source_data!L76&lt;&gt;"",CONCATENATE(VLOOKUP([1]source_data!K76,[1]codelist_mapping!F:H,3,FALSE)&amp;";"&amp;VLOOKUP([1]source_data!L76,[1]codelist_mapping!F:H,3,FALSE)),IF([1]source_data!K76&lt;&gt;"",CONCATENATE(VLOOKUP([1]source_data!K76,[1]codelist_mapping!F:H,3,FALSE)))))))</f>
        <v>GTIP020;GTIP020</v>
      </c>
      <c r="N74" s="14" t="str">
        <f>IF([1]source_data!G76="","",IF([1]source_data!D76="","",VLOOKUP([1]source_data!D76,[1]geo_data!A:I,9,FALSE)))</f>
        <v>Houghton Regis West</v>
      </c>
      <c r="O74" s="14" t="str">
        <f>IF([1]source_data!G76="","",IF([1]source_data!D76="","",VLOOKUP([1]source_data!D76,[1]geo_data!A:I,8,FALSE)))</f>
        <v>E05014413</v>
      </c>
      <c r="P74" s="14" t="str">
        <f>IF([1]source_data!G76="","",IF(LEFT(O74,3)="E05","WD",IF(LEFT(O74,3)="S13","WD",IF(LEFT(O74,3)="W05","WD",IF(LEFT(O74,3)="W06","UA",IF(LEFT(O74,3)="S12","CA",IF(LEFT(O74,3)="E06","UA",IF(LEFT(O74,3)="E07","NMD",IF(LEFT(O74,3)="E08","MD",IF(LEFT(O74,3)="E09","LONB"))))))))))</f>
        <v>WD</v>
      </c>
      <c r="Q74" s="14" t="str">
        <f>IF([1]source_data!G76="","",IF([1]source_data!D76="","",VLOOKUP([1]source_data!D76,[1]geo_data!A:I,7,FALSE)))</f>
        <v>Central Bedfordshire</v>
      </c>
      <c r="R74" s="14" t="str">
        <f>IF([1]source_data!G76="","",IF([1]source_data!D76="","",VLOOKUP([1]source_data!D76,[1]geo_data!A:I,6,FALSE)))</f>
        <v>E06000056</v>
      </c>
      <c r="S74" s="14" t="str">
        <f>IF([1]source_data!G76="","",IF(LEFT(R74,3)="E05","WD",IF(LEFT(R74,3)="S13","WD",IF(LEFT(R74,3)="W05","WD",IF(LEFT(R74,3)="W06","UA",IF(LEFT(R74,3)="S12","CA",IF(LEFT(R74,3)="E06","UA",IF(LEFT(R74,3)="E07","NMD",IF(LEFT(R74,3)="E08","MD",IF(LEFT(R74,3)="E09","LONB"))))))))))</f>
        <v>UA</v>
      </c>
      <c r="T74" s="11" t="str">
        <f>IF([1]source_data!G76="","",IF([1]source_data!N76="","",[1]source_data!N76))</f>
        <v>Hardship Grant</v>
      </c>
      <c r="U74" s="15">
        <f>IF([1]source_data!G76="","",[1]tailored_settings!$B$8)</f>
        <v>46239</v>
      </c>
      <c r="V74" s="11" t="str">
        <f>IF([1]source_data!G76="","",[1]tailored_settings!$B$9)</f>
        <v>http://www.longleigh.org/</v>
      </c>
      <c r="W74" s="13" t="str">
        <f>IF([1]source_data!G76="","",IF([1]source_data!O76="","",[1]source_data!O76))</f>
        <v>2025-09-03</v>
      </c>
      <c r="X74" s="16" t="str">
        <f>IF([1]source_data!G76="","",IF([1]source_data!P76="","",[1]source_data!P76))</f>
        <v>2025-10-08</v>
      </c>
      <c r="Y74" s="17">
        <f>IF([1]source_data!G76="","",IF([1]source_data!Q76="","",[1]source_data!Q76))</f>
        <v>1</v>
      </c>
      <c r="Z74" s="18" t="str">
        <f>IF([1]source_data!G76="","",IF([1]source_data!I76="","",[1]tailored_settings!$B$10))</f>
        <v>Primary grant reason</v>
      </c>
      <c r="AA74" s="18" t="str">
        <f>IF([1]source_data!G76="","",IF([1]source_data!I76="","",[1]source_data!I76))</f>
        <v>1. Customer/family with a diagnosed condition or disability</v>
      </c>
      <c r="AB74" s="18" t="str">
        <f>IF([1]source_data!G76="","",IF([1]source_data!J76="","",[1]tailored_settings!$B$11))</f>
        <v/>
      </c>
      <c r="AC74" s="18" t="str">
        <f>IF([1]source_data!G76="","",IF([1]source_data!J76="","",[1]source_data!J76))</f>
        <v/>
      </c>
      <c r="AD74" s="18" t="str">
        <f>IF([1]source_data!G76="","",IF([1]source_data!K76="","",[1]tailored_settings!$B$12))</f>
        <v>Grant purpose</v>
      </c>
      <c r="AE74" s="18" t="str">
        <f>IF([1]source_data!G76="","",IF([1]source_data!K76="","",[1]source_data!K76))</f>
        <v xml:space="preserve">Furniture </v>
      </c>
      <c r="AF74" s="18" t="str">
        <f>IF([1]source_data!G76="","",IF([1]source_data!K76="","",[1]tailored_settings!$B$13))</f>
        <v>Grant purpose</v>
      </c>
      <c r="AG74" s="18" t="str">
        <f>IF([1]source_data!G76="","",IF([1]source_data!K76="","",[1]source_data!K76))</f>
        <v xml:space="preserve">Furniture </v>
      </c>
      <c r="AH74" s="18" t="str">
        <f>IF([1]source_data!G76="","",IF([1]source_data!M76="","",[1]tailored_settings!$B$14))</f>
        <v/>
      </c>
      <c r="AI74" s="18" t="str">
        <f>IF([1]source_data!G76="","",IF([1]source_data!M76="","",[1]source_data!M76))</f>
        <v/>
      </c>
    </row>
    <row r="75" spans="1:35" ht="16" x14ac:dyDescent="0.2">
      <c r="A75" s="11" t="str">
        <f>IF([1]source_data!G77="","",IF(AND([1]source_data!C77&lt;&gt;"",[1]tailored_settings!$B$15="Publish"),CONCATENATE([1]tailored_settings!$B$2&amp;[1]source_data!C77),IF(AND([1]source_data!C77&lt;&gt;"",[1]tailored_settings!$B$15="Do not publish"),CONCATENATE([1]tailored_settings!$B$2&amp;TEXT(ROW(A75)-1,"0000")&amp;"_"&amp;TEXT(F75,"yyyy-mm")),CONCATENATE([1]tailored_settings!$B$2&amp;TEXT(ROW(A75)-1,"0000")&amp;"_"&amp;TEXT(F75,"yyyy-mm")))))</f>
        <v>360G-Longleigh-E25-00137W</v>
      </c>
      <c r="B75" s="11" t="str">
        <f>IF([1]source_data!G77="","",IF([1]source_data!E77&lt;&gt;"",[1]source_data!E77,CONCATENATE("Grant to "&amp;G75)))</f>
        <v>Grant to Individual Recipient</v>
      </c>
      <c r="C75" s="11" t="str">
        <f>IF([1]source_data!G77="","",IF([1]source_data!F77="",_xlfn.XLOOKUP(T75,[1]tailored_settings!$B$20:$B$25,[1]tailored_settings!$A$20:$A$25,"")))</f>
        <v>Providing financial aid during a time of crisis</v>
      </c>
      <c r="D75" s="12">
        <f>IF([1]source_data!G77="","",IF([1]source_data!G77="","",[1]source_data!G77))</f>
        <v>350</v>
      </c>
      <c r="E75" s="11" t="str">
        <f>IF([1]source_data!G77="","",[1]tailored_settings!$B$3)</f>
        <v>GBP</v>
      </c>
      <c r="F75" s="13" t="str">
        <f>IF([1]source_data!G77="","",IF([1]source_data!H77="","",[1]source_data!H77))</f>
        <v>2025-09-03</v>
      </c>
      <c r="G75" s="11" t="str">
        <f>IF([1]source_data!G77="","",[1]tailored_settings!$B$5)</f>
        <v>Individual Recipient</v>
      </c>
      <c r="H75" s="11" t="str">
        <f>IF([1]source_data!G77="","",IF(AND([1]source_data!A77&lt;&gt;"",[1]tailored_settings!$B$16="Publish"),CONCATENATE([1]tailored_settings!$B$2&amp;[1]source_data!A77),IF(AND([1]source_data!A77&lt;&gt;"",[1]tailored_settings!$B$16="Do not publish"),CONCATENATE([1]tailored_settings!$B$4&amp;TEXT(ROW(A75)-1,"0000")&amp;"_"&amp;TEXT(F75,"yyyy-mm")),CONCATENATE([1]tailored_settings!$B$4&amp;TEXT(ROW(A75)-1,"0000")&amp;"_"&amp;TEXT(F75,"yyyy-mm")))))</f>
        <v>360G-Longleigh-IND-0074_2025-09</v>
      </c>
      <c r="I75" s="11" t="str">
        <f>IF([1]source_data!G77="","",[1]tailored_settings!$B$7)</f>
        <v>Longleigh Foundation</v>
      </c>
      <c r="J75" s="11" t="str">
        <f>IF([1]source_data!G77="","",[1]tailored_settings!$B$6)</f>
        <v>GB-CHC-1169016</v>
      </c>
      <c r="K75" s="11" t="str">
        <f>IF([1]source_data!G77="","",IF([1]source_data!I77="","",VLOOKUP([1]source_data!I77,[1]codelist_mapping!A:C,3,FALSE)))</f>
        <v>GTIR030</v>
      </c>
      <c r="L75" s="11" t="str">
        <f>IF([1]source_data!G77="","",IF([1]source_data!J77="","",VLOOKUP([1]source_data!J77,[1]codelist_mapping!A:C,3,FALSE)))</f>
        <v/>
      </c>
      <c r="M75" s="11" t="str">
        <f>IF([1]source_data!G77="","",IF([1]source_data!K77="","",IF([1]source_data!M77&lt;&gt;"",CONCATENATE(VLOOKUP([1]source_data!K77,[1]codelist_mapping!F:H,3,FALSE)&amp;";"&amp;VLOOKUP([1]source_data!L77,[1]codelist_mapping!F:H,3,FALSE)&amp;";"&amp;VLOOKUP([1]source_data!M77,[1]codelist_mapping!F:H,3,FALSE)),IF([1]source_data!L77&lt;&gt;"",CONCATENATE(VLOOKUP([1]source_data!K77,[1]codelist_mapping!F:H,3,FALSE)&amp;";"&amp;VLOOKUP([1]source_data!L77,[1]codelist_mapping!F:H,3,FALSE)),IF([1]source_data!K77&lt;&gt;"",CONCATENATE(VLOOKUP([1]source_data!K77,[1]codelist_mapping!F:H,3,FALSE)))))))</f>
        <v>GTIP070;GTIP050</v>
      </c>
      <c r="N75" s="14" t="str">
        <f>IF([1]source_data!G77="","",IF([1]source_data!D77="","",VLOOKUP([1]source_data!D77,[1]geo_data!A:I,9,FALSE)))</f>
        <v>Houghton Regis West</v>
      </c>
      <c r="O75" s="14" t="str">
        <f>IF([1]source_data!G77="","",IF([1]source_data!D77="","",VLOOKUP([1]source_data!D77,[1]geo_data!A:I,8,FALSE)))</f>
        <v>E05014413</v>
      </c>
      <c r="P75" s="14" t="str">
        <f>IF([1]source_data!G77="","",IF(LEFT(O75,3)="E05","WD",IF(LEFT(O75,3)="S13","WD",IF(LEFT(O75,3)="W05","WD",IF(LEFT(O75,3)="W06","UA",IF(LEFT(O75,3)="S12","CA",IF(LEFT(O75,3)="E06","UA",IF(LEFT(O75,3)="E07","NMD",IF(LEFT(O75,3)="E08","MD",IF(LEFT(O75,3)="E09","LONB"))))))))))</f>
        <v>WD</v>
      </c>
      <c r="Q75" s="14" t="str">
        <f>IF([1]source_data!G77="","",IF([1]source_data!D77="","",VLOOKUP([1]source_data!D77,[1]geo_data!A:I,7,FALSE)))</f>
        <v>Central Bedfordshire</v>
      </c>
      <c r="R75" s="14" t="str">
        <f>IF([1]source_data!G77="","",IF([1]source_data!D77="","",VLOOKUP([1]source_data!D77,[1]geo_data!A:I,6,FALSE)))</f>
        <v>E06000056</v>
      </c>
      <c r="S75" s="14" t="str">
        <f>IF([1]source_data!G77="","",IF(LEFT(R75,3)="E05","WD",IF(LEFT(R75,3)="S13","WD",IF(LEFT(R75,3)="W05","WD",IF(LEFT(R75,3)="W06","UA",IF(LEFT(R75,3)="S12","CA",IF(LEFT(R75,3)="E06","UA",IF(LEFT(R75,3)="E07","NMD",IF(LEFT(R75,3)="E08","MD",IF(LEFT(R75,3)="E09","LONB"))))))))))</f>
        <v>UA</v>
      </c>
      <c r="T75" s="11" t="str">
        <f>IF([1]source_data!G77="","",IF([1]source_data!N77="","",[1]source_data!N77))</f>
        <v>Crisis Grant</v>
      </c>
      <c r="U75" s="15">
        <f>IF([1]source_data!G77="","",[1]tailored_settings!$B$8)</f>
        <v>46239</v>
      </c>
      <c r="V75" s="11" t="str">
        <f>IF([1]source_data!G77="","",[1]tailored_settings!$B$9)</f>
        <v>http://www.longleigh.org/</v>
      </c>
      <c r="W75" s="13" t="str">
        <f>IF([1]source_data!G77="","",IF([1]source_data!O77="","",[1]source_data!O77))</f>
        <v>2025-09-03</v>
      </c>
      <c r="X75" s="16" t="str">
        <f>IF([1]source_data!G77="","",IF([1]source_data!P77="","",[1]source_data!P77))</f>
        <v>2025-10-07</v>
      </c>
      <c r="Y75" s="17">
        <f>IF([1]source_data!G77="","",IF([1]source_data!Q77="","",[1]source_data!Q77))</f>
        <v>1</v>
      </c>
      <c r="Z75" s="18" t="str">
        <f>IF([1]source_data!G77="","",IF([1]source_data!I77="","",[1]tailored_settings!$B$10))</f>
        <v>Primary grant reason</v>
      </c>
      <c r="AA75" s="18" t="str">
        <f>IF([1]source_data!G77="","",IF([1]source_data!I77="","",[1]source_data!I77))</f>
        <v>1. Customer/family with a diagnosed condition or disability</v>
      </c>
      <c r="AB75" s="18" t="str">
        <f>IF([1]source_data!G77="","",IF([1]source_data!J77="","",[1]tailored_settings!$B$11))</f>
        <v/>
      </c>
      <c r="AC75" s="18" t="str">
        <f>IF([1]source_data!G77="","",IF([1]source_data!J77="","",[1]source_data!J77))</f>
        <v/>
      </c>
      <c r="AD75" s="18" t="str">
        <f>IF([1]source_data!G77="","",IF([1]source_data!K77="","",[1]tailored_settings!$B$12))</f>
        <v>Grant purpose</v>
      </c>
      <c r="AE75" s="18" t="str">
        <f>IF([1]source_data!G77="","",IF([1]source_data!K77="","",[1]source_data!K77))</f>
        <v>Food vouchers</v>
      </c>
      <c r="AF75" s="18" t="str">
        <f>IF([1]source_data!G77="","",IF([1]source_data!K77="","",[1]tailored_settings!$B$13))</f>
        <v>Grant purpose</v>
      </c>
      <c r="AG75" s="18" t="str">
        <f>IF([1]source_data!G77="","",IF([1]source_data!K77="","",[1]source_data!K77))</f>
        <v>Food vouchers</v>
      </c>
      <c r="AH75" s="18" t="str">
        <f>IF([1]source_data!G77="","",IF([1]source_data!M77="","",[1]tailored_settings!$B$14))</f>
        <v/>
      </c>
      <c r="AI75" s="18" t="str">
        <f>IF([1]source_data!G77="","",IF([1]source_data!M77="","",[1]source_data!M77))</f>
        <v/>
      </c>
    </row>
    <row r="76" spans="1:35" ht="16" x14ac:dyDescent="0.2">
      <c r="A76" s="11" t="str">
        <f>IF([1]source_data!G78="","",IF(AND([1]source_data!C78&lt;&gt;"",[1]tailored_settings!$B$15="Publish"),CONCATENATE([1]tailored_settings!$B$2&amp;[1]source_data!C78),IF(AND([1]source_data!C78&lt;&gt;"",[1]tailored_settings!$B$15="Do not publish"),CONCATENATE([1]tailored_settings!$B$2&amp;TEXT(ROW(A76)-1,"0000")&amp;"_"&amp;TEXT(F76,"yyyy-mm")),CONCATENATE([1]tailored_settings!$B$2&amp;TEXT(ROW(A76)-1,"0000")&amp;"_"&amp;TEXT(F76,"yyyy-mm")))))</f>
        <v>360G-Longleigh-E25-00138W</v>
      </c>
      <c r="B76" s="11" t="str">
        <f>IF([1]source_data!G78="","",IF([1]source_data!E78&lt;&gt;"",[1]source_data!E78,CONCATENATE("Grant to "&amp;G76)))</f>
        <v>Grant to Individual Recipient</v>
      </c>
      <c r="C76" s="11" t="str">
        <f>IF([1]source_data!G78="","",IF([1]source_data!F78="",_xlfn.XLOOKUP(T76,[1]tailored_settings!$B$20:$B$25,[1]tailored_settings!$A$20:$A$25,"")))</f>
        <v>Providing financial aid during a time of crisis</v>
      </c>
      <c r="D76" s="12">
        <f>IF([1]source_data!G78="","",IF([1]source_data!G78="","",[1]source_data!G78))</f>
        <v>350</v>
      </c>
      <c r="E76" s="11" t="str">
        <f>IF([1]source_data!G78="","",[1]tailored_settings!$B$3)</f>
        <v>GBP</v>
      </c>
      <c r="F76" s="13" t="str">
        <f>IF([1]source_data!G78="","",IF([1]source_data!H78="","",[1]source_data!H78))</f>
        <v>2025-09-04</v>
      </c>
      <c r="G76" s="11" t="str">
        <f>IF([1]source_data!G78="","",[1]tailored_settings!$B$5)</f>
        <v>Individual Recipient</v>
      </c>
      <c r="H76" s="11" t="str">
        <f>IF([1]source_data!G78="","",IF(AND([1]source_data!A78&lt;&gt;"",[1]tailored_settings!$B$16="Publish"),CONCATENATE([1]tailored_settings!$B$2&amp;[1]source_data!A78),IF(AND([1]source_data!A78&lt;&gt;"",[1]tailored_settings!$B$16="Do not publish"),CONCATENATE([1]tailored_settings!$B$4&amp;TEXT(ROW(A76)-1,"0000")&amp;"_"&amp;TEXT(F76,"yyyy-mm")),CONCATENATE([1]tailored_settings!$B$4&amp;TEXT(ROW(A76)-1,"0000")&amp;"_"&amp;TEXT(F76,"yyyy-mm")))))</f>
        <v>360G-Longleigh-IND-0075_2025-09</v>
      </c>
      <c r="I76" s="11" t="str">
        <f>IF([1]source_data!G78="","",[1]tailored_settings!$B$7)</f>
        <v>Longleigh Foundation</v>
      </c>
      <c r="J76" s="11" t="str">
        <f>IF([1]source_data!G78="","",[1]tailored_settings!$B$6)</f>
        <v>GB-CHC-1169016</v>
      </c>
      <c r="K76" s="11" t="str">
        <f>IF([1]source_data!G78="","",IF([1]source_data!I78="","",VLOOKUP([1]source_data!I78,[1]codelist_mapping!A:C,3,FALSE)))</f>
        <v>GTIR030</v>
      </c>
      <c r="L76" s="11" t="str">
        <f>IF([1]source_data!G78="","",IF([1]source_data!J78="","",VLOOKUP([1]source_data!J78,[1]codelist_mapping!A:C,3,FALSE)))</f>
        <v/>
      </c>
      <c r="M76" s="11" t="str">
        <f>IF([1]source_data!G78="","",IF([1]source_data!K78="","",IF([1]source_data!M78&lt;&gt;"",CONCATENATE(VLOOKUP([1]source_data!K78,[1]codelist_mapping!F:H,3,FALSE)&amp;";"&amp;VLOOKUP([1]source_data!L78,[1]codelist_mapping!F:H,3,FALSE)&amp;";"&amp;VLOOKUP([1]source_data!M78,[1]codelist_mapping!F:H,3,FALSE)),IF([1]source_data!L78&lt;&gt;"",CONCATENATE(VLOOKUP([1]source_data!K78,[1]codelist_mapping!F:H,3,FALSE)&amp;";"&amp;VLOOKUP([1]source_data!L78,[1]codelist_mapping!F:H,3,FALSE)),IF([1]source_data!K78&lt;&gt;"",CONCATENATE(VLOOKUP([1]source_data!K78,[1]codelist_mapping!F:H,3,FALSE)))))))</f>
        <v>GTIP070;GTIP050</v>
      </c>
      <c r="N76" s="14" t="str">
        <f>IF([1]source_data!G78="","",IF([1]source_data!D78="","",VLOOKUP([1]source_data!D78,[1]geo_data!A:I,9,FALSE)))</f>
        <v>High Town</v>
      </c>
      <c r="O76" s="14" t="str">
        <f>IF([1]source_data!G78="","",IF([1]source_data!D78="","",VLOOKUP([1]source_data!D78,[1]geo_data!A:I,8,FALSE)))</f>
        <v>E05014743</v>
      </c>
      <c r="P76" s="14" t="str">
        <f>IF([1]source_data!G78="","",IF(LEFT(O76,3)="E05","WD",IF(LEFT(O76,3)="S13","WD",IF(LEFT(O76,3)="W05","WD",IF(LEFT(O76,3)="W06","UA",IF(LEFT(O76,3)="S12","CA",IF(LEFT(O76,3)="E06","UA",IF(LEFT(O76,3)="E07","NMD",IF(LEFT(O76,3)="E08","MD",IF(LEFT(O76,3)="E09","LONB"))))))))))</f>
        <v>WD</v>
      </c>
      <c r="Q76" s="14" t="str">
        <f>IF([1]source_data!G78="","",IF([1]source_data!D78="","",VLOOKUP([1]source_data!D78,[1]geo_data!A:I,7,FALSE)))</f>
        <v>Luton</v>
      </c>
      <c r="R76" s="14" t="str">
        <f>IF([1]source_data!G78="","",IF([1]source_data!D78="","",VLOOKUP([1]source_data!D78,[1]geo_data!A:I,6,FALSE)))</f>
        <v>E06000032</v>
      </c>
      <c r="S76" s="14" t="str">
        <f>IF([1]source_data!G78="","",IF(LEFT(R76,3)="E05","WD",IF(LEFT(R76,3)="S13","WD",IF(LEFT(R76,3)="W05","WD",IF(LEFT(R76,3)="W06","UA",IF(LEFT(R76,3)="S12","CA",IF(LEFT(R76,3)="E06","UA",IF(LEFT(R76,3)="E07","NMD",IF(LEFT(R76,3)="E08","MD",IF(LEFT(R76,3)="E09","LONB"))))))))))</f>
        <v>UA</v>
      </c>
      <c r="T76" s="11" t="str">
        <f>IF([1]source_data!G78="","",IF([1]source_data!N78="","",[1]source_data!N78))</f>
        <v>Crisis Grant</v>
      </c>
      <c r="U76" s="15">
        <f>IF([1]source_data!G78="","",[1]tailored_settings!$B$8)</f>
        <v>46239</v>
      </c>
      <c r="V76" s="11" t="str">
        <f>IF([1]source_data!G78="","",[1]tailored_settings!$B$9)</f>
        <v>http://www.longleigh.org/</v>
      </c>
      <c r="W76" s="13" t="str">
        <f>IF([1]source_data!G78="","",IF([1]source_data!O78="","",[1]source_data!O78))</f>
        <v>2025-09-04</v>
      </c>
      <c r="X76" s="16" t="str">
        <f>IF([1]source_data!G78="","",IF([1]source_data!P78="","",[1]source_data!P78))</f>
        <v>2025-10-02</v>
      </c>
      <c r="Y76" s="17">
        <f>IF([1]source_data!G78="","",IF([1]source_data!Q78="","",[1]source_data!Q78))</f>
        <v>0</v>
      </c>
      <c r="Z76" s="18" t="str">
        <f>IF([1]source_data!G78="","",IF([1]source_data!I78="","",[1]tailored_settings!$B$10))</f>
        <v>Primary grant reason</v>
      </c>
      <c r="AA76" s="18" t="str">
        <f>IF([1]source_data!G78="","",IF([1]source_data!I78="","",[1]source_data!I78))</f>
        <v>1. Customer/family with a diagnosed condition or disability</v>
      </c>
      <c r="AB76" s="18" t="str">
        <f>IF([1]source_data!G78="","",IF([1]source_data!J78="","",[1]tailored_settings!$B$11))</f>
        <v/>
      </c>
      <c r="AC76" s="18" t="str">
        <f>IF([1]source_data!G78="","",IF([1]source_data!J78="","",[1]source_data!J78))</f>
        <v/>
      </c>
      <c r="AD76" s="18" t="str">
        <f>IF([1]source_data!G78="","",IF([1]source_data!K78="","",[1]tailored_settings!$B$12))</f>
        <v>Grant purpose</v>
      </c>
      <c r="AE76" s="18" t="str">
        <f>IF([1]source_data!G78="","",IF([1]source_data!K78="","",[1]source_data!K78))</f>
        <v>Food vouchers</v>
      </c>
      <c r="AF76" s="18" t="str">
        <f>IF([1]source_data!G78="","",IF([1]source_data!K78="","",[1]tailored_settings!$B$13))</f>
        <v>Grant purpose</v>
      </c>
      <c r="AG76" s="18" t="str">
        <f>IF([1]source_data!G78="","",IF([1]source_data!K78="","",[1]source_data!K78))</f>
        <v>Food vouchers</v>
      </c>
      <c r="AH76" s="18" t="str">
        <f>IF([1]source_data!G78="","",IF([1]source_data!M78="","",[1]tailored_settings!$B$14))</f>
        <v/>
      </c>
      <c r="AI76" s="18" t="str">
        <f>IF([1]source_data!G78="","",IF([1]source_data!M78="","",[1]source_data!M78))</f>
        <v/>
      </c>
    </row>
    <row r="77" spans="1:35" ht="16" x14ac:dyDescent="0.2">
      <c r="A77" s="11" t="str">
        <f>IF([1]source_data!G79="","",IF(AND([1]source_data!C79&lt;&gt;"",[1]tailored_settings!$B$15="Publish"),CONCATENATE([1]tailored_settings!$B$2&amp;[1]source_data!C79),IF(AND([1]source_data!C79&lt;&gt;"",[1]tailored_settings!$B$15="Do not publish"),CONCATENATE([1]tailored_settings!$B$2&amp;TEXT(ROW(A77)-1,"0000")&amp;"_"&amp;TEXT(F77,"yyyy-mm")),CONCATENATE([1]tailored_settings!$B$2&amp;TEXT(ROW(A77)-1,"0000")&amp;"_"&amp;TEXT(F77,"yyyy-mm")))))</f>
        <v>360G-Longleigh-E25-00139W</v>
      </c>
      <c r="B77" s="11" t="str">
        <f>IF([1]source_data!G79="","",IF([1]source_data!E79&lt;&gt;"",[1]source_data!E79,CONCATENATE("Grant to "&amp;G77)))</f>
        <v>Grant to Individual Recipient</v>
      </c>
      <c r="C77" s="11" t="str">
        <f>IF([1]source_data!G79="","",IF([1]source_data!F79="",_xlfn.XLOOKUP(T77,[1]tailored_settings!$B$20:$B$25,[1]tailored_settings!$A$20:$A$25,"")))</f>
        <v>Helping to alleviate financial hardship</v>
      </c>
      <c r="D77" s="12">
        <f>IF([1]source_data!G79="","",IF([1]source_data!G79="","",[1]source_data!G79))</f>
        <v>736.73</v>
      </c>
      <c r="E77" s="11" t="str">
        <f>IF([1]source_data!G79="","",[1]tailored_settings!$B$3)</f>
        <v>GBP</v>
      </c>
      <c r="F77" s="13" t="str">
        <f>IF([1]source_data!G79="","",IF([1]source_data!H79="","",[1]source_data!H79))</f>
        <v>2025-09-04</v>
      </c>
      <c r="G77" s="11" t="str">
        <f>IF([1]source_data!G79="","",[1]tailored_settings!$B$5)</f>
        <v>Individual Recipient</v>
      </c>
      <c r="H77" s="11" t="str">
        <f>IF([1]source_data!G79="","",IF(AND([1]source_data!A79&lt;&gt;"",[1]tailored_settings!$B$16="Publish"),CONCATENATE([1]tailored_settings!$B$2&amp;[1]source_data!A79),IF(AND([1]source_data!A79&lt;&gt;"",[1]tailored_settings!$B$16="Do not publish"),CONCATENATE([1]tailored_settings!$B$4&amp;TEXT(ROW(A77)-1,"0000")&amp;"_"&amp;TEXT(F77,"yyyy-mm")),CONCATENATE([1]tailored_settings!$B$4&amp;TEXT(ROW(A77)-1,"0000")&amp;"_"&amp;TEXT(F77,"yyyy-mm")))))</f>
        <v>360G-Longleigh-IND-0076_2025-09</v>
      </c>
      <c r="I77" s="11" t="str">
        <f>IF([1]source_data!G79="","",[1]tailored_settings!$B$7)</f>
        <v>Longleigh Foundation</v>
      </c>
      <c r="J77" s="11" t="str">
        <f>IF([1]source_data!G79="","",[1]tailored_settings!$B$6)</f>
        <v>GB-CHC-1169016</v>
      </c>
      <c r="K77" s="11" t="str">
        <f>IF([1]source_data!G79="","",IF([1]source_data!I79="","",VLOOKUP([1]source_data!I79,[1]codelist_mapping!A:C,3,FALSE)))</f>
        <v>GTIR030</v>
      </c>
      <c r="L77" s="11" t="str">
        <f>IF([1]source_data!G79="","",IF([1]source_data!J79="","",VLOOKUP([1]source_data!J79,[1]codelist_mapping!A:C,3,FALSE)))</f>
        <v/>
      </c>
      <c r="M77" s="11" t="str">
        <f>IF([1]source_data!G79="","",IF([1]source_data!K79="","",IF([1]source_data!M79&lt;&gt;"",CONCATENATE(VLOOKUP([1]source_data!K79,[1]codelist_mapping!F:H,3,FALSE)&amp;";"&amp;VLOOKUP([1]source_data!L79,[1]codelist_mapping!F:H,3,FALSE)&amp;";"&amp;VLOOKUP([1]source_data!M79,[1]codelist_mapping!F:H,3,FALSE)),IF([1]source_data!L79&lt;&gt;"",CONCATENATE(VLOOKUP([1]source_data!K79,[1]codelist_mapping!F:H,3,FALSE)&amp;";"&amp;VLOOKUP([1]source_data!L79,[1]codelist_mapping!F:H,3,FALSE)),IF([1]source_data!K79&lt;&gt;"",CONCATENATE(VLOOKUP([1]source_data!K79,[1]codelist_mapping!F:H,3,FALSE)))))))</f>
        <v>GTIP020;GTIP020;GTIP060</v>
      </c>
      <c r="N77" s="14" t="str">
        <f>IF([1]source_data!G79="","",IF([1]source_data!D79="","",VLOOKUP([1]source_data!D79,[1]geo_data!A:I,9,FALSE)))</f>
        <v>High Town</v>
      </c>
      <c r="O77" s="14" t="str">
        <f>IF([1]source_data!G79="","",IF([1]source_data!D79="","",VLOOKUP([1]source_data!D79,[1]geo_data!A:I,8,FALSE)))</f>
        <v>E05014743</v>
      </c>
      <c r="P77" s="14" t="str">
        <f>IF([1]source_data!G79="","",IF(LEFT(O77,3)="E05","WD",IF(LEFT(O77,3)="S13","WD",IF(LEFT(O77,3)="W05","WD",IF(LEFT(O77,3)="W06","UA",IF(LEFT(O77,3)="S12","CA",IF(LEFT(O77,3)="E06","UA",IF(LEFT(O77,3)="E07","NMD",IF(LEFT(O77,3)="E08","MD",IF(LEFT(O77,3)="E09","LONB"))))))))))</f>
        <v>WD</v>
      </c>
      <c r="Q77" s="14" t="str">
        <f>IF([1]source_data!G79="","",IF([1]source_data!D79="","",VLOOKUP([1]source_data!D79,[1]geo_data!A:I,7,FALSE)))</f>
        <v>Luton</v>
      </c>
      <c r="R77" s="14" t="str">
        <f>IF([1]source_data!G79="","",IF([1]source_data!D79="","",VLOOKUP([1]source_data!D79,[1]geo_data!A:I,6,FALSE)))</f>
        <v>E06000032</v>
      </c>
      <c r="S77" s="14" t="str">
        <f>IF([1]source_data!G79="","",IF(LEFT(R77,3)="E05","WD",IF(LEFT(R77,3)="S13","WD",IF(LEFT(R77,3)="W05","WD",IF(LEFT(R77,3)="W06","UA",IF(LEFT(R77,3)="S12","CA",IF(LEFT(R77,3)="E06","UA",IF(LEFT(R77,3)="E07","NMD",IF(LEFT(R77,3)="E08","MD",IF(LEFT(R77,3)="E09","LONB"))))))))))</f>
        <v>UA</v>
      </c>
      <c r="T77" s="11" t="str">
        <f>IF([1]source_data!G79="","",IF([1]source_data!N79="","",[1]source_data!N79))</f>
        <v>Hardship Grant</v>
      </c>
      <c r="U77" s="15">
        <f>IF([1]source_data!G79="","",[1]tailored_settings!$B$8)</f>
        <v>46239</v>
      </c>
      <c r="V77" s="11" t="str">
        <f>IF([1]source_data!G79="","",[1]tailored_settings!$B$9)</f>
        <v>http://www.longleigh.org/</v>
      </c>
      <c r="W77" s="13" t="str">
        <f>IF([1]source_data!G79="","",IF([1]source_data!O79="","",[1]source_data!O79))</f>
        <v>2025-09-04</v>
      </c>
      <c r="X77" s="16" t="str">
        <f>IF([1]source_data!G79="","",IF([1]source_data!P79="","",[1]source_data!P79))</f>
        <v>2025-09-18</v>
      </c>
      <c r="Y77" s="17">
        <f>IF([1]source_data!G79="","",IF([1]source_data!Q79="","",[1]source_data!Q79))</f>
        <v>0</v>
      </c>
      <c r="Z77" s="18" t="str">
        <f>IF([1]source_data!G79="","",IF([1]source_data!I79="","",[1]tailored_settings!$B$10))</f>
        <v>Primary grant reason</v>
      </c>
      <c r="AA77" s="18" t="str">
        <f>IF([1]source_data!G79="","",IF([1]source_data!I79="","",[1]source_data!I79))</f>
        <v>1. Customer/family with a diagnosed condition or disability</v>
      </c>
      <c r="AB77" s="18" t="str">
        <f>IF([1]source_data!G79="","",IF([1]source_data!J79="","",[1]tailored_settings!$B$11))</f>
        <v/>
      </c>
      <c r="AC77" s="18" t="str">
        <f>IF([1]source_data!G79="","",IF([1]source_data!J79="","",[1]source_data!J79))</f>
        <v/>
      </c>
      <c r="AD77" s="18" t="str">
        <f>IF([1]source_data!G79="","",IF([1]source_data!K79="","",[1]tailored_settings!$B$12))</f>
        <v>Grant purpose</v>
      </c>
      <c r="AE77" s="18" t="str">
        <f>IF([1]source_data!G79="","",IF([1]source_data!K79="","",[1]source_data!K79))</f>
        <v xml:space="preserve">Furniture </v>
      </c>
      <c r="AF77" s="18" t="str">
        <f>IF([1]source_data!G79="","",IF([1]source_data!K79="","",[1]tailored_settings!$B$13))</f>
        <v>Grant purpose</v>
      </c>
      <c r="AG77" s="18" t="str">
        <f>IF([1]source_data!G79="","",IF([1]source_data!K79="","",[1]source_data!K79))</f>
        <v xml:space="preserve">Furniture </v>
      </c>
      <c r="AH77" s="18" t="str">
        <f>IF([1]source_data!G79="","",IF([1]source_data!M79="","",[1]tailored_settings!$B$14))</f>
        <v>Grant purpose</v>
      </c>
      <c r="AI77" s="18" t="str">
        <f>IF([1]source_data!G79="","",IF([1]source_data!M79="","",[1]source_data!M79))</f>
        <v>Voucher for small household items</v>
      </c>
    </row>
    <row r="78" spans="1:35" ht="16" x14ac:dyDescent="0.2">
      <c r="A78" s="11" t="str">
        <f>IF([1]source_data!G80="","",IF(AND([1]source_data!C80&lt;&gt;"",[1]tailored_settings!$B$15="Publish"),CONCATENATE([1]tailored_settings!$B$2&amp;[1]source_data!C80),IF(AND([1]source_data!C80&lt;&gt;"",[1]tailored_settings!$B$15="Do not publish"),CONCATENATE([1]tailored_settings!$B$2&amp;TEXT(ROW(A78)-1,"0000")&amp;"_"&amp;TEXT(F78,"yyyy-mm")),CONCATENATE([1]tailored_settings!$B$2&amp;TEXT(ROW(A78)-1,"0000")&amp;"_"&amp;TEXT(F78,"yyyy-mm")))))</f>
        <v>360G-Longleigh-E25-00140W</v>
      </c>
      <c r="B78" s="11" t="str">
        <f>IF([1]source_data!G80="","",IF([1]source_data!E80&lt;&gt;"",[1]source_data!E80,CONCATENATE("Grant to "&amp;G78)))</f>
        <v>Grant to Individual Recipient</v>
      </c>
      <c r="C78" s="11" t="str">
        <f>IF([1]source_data!G80="","",IF([1]source_data!F80="",_xlfn.XLOOKUP(T78,[1]tailored_settings!$B$20:$B$25,[1]tailored_settings!$A$20:$A$25,"")))</f>
        <v>Helping to alleviate financial hardship</v>
      </c>
      <c r="D78" s="12">
        <f>IF([1]source_data!G80="","",IF([1]source_data!G80="","",[1]source_data!G80))</f>
        <v>919.97</v>
      </c>
      <c r="E78" s="11" t="str">
        <f>IF([1]source_data!G80="","",[1]tailored_settings!$B$3)</f>
        <v>GBP</v>
      </c>
      <c r="F78" s="13" t="str">
        <f>IF([1]source_data!G80="","",IF([1]source_data!H80="","",[1]source_data!H80))</f>
        <v>2025-09-03</v>
      </c>
      <c r="G78" s="11" t="str">
        <f>IF([1]source_data!G80="","",[1]tailored_settings!$B$5)</f>
        <v>Individual Recipient</v>
      </c>
      <c r="H78" s="11" t="str">
        <f>IF([1]source_data!G80="","",IF(AND([1]source_data!A80&lt;&gt;"",[1]tailored_settings!$B$16="Publish"),CONCATENATE([1]tailored_settings!$B$2&amp;[1]source_data!A80),IF(AND([1]source_data!A80&lt;&gt;"",[1]tailored_settings!$B$16="Do not publish"),CONCATENATE([1]tailored_settings!$B$4&amp;TEXT(ROW(A78)-1,"0000")&amp;"_"&amp;TEXT(F78,"yyyy-mm")),CONCATENATE([1]tailored_settings!$B$4&amp;TEXT(ROW(A78)-1,"0000")&amp;"_"&amp;TEXT(F78,"yyyy-mm")))))</f>
        <v>360G-Longleigh-IND-0077_2025-09</v>
      </c>
      <c r="I78" s="11" t="str">
        <f>IF([1]source_data!G80="","",[1]tailored_settings!$B$7)</f>
        <v>Longleigh Foundation</v>
      </c>
      <c r="J78" s="11" t="str">
        <f>IF([1]source_data!G80="","",[1]tailored_settings!$B$6)</f>
        <v>GB-CHC-1169016</v>
      </c>
      <c r="K78" s="11" t="str">
        <f>IF([1]source_data!G80="","",IF([1]source_data!I80="","",VLOOKUP([1]source_data!I80,[1]codelist_mapping!A:C,3,FALSE)))</f>
        <v>GTIR080</v>
      </c>
      <c r="L78" s="11" t="str">
        <f>IF([1]source_data!G80="","",IF([1]source_data!J80="","",VLOOKUP([1]source_data!J80,[1]codelist_mapping!A:C,3,FALSE)))</f>
        <v/>
      </c>
      <c r="M78" s="11" t="str">
        <f>IF([1]source_data!G80="","",IF([1]source_data!K80="","",IF([1]source_data!M80&lt;&gt;"",CONCATENATE(VLOOKUP([1]source_data!K80,[1]codelist_mapping!F:H,3,FALSE)&amp;";"&amp;VLOOKUP([1]source_data!L80,[1]codelist_mapping!F:H,3,FALSE)&amp;";"&amp;VLOOKUP([1]source_data!M80,[1]codelist_mapping!F:H,3,FALSE)),IF([1]source_data!L80&lt;&gt;"",CONCATENATE(VLOOKUP([1]source_data!K80,[1]codelist_mapping!F:H,3,FALSE)&amp;";"&amp;VLOOKUP([1]source_data!L80,[1]codelist_mapping!F:H,3,FALSE)),IF([1]source_data!K80&lt;&gt;"",CONCATENATE(VLOOKUP([1]source_data!K80,[1]codelist_mapping!F:H,3,FALSE)))))))</f>
        <v>GTIP020</v>
      </c>
      <c r="N78" s="14" t="str">
        <f>IF([1]source_data!G80="","",IF([1]source_data!D80="","",VLOOKUP([1]source_data!D80,[1]geo_data!A:I,9,FALSE)))</f>
        <v>Middleton Park</v>
      </c>
      <c r="O78" s="14" t="str">
        <f>IF([1]source_data!G80="","",IF([1]source_data!D80="","",VLOOKUP([1]source_data!D80,[1]geo_data!A:I,8,FALSE)))</f>
        <v>E05011404</v>
      </c>
      <c r="P78" s="14" t="str">
        <f>IF([1]source_data!G80="","",IF(LEFT(O78,3)="E05","WD",IF(LEFT(O78,3)="S13","WD",IF(LEFT(O78,3)="W05","WD",IF(LEFT(O78,3)="W06","UA",IF(LEFT(O78,3)="S12","CA",IF(LEFT(O78,3)="E06","UA",IF(LEFT(O78,3)="E07","NMD",IF(LEFT(O78,3)="E08","MD",IF(LEFT(O78,3)="E09","LONB"))))))))))</f>
        <v>WD</v>
      </c>
      <c r="Q78" s="14" t="str">
        <f>IF([1]source_data!G80="","",IF([1]source_data!D80="","",VLOOKUP([1]source_data!D80,[1]geo_data!A:I,7,FALSE)))</f>
        <v>Leeds</v>
      </c>
      <c r="R78" s="14" t="str">
        <f>IF([1]source_data!G80="","",IF([1]source_data!D80="","",VLOOKUP([1]source_data!D80,[1]geo_data!A:I,6,FALSE)))</f>
        <v>E08000035</v>
      </c>
      <c r="S78" s="14" t="str">
        <f>IF([1]source_data!G80="","",IF(LEFT(R78,3)="E05","WD",IF(LEFT(R78,3)="S13","WD",IF(LEFT(R78,3)="W05","WD",IF(LEFT(R78,3)="W06","UA",IF(LEFT(R78,3)="S12","CA",IF(LEFT(R78,3)="E06","UA",IF(LEFT(R78,3)="E07","NMD",IF(LEFT(R78,3)="E08","MD",IF(LEFT(R78,3)="E09","LONB"))))))))))</f>
        <v>MD</v>
      </c>
      <c r="T78" s="11" t="str">
        <f>IF([1]source_data!G80="","",IF([1]source_data!N80="","",[1]source_data!N80))</f>
        <v>Hardship Grant</v>
      </c>
      <c r="U78" s="15">
        <f>IF([1]source_data!G80="","",[1]tailored_settings!$B$8)</f>
        <v>46239</v>
      </c>
      <c r="V78" s="11" t="str">
        <f>IF([1]source_data!G80="","",[1]tailored_settings!$B$9)</f>
        <v>http://www.longleigh.org/</v>
      </c>
      <c r="W78" s="13" t="str">
        <f>IF([1]source_data!G80="","",IF([1]source_data!O80="","",[1]source_data!O80))</f>
        <v>2025-09-03</v>
      </c>
      <c r="X78" s="16" t="str">
        <f>IF([1]source_data!G80="","",IF([1]source_data!P80="","",[1]source_data!P80))</f>
        <v>2025-10-10</v>
      </c>
      <c r="Y78" s="17">
        <f>IF([1]source_data!G80="","",IF([1]source_data!Q80="","",[1]source_data!Q80))</f>
        <v>1</v>
      </c>
      <c r="Z78" s="18" t="str">
        <f>IF([1]source_data!G80="","",IF([1]source_data!I80="","",[1]tailored_settings!$B$10))</f>
        <v>Primary grant reason</v>
      </c>
      <c r="AA78" s="18" t="str">
        <f>IF([1]source_data!G80="","",IF([1]source_data!I80="","",[1]source_data!I80))</f>
        <v>3. Customer/family moving from homelessness/supported living into independent living.</v>
      </c>
      <c r="AB78" s="18" t="str">
        <f>IF([1]source_data!G80="","",IF([1]source_data!J80="","",[1]tailored_settings!$B$11))</f>
        <v/>
      </c>
      <c r="AC78" s="18" t="str">
        <f>IF([1]source_data!G80="","",IF([1]source_data!J80="","",[1]source_data!J80))</f>
        <v/>
      </c>
      <c r="AD78" s="18" t="str">
        <f>IF([1]source_data!G80="","",IF([1]source_data!K80="","",[1]tailored_settings!$B$12))</f>
        <v>Grant purpose</v>
      </c>
      <c r="AE78" s="18" t="str">
        <f>IF([1]source_data!G80="","",IF([1]source_data!K80="","",[1]source_data!K80))</f>
        <v>Appliances</v>
      </c>
      <c r="AF78" s="18" t="str">
        <f>IF([1]source_data!G80="","",IF([1]source_data!K80="","",[1]tailored_settings!$B$13))</f>
        <v>Grant purpose</v>
      </c>
      <c r="AG78" s="18" t="str">
        <f>IF([1]source_data!G80="","",IF([1]source_data!K80="","",[1]source_data!K80))</f>
        <v>Appliances</v>
      </c>
      <c r="AH78" s="18" t="str">
        <f>IF([1]source_data!G80="","",IF([1]source_data!M80="","",[1]tailored_settings!$B$14))</f>
        <v/>
      </c>
      <c r="AI78" s="18" t="str">
        <f>IF([1]source_data!G80="","",IF([1]source_data!M80="","",[1]source_data!M80))</f>
        <v/>
      </c>
    </row>
    <row r="79" spans="1:35" ht="16" x14ac:dyDescent="0.2">
      <c r="A79" s="11" t="str">
        <f>IF([1]source_data!G81="","",IF(AND([1]source_data!C81&lt;&gt;"",[1]tailored_settings!$B$15="Publish"),CONCATENATE([1]tailored_settings!$B$2&amp;[1]source_data!C81),IF(AND([1]source_data!C81&lt;&gt;"",[1]tailored_settings!$B$15="Do not publish"),CONCATENATE([1]tailored_settings!$B$2&amp;TEXT(ROW(A79)-1,"0000")&amp;"_"&amp;TEXT(F79,"yyyy-mm")),CONCATENATE([1]tailored_settings!$B$2&amp;TEXT(ROW(A79)-1,"0000")&amp;"_"&amp;TEXT(F79,"yyyy-mm")))))</f>
        <v>360G-Longleigh-E25-00142W</v>
      </c>
      <c r="B79" s="11" t="str">
        <f>IF([1]source_data!G81="","",IF([1]source_data!E81&lt;&gt;"",[1]source_data!E81,CONCATENATE("Grant to "&amp;G79)))</f>
        <v>Grant to Individual Recipient</v>
      </c>
      <c r="C79" s="11" t="str">
        <f>IF([1]source_data!G81="","",IF([1]source_data!F81="",_xlfn.XLOOKUP(T79,[1]tailored_settings!$B$20:$B$25,[1]tailored_settings!$A$20:$A$25,"")))</f>
        <v>Providing financial aid during a time of crisis</v>
      </c>
      <c r="D79" s="12">
        <f>IF([1]source_data!G81="","",IF([1]source_data!G81="","",[1]source_data!G81))</f>
        <v>500</v>
      </c>
      <c r="E79" s="11" t="str">
        <f>IF([1]source_data!G81="","",[1]tailored_settings!$B$3)</f>
        <v>GBP</v>
      </c>
      <c r="F79" s="13" t="str">
        <f>IF([1]source_data!G81="","",IF([1]source_data!H81="","",[1]source_data!H81))</f>
        <v>2025-09-03</v>
      </c>
      <c r="G79" s="11" t="str">
        <f>IF([1]source_data!G81="","",[1]tailored_settings!$B$5)</f>
        <v>Individual Recipient</v>
      </c>
      <c r="H79" s="11" t="str">
        <f>IF([1]source_data!G81="","",IF(AND([1]source_data!A81&lt;&gt;"",[1]tailored_settings!$B$16="Publish"),CONCATENATE([1]tailored_settings!$B$2&amp;[1]source_data!A81),IF(AND([1]source_data!A81&lt;&gt;"",[1]tailored_settings!$B$16="Do not publish"),CONCATENATE([1]tailored_settings!$B$4&amp;TEXT(ROW(A79)-1,"0000")&amp;"_"&amp;TEXT(F79,"yyyy-mm")),CONCATENATE([1]tailored_settings!$B$4&amp;TEXT(ROW(A79)-1,"0000")&amp;"_"&amp;TEXT(F79,"yyyy-mm")))))</f>
        <v>360G-Longleigh-IND-0078_2025-09</v>
      </c>
      <c r="I79" s="11" t="str">
        <f>IF([1]source_data!G81="","",[1]tailored_settings!$B$7)</f>
        <v>Longleigh Foundation</v>
      </c>
      <c r="J79" s="11" t="str">
        <f>IF([1]source_data!G81="","",[1]tailored_settings!$B$6)</f>
        <v>GB-CHC-1169016</v>
      </c>
      <c r="K79" s="11" t="str">
        <f>IF([1]source_data!G81="","",IF([1]source_data!I81="","",VLOOKUP([1]source_data!I81,[1]codelist_mapping!A:C,3,FALSE)))</f>
        <v>GTIR060</v>
      </c>
      <c r="L79" s="11" t="str">
        <f>IF([1]source_data!G81="","",IF([1]source_data!J81="","",VLOOKUP([1]source_data!J81,[1]codelist_mapping!A:C,3,FALSE)))</f>
        <v/>
      </c>
      <c r="M79" s="11" t="str">
        <f>IF([1]source_data!G81="","",IF([1]source_data!K81="","",IF([1]source_data!M81&lt;&gt;"",CONCATENATE(VLOOKUP([1]source_data!K81,[1]codelist_mapping!F:H,3,FALSE)&amp;";"&amp;VLOOKUP([1]source_data!L81,[1]codelist_mapping!F:H,3,FALSE)&amp;";"&amp;VLOOKUP([1]source_data!M81,[1]codelist_mapping!F:H,3,FALSE)),IF([1]source_data!L81&lt;&gt;"",CONCATENATE(VLOOKUP([1]source_data!K81,[1]codelist_mapping!F:H,3,FALSE)&amp;";"&amp;VLOOKUP([1]source_data!L81,[1]codelist_mapping!F:H,3,FALSE)),IF([1]source_data!K81&lt;&gt;"",CONCATENATE(VLOOKUP([1]source_data!K81,[1]codelist_mapping!F:H,3,FALSE)))))))</f>
        <v>GTIP070;GTIP080</v>
      </c>
      <c r="N79" s="14" t="str">
        <f>IF([1]source_data!G81="","",IF([1]source_data!D81="","",VLOOKUP([1]source_data!D81,[1]geo_data!A:I,9,FALSE)))</f>
        <v>Biggleswade West</v>
      </c>
      <c r="O79" s="14" t="str">
        <f>IF([1]source_data!G81="","",IF([1]source_data!D81="","",VLOOKUP([1]source_data!D81,[1]geo_data!A:I,8,FALSE)))</f>
        <v>E05014399</v>
      </c>
      <c r="P79" s="14" t="str">
        <f>IF([1]source_data!G81="","",IF(LEFT(O79,3)="E05","WD",IF(LEFT(O79,3)="S13","WD",IF(LEFT(O79,3)="W05","WD",IF(LEFT(O79,3)="W06","UA",IF(LEFT(O79,3)="S12","CA",IF(LEFT(O79,3)="E06","UA",IF(LEFT(O79,3)="E07","NMD",IF(LEFT(O79,3)="E08","MD",IF(LEFT(O79,3)="E09","LONB"))))))))))</f>
        <v>WD</v>
      </c>
      <c r="Q79" s="14" t="str">
        <f>IF([1]source_data!G81="","",IF([1]source_data!D81="","",VLOOKUP([1]source_data!D81,[1]geo_data!A:I,7,FALSE)))</f>
        <v>Central Bedfordshire</v>
      </c>
      <c r="R79" s="14" t="str">
        <f>IF([1]source_data!G81="","",IF([1]source_data!D81="","",VLOOKUP([1]source_data!D81,[1]geo_data!A:I,6,FALSE)))</f>
        <v>E06000056</v>
      </c>
      <c r="S79" s="14" t="str">
        <f>IF([1]source_data!G81="","",IF(LEFT(R79,3)="E05","WD",IF(LEFT(R79,3)="S13","WD",IF(LEFT(R79,3)="W05","WD",IF(LEFT(R79,3)="W06","UA",IF(LEFT(R79,3)="S12","CA",IF(LEFT(R79,3)="E06","UA",IF(LEFT(R79,3)="E07","NMD",IF(LEFT(R79,3)="E08","MD",IF(LEFT(R79,3)="E09","LONB"))))))))))</f>
        <v>UA</v>
      </c>
      <c r="T79" s="11" t="str">
        <f>IF([1]source_data!G81="","",IF([1]source_data!N81="","",[1]source_data!N81))</f>
        <v>Crisis Grant</v>
      </c>
      <c r="U79" s="15">
        <f>IF([1]source_data!G81="","",[1]tailored_settings!$B$8)</f>
        <v>46239</v>
      </c>
      <c r="V79" s="11" t="str">
        <f>IF([1]source_data!G81="","",[1]tailored_settings!$B$9)</f>
        <v>http://www.longleigh.org/</v>
      </c>
      <c r="W79" s="13" t="str">
        <f>IF([1]source_data!G81="","",IF([1]source_data!O81="","",[1]source_data!O81))</f>
        <v>2025-09-03</v>
      </c>
      <c r="X79" s="16" t="str">
        <f>IF([1]source_data!G81="","",IF([1]source_data!P81="","",[1]source_data!P81))</f>
        <v>2025-11-07</v>
      </c>
      <c r="Y79" s="17">
        <f>IF([1]source_data!G81="","",IF([1]source_data!Q81="","",[1]source_data!Q81))</f>
        <v>2</v>
      </c>
      <c r="Z79" s="18" t="str">
        <f>IF([1]source_data!G81="","",IF([1]source_data!I81="","",[1]tailored_settings!$B$10))</f>
        <v>Primary grant reason</v>
      </c>
      <c r="AA79" s="18" t="str">
        <f>IF([1]source_data!G81="","",IF([1]source_data!I81="","",[1]source_data!I81))</f>
        <v>4. Customer/family fleeing from a violent or abusive relationship</v>
      </c>
      <c r="AB79" s="18" t="str">
        <f>IF([1]source_data!G81="","",IF([1]source_data!J81="","",[1]tailored_settings!$B$11))</f>
        <v/>
      </c>
      <c r="AC79" s="18" t="str">
        <f>IF([1]source_data!G81="","",IF([1]source_data!J81="","",[1]source_data!J81))</f>
        <v/>
      </c>
      <c r="AD79" s="18" t="str">
        <f>IF([1]source_data!G81="","",IF([1]source_data!K81="","",[1]tailored_settings!$B$12))</f>
        <v>Grant purpose</v>
      </c>
      <c r="AE79" s="18" t="str">
        <f>IF([1]source_data!G81="","",IF([1]source_data!K81="","",[1]source_data!K81))</f>
        <v>Food vouchers</v>
      </c>
      <c r="AF79" s="18" t="str">
        <f>IF([1]source_data!G81="","",IF([1]source_data!K81="","",[1]tailored_settings!$B$13))</f>
        <v>Grant purpose</v>
      </c>
      <c r="AG79" s="18" t="str">
        <f>IF([1]source_data!G81="","",IF([1]source_data!K81="","",[1]source_data!K81))</f>
        <v>Food vouchers</v>
      </c>
      <c r="AH79" s="18" t="str">
        <f>IF([1]source_data!G81="","",IF([1]source_data!M81="","",[1]tailored_settings!$B$14))</f>
        <v/>
      </c>
      <c r="AI79" s="18" t="str">
        <f>IF([1]source_data!G81="","",IF([1]source_data!M81="","",[1]source_data!M81))</f>
        <v/>
      </c>
    </row>
    <row r="80" spans="1:35" ht="16" x14ac:dyDescent="0.2">
      <c r="A80" s="11" t="str">
        <f>IF([1]source_data!G82="","",IF(AND([1]source_data!C82&lt;&gt;"",[1]tailored_settings!$B$15="Publish"),CONCATENATE([1]tailored_settings!$B$2&amp;[1]source_data!C82),IF(AND([1]source_data!C82&lt;&gt;"",[1]tailored_settings!$B$15="Do not publish"),CONCATENATE([1]tailored_settings!$B$2&amp;TEXT(ROW(A80)-1,"0000")&amp;"_"&amp;TEXT(F80,"yyyy-mm")),CONCATENATE([1]tailored_settings!$B$2&amp;TEXT(ROW(A80)-1,"0000")&amp;"_"&amp;TEXT(F80,"yyyy-mm")))))</f>
        <v>360G-Longleigh-E25-00143W</v>
      </c>
      <c r="B80" s="11" t="str">
        <f>IF([1]source_data!G82="","",IF([1]source_data!E82&lt;&gt;"",[1]source_data!E82,CONCATENATE("Grant to "&amp;G80)))</f>
        <v>Grant to Individual Recipient</v>
      </c>
      <c r="C80" s="11" t="str">
        <f>IF([1]source_data!G82="","",IF([1]source_data!F82="",_xlfn.XLOOKUP(T80,[1]tailored_settings!$B$20:$B$25,[1]tailored_settings!$A$20:$A$25,"")))</f>
        <v>Helping to alleviate financial hardship</v>
      </c>
      <c r="D80" s="12">
        <f>IF([1]source_data!G82="","",IF([1]source_data!G82="","",[1]source_data!G82))</f>
        <v>942</v>
      </c>
      <c r="E80" s="11" t="str">
        <f>IF([1]source_data!G82="","",[1]tailored_settings!$B$3)</f>
        <v>GBP</v>
      </c>
      <c r="F80" s="13" t="str">
        <f>IF([1]source_data!G82="","",IF([1]source_data!H82="","",[1]source_data!H82))</f>
        <v>2025-09-03</v>
      </c>
      <c r="G80" s="11" t="str">
        <f>IF([1]source_data!G82="","",[1]tailored_settings!$B$5)</f>
        <v>Individual Recipient</v>
      </c>
      <c r="H80" s="11" t="str">
        <f>IF([1]source_data!G82="","",IF(AND([1]source_data!A82&lt;&gt;"",[1]tailored_settings!$B$16="Publish"),CONCATENATE([1]tailored_settings!$B$2&amp;[1]source_data!A82),IF(AND([1]source_data!A82&lt;&gt;"",[1]tailored_settings!$B$16="Do not publish"),CONCATENATE([1]tailored_settings!$B$4&amp;TEXT(ROW(A80)-1,"0000")&amp;"_"&amp;TEXT(F80,"yyyy-mm")),CONCATENATE([1]tailored_settings!$B$4&amp;TEXT(ROW(A80)-1,"0000")&amp;"_"&amp;TEXT(F80,"yyyy-mm")))))</f>
        <v>360G-Longleigh-IND-0079_2025-09</v>
      </c>
      <c r="I80" s="11" t="str">
        <f>IF([1]source_data!G82="","",[1]tailored_settings!$B$7)</f>
        <v>Longleigh Foundation</v>
      </c>
      <c r="J80" s="11" t="str">
        <f>IF([1]source_data!G82="","",[1]tailored_settings!$B$6)</f>
        <v>GB-CHC-1169016</v>
      </c>
      <c r="K80" s="11" t="str">
        <f>IF([1]source_data!G82="","",IF([1]source_data!I82="","",VLOOKUP([1]source_data!I82,[1]codelist_mapping!A:C,3,FALSE)))</f>
        <v>GTIR040</v>
      </c>
      <c r="L80" s="11" t="str">
        <f>IF([1]source_data!G82="","",IF([1]source_data!J82="","",VLOOKUP([1]source_data!J82,[1]codelist_mapping!A:C,3,FALSE)))</f>
        <v/>
      </c>
      <c r="M80" s="11" t="str">
        <f>IF([1]source_data!G82="","",IF([1]source_data!K82="","",IF([1]source_data!M82&lt;&gt;"",CONCATENATE(VLOOKUP([1]source_data!K82,[1]codelist_mapping!F:H,3,FALSE)&amp;";"&amp;VLOOKUP([1]source_data!L82,[1]codelist_mapping!F:H,3,FALSE)&amp;";"&amp;VLOOKUP([1]source_data!M82,[1]codelist_mapping!F:H,3,FALSE)),IF([1]source_data!L82&lt;&gt;"",CONCATENATE(VLOOKUP([1]source_data!K82,[1]codelist_mapping!F:H,3,FALSE)&amp;";"&amp;VLOOKUP([1]source_data!L82,[1]codelist_mapping!F:H,3,FALSE)),IF([1]source_data!K82&lt;&gt;"",CONCATENATE(VLOOKUP([1]source_data!K82,[1]codelist_mapping!F:H,3,FALSE)))))))</f>
        <v>GTIP120</v>
      </c>
      <c r="N80" s="14" t="str">
        <f>IF([1]source_data!G82="","",IF([1]source_data!D82="","",VLOOKUP([1]source_data!D82,[1]geo_data!A:I,9,FALSE)))</f>
        <v>Fair Oak &amp; Horton Heath</v>
      </c>
      <c r="O80" s="14" t="str">
        <f>IF([1]source_data!G82="","",IF([1]source_data!D82="","",VLOOKUP([1]source_data!D82,[1]geo_data!A:I,8,FALSE)))</f>
        <v>E05011194</v>
      </c>
      <c r="P80" s="14" t="str">
        <f>IF([1]source_data!G82="","",IF(LEFT(O80,3)="E05","WD",IF(LEFT(O80,3)="S13","WD",IF(LEFT(O80,3)="W05","WD",IF(LEFT(O80,3)="W06","UA",IF(LEFT(O80,3)="S12","CA",IF(LEFT(O80,3)="E06","UA",IF(LEFT(O80,3)="E07","NMD",IF(LEFT(O80,3)="E08","MD",IF(LEFT(O80,3)="E09","LONB"))))))))))</f>
        <v>WD</v>
      </c>
      <c r="Q80" s="14" t="str">
        <f>IF([1]source_data!G82="","",IF([1]source_data!D82="","",VLOOKUP([1]source_data!D82,[1]geo_data!A:I,7,FALSE)))</f>
        <v>Eastleigh</v>
      </c>
      <c r="R80" s="14" t="str">
        <f>IF([1]source_data!G82="","",IF([1]source_data!D82="","",VLOOKUP([1]source_data!D82,[1]geo_data!A:I,6,FALSE)))</f>
        <v>E07000086</v>
      </c>
      <c r="S80" s="14" t="str">
        <f>IF([1]source_data!G82="","",IF(LEFT(R80,3)="E05","WD",IF(LEFT(R80,3)="S13","WD",IF(LEFT(R80,3)="W05","WD",IF(LEFT(R80,3)="W06","UA",IF(LEFT(R80,3)="S12","CA",IF(LEFT(R80,3)="E06","UA",IF(LEFT(R80,3)="E07","NMD",IF(LEFT(R80,3)="E08","MD",IF(LEFT(R80,3)="E09","LONB"))))))))))</f>
        <v>NMD</v>
      </c>
      <c r="T80" s="11" t="str">
        <f>IF([1]source_data!G82="","",IF([1]source_data!N82="","",[1]source_data!N82))</f>
        <v>Hardship Grant</v>
      </c>
      <c r="U80" s="15">
        <f>IF([1]source_data!G82="","",[1]tailored_settings!$B$8)</f>
        <v>46239</v>
      </c>
      <c r="V80" s="11" t="str">
        <f>IF([1]source_data!G82="","",[1]tailored_settings!$B$9)</f>
        <v>http://www.longleigh.org/</v>
      </c>
      <c r="W80" s="13" t="str">
        <f>IF([1]source_data!G82="","",IF([1]source_data!O82="","",[1]source_data!O82))</f>
        <v>2025-09-03</v>
      </c>
      <c r="X80" s="16" t="str">
        <f>IF([1]source_data!G82="","",IF([1]source_data!P82="","",[1]source_data!P82))</f>
        <v>2025-09-18</v>
      </c>
      <c r="Y80" s="17">
        <f>IF([1]source_data!G82="","",IF([1]source_data!Q82="","",[1]source_data!Q82))</f>
        <v>0</v>
      </c>
      <c r="Z80" s="18" t="str">
        <f>IF([1]source_data!G82="","",IF([1]source_data!I82="","",[1]tailored_settings!$B$10))</f>
        <v>Primary grant reason</v>
      </c>
      <c r="AA80" s="18" t="str">
        <f>IF([1]source_data!G82="","",IF([1]source_data!I82="","",[1]source_data!I82))</f>
        <v>2. Customer/family receiving medication and/or therapy for a mental health condition or substance addiction.</v>
      </c>
      <c r="AB80" s="18" t="str">
        <f>IF([1]source_data!G82="","",IF([1]source_data!J82="","",[1]tailored_settings!$B$11))</f>
        <v/>
      </c>
      <c r="AC80" s="18" t="str">
        <f>IF([1]source_data!G82="","",IF([1]source_data!J82="","",[1]source_data!J82))</f>
        <v/>
      </c>
      <c r="AD80" s="18" t="str">
        <f>IF([1]source_data!G82="","",IF([1]source_data!K82="","",[1]tailored_settings!$B$12))</f>
        <v>Grant purpose</v>
      </c>
      <c r="AE80" s="18" t="str">
        <f>IF([1]source_data!G82="","",IF([1]source_data!K82="","",[1]source_data!K82))</f>
        <v>House Deep Clean</v>
      </c>
      <c r="AF80" s="18" t="str">
        <f>IF([1]source_data!G82="","",IF([1]source_data!K82="","",[1]tailored_settings!$B$13))</f>
        <v>Grant purpose</v>
      </c>
      <c r="AG80" s="18" t="str">
        <f>IF([1]source_data!G82="","",IF([1]source_data!K82="","",[1]source_data!K82))</f>
        <v>House Deep Clean</v>
      </c>
      <c r="AH80" s="18" t="str">
        <f>IF([1]source_data!G82="","",IF([1]source_data!M82="","",[1]tailored_settings!$B$14))</f>
        <v/>
      </c>
      <c r="AI80" s="18" t="str">
        <f>IF([1]source_data!G82="","",IF([1]source_data!M82="","",[1]source_data!M82))</f>
        <v/>
      </c>
    </row>
    <row r="81" spans="1:35" ht="16" x14ac:dyDescent="0.2">
      <c r="A81" s="11" t="str">
        <f>IF([1]source_data!G83="","",IF(AND([1]source_data!C83&lt;&gt;"",[1]tailored_settings!$B$15="Publish"),CONCATENATE([1]tailored_settings!$B$2&amp;[1]source_data!C83),IF(AND([1]source_data!C83&lt;&gt;"",[1]tailored_settings!$B$15="Do not publish"),CONCATENATE([1]tailored_settings!$B$2&amp;TEXT(ROW(A81)-1,"0000")&amp;"_"&amp;TEXT(F81,"yyyy-mm")),CONCATENATE([1]tailored_settings!$B$2&amp;TEXT(ROW(A81)-1,"0000")&amp;"_"&amp;TEXT(F81,"yyyy-mm")))))</f>
        <v>360G-Longleigh-E25-00144W</v>
      </c>
      <c r="B81" s="11" t="str">
        <f>IF([1]source_data!G83="","",IF([1]source_data!E83&lt;&gt;"",[1]source_data!E83,CONCATENATE("Grant to "&amp;G81)))</f>
        <v>Grant to Individual Recipient</v>
      </c>
      <c r="C81" s="11" t="str">
        <f>IF([1]source_data!G83="","",IF([1]source_data!F83="",_xlfn.XLOOKUP(T81,[1]tailored_settings!$B$20:$B$25,[1]tailored_settings!$A$20:$A$25,"")))</f>
        <v>Providing financial aid after an impactful incident</v>
      </c>
      <c r="D81" s="12">
        <f>IF([1]source_data!G83="","",IF([1]source_data!G83="","",[1]source_data!G83))</f>
        <v>977.17</v>
      </c>
      <c r="E81" s="11" t="str">
        <f>IF([1]source_data!G83="","",[1]tailored_settings!$B$3)</f>
        <v>GBP</v>
      </c>
      <c r="F81" s="13" t="str">
        <f>IF([1]source_data!G83="","",IF([1]source_data!H83="","",[1]source_data!H83))</f>
        <v>2025-09-10</v>
      </c>
      <c r="G81" s="11" t="str">
        <f>IF([1]source_data!G83="","",[1]tailored_settings!$B$5)</f>
        <v>Individual Recipient</v>
      </c>
      <c r="H81" s="11" t="str">
        <f>IF([1]source_data!G83="","",IF(AND([1]source_data!A83&lt;&gt;"",[1]tailored_settings!$B$16="Publish"),CONCATENATE([1]tailored_settings!$B$2&amp;[1]source_data!A83),IF(AND([1]source_data!A83&lt;&gt;"",[1]tailored_settings!$B$16="Do not publish"),CONCATENATE([1]tailored_settings!$B$4&amp;TEXT(ROW(A81)-1,"0000")&amp;"_"&amp;TEXT(F81,"yyyy-mm")),CONCATENATE([1]tailored_settings!$B$4&amp;TEXT(ROW(A81)-1,"0000")&amp;"_"&amp;TEXT(F81,"yyyy-mm")))))</f>
        <v>360G-Longleigh-IND-0080_2025-09</v>
      </c>
      <c r="I81" s="11" t="str">
        <f>IF([1]source_data!G83="","",[1]tailored_settings!$B$7)</f>
        <v>Longleigh Foundation</v>
      </c>
      <c r="J81" s="11" t="str">
        <f>IF([1]source_data!G83="","",[1]tailored_settings!$B$6)</f>
        <v>GB-CHC-1169016</v>
      </c>
      <c r="K81" s="11" t="str">
        <f>IF([1]source_data!G83="","",IF([1]source_data!I83="","",VLOOKUP([1]source_data!I83,[1]codelist_mapping!A:C,3,FALSE)))</f>
        <v>GTIR040</v>
      </c>
      <c r="L81" s="11" t="str">
        <f>IF([1]source_data!G83="","",IF([1]source_data!J83="","",VLOOKUP([1]source_data!J83,[1]codelist_mapping!A:C,3,FALSE)))</f>
        <v/>
      </c>
      <c r="M81" s="11" t="str">
        <f>IF([1]source_data!G83="","",IF([1]source_data!K83="","",IF([1]source_data!M83&lt;&gt;"",CONCATENATE(VLOOKUP([1]source_data!K83,[1]codelist_mapping!F:H,3,FALSE)&amp;";"&amp;VLOOKUP([1]source_data!L83,[1]codelist_mapping!F:H,3,FALSE)&amp;";"&amp;VLOOKUP([1]source_data!M83,[1]codelist_mapping!F:H,3,FALSE)),IF([1]source_data!L83&lt;&gt;"",CONCATENATE(VLOOKUP([1]source_data!K83,[1]codelist_mapping!F:H,3,FALSE)&amp;";"&amp;VLOOKUP([1]source_data!L83,[1]codelist_mapping!F:H,3,FALSE)),IF([1]source_data!K83&lt;&gt;"",CONCATENATE(VLOOKUP([1]source_data!K83,[1]codelist_mapping!F:H,3,FALSE)))))))</f>
        <v>GTIP070;GTIP050;GTIP060</v>
      </c>
      <c r="N81" s="14" t="str">
        <f>IF([1]source_data!G83="","",IF([1]source_data!D83="","",VLOOKUP([1]source_data!D83,[1]geo_data!A:I,9,FALSE)))</f>
        <v>Lenton &amp; Wollaton East</v>
      </c>
      <c r="O81" s="14" t="str">
        <f>IF([1]source_data!G83="","",IF([1]source_data!D83="","",VLOOKUP([1]source_data!D83,[1]geo_data!A:I,8,FALSE)))</f>
        <v>E05012283</v>
      </c>
      <c r="P81" s="14" t="str">
        <f>IF([1]source_data!G83="","",IF(LEFT(O81,3)="E05","WD",IF(LEFT(O81,3)="S13","WD",IF(LEFT(O81,3)="W05","WD",IF(LEFT(O81,3)="W06","UA",IF(LEFT(O81,3)="S12","CA",IF(LEFT(O81,3)="E06","UA",IF(LEFT(O81,3)="E07","NMD",IF(LEFT(O81,3)="E08","MD",IF(LEFT(O81,3)="E09","LONB"))))))))))</f>
        <v>WD</v>
      </c>
      <c r="Q81" s="14" t="str">
        <f>IF([1]source_data!G83="","",IF([1]source_data!D83="","",VLOOKUP([1]source_data!D83,[1]geo_data!A:I,7,FALSE)))</f>
        <v>Nottingham</v>
      </c>
      <c r="R81" s="14" t="str">
        <f>IF([1]source_data!G83="","",IF([1]source_data!D83="","",VLOOKUP([1]source_data!D83,[1]geo_data!A:I,6,FALSE)))</f>
        <v>E06000018</v>
      </c>
      <c r="S81" s="14" t="str">
        <f>IF([1]source_data!G83="","",IF(LEFT(R81,3)="E05","WD",IF(LEFT(R81,3)="S13","WD",IF(LEFT(R81,3)="W05","WD",IF(LEFT(R81,3)="W06","UA",IF(LEFT(R81,3)="S12","CA",IF(LEFT(R81,3)="E06","UA",IF(LEFT(R81,3)="E07","NMD",IF(LEFT(R81,3)="E08","MD",IF(LEFT(R81,3)="E09","LONB"))))))))))</f>
        <v>UA</v>
      </c>
      <c r="T81" s="11" t="str">
        <f>IF([1]source_data!G83="","",IF([1]source_data!N83="","",[1]source_data!N83))</f>
        <v>Critical Incident Grant</v>
      </c>
      <c r="U81" s="15">
        <f>IF([1]source_data!G83="","",[1]tailored_settings!$B$8)</f>
        <v>46239</v>
      </c>
      <c r="V81" s="11" t="str">
        <f>IF([1]source_data!G83="","",[1]tailored_settings!$B$9)</f>
        <v>http://www.longleigh.org/</v>
      </c>
      <c r="W81" s="13" t="str">
        <f>IF([1]source_data!G83="","",IF([1]source_data!O83="","",[1]source_data!O83))</f>
        <v>2025-09-10</v>
      </c>
      <c r="X81" s="16" t="str">
        <f>IF([1]source_data!G83="","",IF([1]source_data!P83="","",[1]source_data!P83))</f>
        <v>2025-12-12</v>
      </c>
      <c r="Y81" s="17">
        <f>IF([1]source_data!G83="","",IF([1]source_data!Q83="","",[1]source_data!Q83))</f>
        <v>3</v>
      </c>
      <c r="Z81" s="18" t="str">
        <f>IF([1]source_data!G83="","",IF([1]source_data!I83="","",[1]tailored_settings!$B$10))</f>
        <v>Primary grant reason</v>
      </c>
      <c r="AA81" s="18" t="str">
        <f>IF([1]source_data!G83="","",IF([1]source_data!I83="","",[1]source_data!I83))</f>
        <v>2. Customer/family receiving medication and/or therapy for a mental health condition or substance addiction.</v>
      </c>
      <c r="AB81" s="18" t="str">
        <f>IF([1]source_data!G83="","",IF([1]source_data!J83="","",[1]tailored_settings!$B$11))</f>
        <v/>
      </c>
      <c r="AC81" s="18" t="str">
        <f>IF([1]source_data!G83="","",IF([1]source_data!J83="","",[1]source_data!J83))</f>
        <v/>
      </c>
      <c r="AD81" s="18" t="str">
        <f>IF([1]source_data!G83="","",IF([1]source_data!K83="","",[1]tailored_settings!$B$12))</f>
        <v>Grant purpose</v>
      </c>
      <c r="AE81" s="18" t="str">
        <f>IF([1]source_data!G83="","",IF([1]source_data!K83="","",[1]source_data!K83))</f>
        <v>Food vouchers</v>
      </c>
      <c r="AF81" s="18" t="str">
        <f>IF([1]source_data!G83="","",IF([1]source_data!K83="","",[1]tailored_settings!$B$13))</f>
        <v>Grant purpose</v>
      </c>
      <c r="AG81" s="18" t="str">
        <f>IF([1]source_data!G83="","",IF([1]source_data!K83="","",[1]source_data!K83))</f>
        <v>Food vouchers</v>
      </c>
      <c r="AH81" s="18" t="str">
        <f>IF([1]source_data!G83="","",IF([1]source_data!M83="","",[1]tailored_settings!$B$14))</f>
        <v>Grant purpose</v>
      </c>
      <c r="AI81" s="18" t="str">
        <f>IF([1]source_data!G83="","",IF([1]source_data!M83="","",[1]source_data!M83))</f>
        <v>Voucher for small household items</v>
      </c>
    </row>
    <row r="82" spans="1:35" ht="16" x14ac:dyDescent="0.2">
      <c r="A82" s="11" t="str">
        <f>IF([1]source_data!G84="","",IF(AND([1]source_data!C84&lt;&gt;"",[1]tailored_settings!$B$15="Publish"),CONCATENATE([1]tailored_settings!$B$2&amp;[1]source_data!C84),IF(AND([1]source_data!C84&lt;&gt;"",[1]tailored_settings!$B$15="Do not publish"),CONCATENATE([1]tailored_settings!$B$2&amp;TEXT(ROW(A82)-1,"0000")&amp;"_"&amp;TEXT(F82,"yyyy-mm")),CONCATENATE([1]tailored_settings!$B$2&amp;TEXT(ROW(A82)-1,"0000")&amp;"_"&amp;TEXT(F82,"yyyy-mm")))))</f>
        <v>360G-Longleigh-E25-00145W</v>
      </c>
      <c r="B82" s="11" t="str">
        <f>IF([1]source_data!G84="","",IF([1]source_data!E84&lt;&gt;"",[1]source_data!E84,CONCATENATE("Grant to "&amp;G82)))</f>
        <v>Grant to Individual Recipient</v>
      </c>
      <c r="C82" s="11" t="str">
        <f>IF([1]source_data!G84="","",IF([1]source_data!F84="",_xlfn.XLOOKUP(T82,[1]tailored_settings!$B$20:$B$25,[1]tailored_settings!$A$20:$A$25,"")))</f>
        <v>Helping to alleviate financial hardship</v>
      </c>
      <c r="D82" s="12">
        <f>IF([1]source_data!G84="","",IF([1]source_data!G84="","",[1]source_data!G84))</f>
        <v>845.81</v>
      </c>
      <c r="E82" s="11" t="str">
        <f>IF([1]source_data!G84="","",[1]tailored_settings!$B$3)</f>
        <v>GBP</v>
      </c>
      <c r="F82" s="13" t="str">
        <f>IF([1]source_data!G84="","",IF([1]source_data!H84="","",[1]source_data!H84))</f>
        <v>2025-09-08</v>
      </c>
      <c r="G82" s="11" t="str">
        <f>IF([1]source_data!G84="","",[1]tailored_settings!$B$5)</f>
        <v>Individual Recipient</v>
      </c>
      <c r="H82" s="11" t="str">
        <f>IF([1]source_data!G84="","",IF(AND([1]source_data!A84&lt;&gt;"",[1]tailored_settings!$B$16="Publish"),CONCATENATE([1]tailored_settings!$B$2&amp;[1]source_data!A84),IF(AND([1]source_data!A84&lt;&gt;"",[1]tailored_settings!$B$16="Do not publish"),CONCATENATE([1]tailored_settings!$B$4&amp;TEXT(ROW(A82)-1,"0000")&amp;"_"&amp;TEXT(F82,"yyyy-mm")),CONCATENATE([1]tailored_settings!$B$4&amp;TEXT(ROW(A82)-1,"0000")&amp;"_"&amp;TEXT(F82,"yyyy-mm")))))</f>
        <v>360G-Longleigh-IND-0081_2025-09</v>
      </c>
      <c r="I82" s="11" t="str">
        <f>IF([1]source_data!G84="","",[1]tailored_settings!$B$7)</f>
        <v>Longleigh Foundation</v>
      </c>
      <c r="J82" s="11" t="str">
        <f>IF([1]source_data!G84="","",[1]tailored_settings!$B$6)</f>
        <v>GB-CHC-1169016</v>
      </c>
      <c r="K82" s="11" t="str">
        <f>IF([1]source_data!G84="","",IF([1]source_data!I84="","",VLOOKUP([1]source_data!I84,[1]codelist_mapping!A:C,3,FALSE)))</f>
        <v>GTIR030</v>
      </c>
      <c r="L82" s="11" t="str">
        <f>IF([1]source_data!G84="","",IF([1]source_data!J84="","",VLOOKUP([1]source_data!J84,[1]codelist_mapping!A:C,3,FALSE)))</f>
        <v/>
      </c>
      <c r="M82" s="11" t="str">
        <f>IF([1]source_data!G84="","",IF([1]source_data!K84="","",IF([1]source_data!M84&lt;&gt;"",CONCATENATE(VLOOKUP([1]source_data!K84,[1]codelist_mapping!F:H,3,FALSE)&amp;";"&amp;VLOOKUP([1]source_data!L84,[1]codelist_mapping!F:H,3,FALSE)&amp;";"&amp;VLOOKUP([1]source_data!M84,[1]codelist_mapping!F:H,3,FALSE)),IF([1]source_data!L84&lt;&gt;"",CONCATENATE(VLOOKUP([1]source_data!K84,[1]codelist_mapping!F:H,3,FALSE)&amp;";"&amp;VLOOKUP([1]source_data!L84,[1]codelist_mapping!F:H,3,FALSE)),IF([1]source_data!K84&lt;&gt;"",CONCATENATE(VLOOKUP([1]source_data!K84,[1]codelist_mapping!F:H,3,FALSE)))))))</f>
        <v>GTIP020;GTIP060</v>
      </c>
      <c r="N82" s="14" t="str">
        <f>IF([1]source_data!G84="","",IF([1]source_data!D84="","",VLOOKUP([1]source_data!D84,[1]geo_data!A:I,9,FALSE)))</f>
        <v>Tenbury</v>
      </c>
      <c r="O82" s="14" t="str">
        <f>IF([1]source_data!G84="","",IF([1]source_data!D84="","",VLOOKUP([1]source_data!D84,[1]geo_data!A:I,8,FALSE)))</f>
        <v>E05015394</v>
      </c>
      <c r="P82" s="14" t="str">
        <f>IF([1]source_data!G84="","",IF(LEFT(O82,3)="E05","WD",IF(LEFT(O82,3)="S13","WD",IF(LEFT(O82,3)="W05","WD",IF(LEFT(O82,3)="W06","UA",IF(LEFT(O82,3)="S12","CA",IF(LEFT(O82,3)="E06","UA",IF(LEFT(O82,3)="E07","NMD",IF(LEFT(O82,3)="E08","MD",IF(LEFT(O82,3)="E09","LONB"))))))))))</f>
        <v>WD</v>
      </c>
      <c r="Q82" s="14" t="str">
        <f>IF([1]source_data!G84="","",IF([1]source_data!D84="","",VLOOKUP([1]source_data!D84,[1]geo_data!A:I,7,FALSE)))</f>
        <v>Malvern Hills</v>
      </c>
      <c r="R82" s="14" t="str">
        <f>IF([1]source_data!G84="","",IF([1]source_data!D84="","",VLOOKUP([1]source_data!D84,[1]geo_data!A:I,6,FALSE)))</f>
        <v>E07000235</v>
      </c>
      <c r="S82" s="14" t="str">
        <f>IF([1]source_data!G84="","",IF(LEFT(R82,3)="E05","WD",IF(LEFT(R82,3)="S13","WD",IF(LEFT(R82,3)="W05","WD",IF(LEFT(R82,3)="W06","UA",IF(LEFT(R82,3)="S12","CA",IF(LEFT(R82,3)="E06","UA",IF(LEFT(R82,3)="E07","NMD",IF(LEFT(R82,3)="E08","MD",IF(LEFT(R82,3)="E09","LONB"))))))))))</f>
        <v>NMD</v>
      </c>
      <c r="T82" s="11" t="str">
        <f>IF([1]source_data!G84="","",IF([1]source_data!N84="","",[1]source_data!N84))</f>
        <v>Hardship Grant</v>
      </c>
      <c r="U82" s="15">
        <f>IF([1]source_data!G84="","",[1]tailored_settings!$B$8)</f>
        <v>46239</v>
      </c>
      <c r="V82" s="11" t="str">
        <f>IF([1]source_data!G84="","",[1]tailored_settings!$B$9)</f>
        <v>http://www.longleigh.org/</v>
      </c>
      <c r="W82" s="13" t="str">
        <f>IF([1]source_data!G84="","",IF([1]source_data!O84="","",[1]source_data!O84))</f>
        <v>2025-09-08</v>
      </c>
      <c r="X82" s="16" t="str">
        <f>IF([1]source_data!G84="","",IF([1]source_data!P84="","",[1]source_data!P84))</f>
        <v>2025-11-04</v>
      </c>
      <c r="Y82" s="17">
        <f>IF([1]source_data!G84="","",IF([1]source_data!Q84="","",[1]source_data!Q84))</f>
        <v>1</v>
      </c>
      <c r="Z82" s="18" t="str">
        <f>IF([1]source_data!G84="","",IF([1]source_data!I84="","",[1]tailored_settings!$B$10))</f>
        <v>Primary grant reason</v>
      </c>
      <c r="AA82" s="18" t="str">
        <f>IF([1]source_data!G84="","",IF([1]source_data!I84="","",[1]source_data!I84))</f>
        <v>1. Customer/family with a diagnosed condition or disability</v>
      </c>
      <c r="AB82" s="18" t="str">
        <f>IF([1]source_data!G84="","",IF([1]source_data!J84="","",[1]tailored_settings!$B$11))</f>
        <v/>
      </c>
      <c r="AC82" s="18" t="str">
        <f>IF([1]source_data!G84="","",IF([1]source_data!J84="","",[1]source_data!J84))</f>
        <v/>
      </c>
      <c r="AD82" s="18" t="str">
        <f>IF([1]source_data!G84="","",IF([1]source_data!K84="","",[1]tailored_settings!$B$12))</f>
        <v>Grant purpose</v>
      </c>
      <c r="AE82" s="18" t="str">
        <f>IF([1]source_data!G84="","",IF([1]source_data!K84="","",[1]source_data!K84))</f>
        <v xml:space="preserve">Furniture </v>
      </c>
      <c r="AF82" s="18" t="str">
        <f>IF([1]source_data!G84="","",IF([1]source_data!K84="","",[1]tailored_settings!$B$13))</f>
        <v>Grant purpose</v>
      </c>
      <c r="AG82" s="18" t="str">
        <f>IF([1]source_data!G84="","",IF([1]source_data!K84="","",[1]source_data!K84))</f>
        <v xml:space="preserve">Furniture </v>
      </c>
      <c r="AH82" s="18" t="str">
        <f>IF([1]source_data!G84="","",IF([1]source_data!M84="","",[1]tailored_settings!$B$14))</f>
        <v/>
      </c>
      <c r="AI82" s="18" t="str">
        <f>IF([1]source_data!G84="","",IF([1]source_data!M84="","",[1]source_data!M84))</f>
        <v/>
      </c>
    </row>
    <row r="83" spans="1:35" ht="16" x14ac:dyDescent="0.2">
      <c r="A83" s="11" t="str">
        <f>IF([1]source_data!G85="","",IF(AND([1]source_data!C85&lt;&gt;"",[1]tailored_settings!$B$15="Publish"),CONCATENATE([1]tailored_settings!$B$2&amp;[1]source_data!C85),IF(AND([1]source_data!C85&lt;&gt;"",[1]tailored_settings!$B$15="Do not publish"),CONCATENATE([1]tailored_settings!$B$2&amp;TEXT(ROW(A83)-1,"0000")&amp;"_"&amp;TEXT(F83,"yyyy-mm")),CONCATENATE([1]tailored_settings!$B$2&amp;TEXT(ROW(A83)-1,"0000")&amp;"_"&amp;TEXT(F83,"yyyy-mm")))))</f>
        <v>360G-Longleigh-E25-00146W</v>
      </c>
      <c r="B83" s="11" t="str">
        <f>IF([1]source_data!G85="","",IF([1]source_data!E85&lt;&gt;"",[1]source_data!E85,CONCATENATE("Grant to "&amp;G83)))</f>
        <v>Grant to Individual Recipient</v>
      </c>
      <c r="C83" s="11" t="str">
        <f>IF([1]source_data!G85="","",IF([1]source_data!F85="",_xlfn.XLOOKUP(T83,[1]tailored_settings!$B$20:$B$25,[1]tailored_settings!$A$20:$A$25,"")))</f>
        <v>Helping to alleviate financial hardship</v>
      </c>
      <c r="D83" s="12">
        <f>IF([1]source_data!G85="","",IF([1]source_data!G85="","",[1]source_data!G85))</f>
        <v>1008.97</v>
      </c>
      <c r="E83" s="11" t="str">
        <f>IF([1]source_data!G85="","",[1]tailored_settings!$B$3)</f>
        <v>GBP</v>
      </c>
      <c r="F83" s="13" t="str">
        <f>IF([1]source_data!G85="","",IF([1]source_data!H85="","",[1]source_data!H85))</f>
        <v>2025-09-08</v>
      </c>
      <c r="G83" s="11" t="str">
        <f>IF([1]source_data!G85="","",[1]tailored_settings!$B$5)</f>
        <v>Individual Recipient</v>
      </c>
      <c r="H83" s="11" t="str">
        <f>IF([1]source_data!G85="","",IF(AND([1]source_data!A85&lt;&gt;"",[1]tailored_settings!$B$16="Publish"),CONCATENATE([1]tailored_settings!$B$2&amp;[1]source_data!A85),IF(AND([1]source_data!A85&lt;&gt;"",[1]tailored_settings!$B$16="Do not publish"),CONCATENATE([1]tailored_settings!$B$4&amp;TEXT(ROW(A83)-1,"0000")&amp;"_"&amp;TEXT(F83,"yyyy-mm")),CONCATENATE([1]tailored_settings!$B$4&amp;TEXT(ROW(A83)-1,"0000")&amp;"_"&amp;TEXT(F83,"yyyy-mm")))))</f>
        <v>360G-Longleigh-IND-0082_2025-09</v>
      </c>
      <c r="I83" s="11" t="str">
        <f>IF([1]source_data!G85="","",[1]tailored_settings!$B$7)</f>
        <v>Longleigh Foundation</v>
      </c>
      <c r="J83" s="11" t="str">
        <f>IF([1]source_data!G85="","",[1]tailored_settings!$B$6)</f>
        <v>GB-CHC-1169016</v>
      </c>
      <c r="K83" s="11" t="str">
        <f>IF([1]source_data!G85="","",IF([1]source_data!I85="","",VLOOKUP([1]source_data!I85,[1]codelist_mapping!A:C,3,FALSE)))</f>
        <v>GTIR080</v>
      </c>
      <c r="L83" s="11" t="str">
        <f>IF([1]source_data!G85="","",IF([1]source_data!J85="","",VLOOKUP([1]source_data!J85,[1]codelist_mapping!A:C,3,FALSE)))</f>
        <v/>
      </c>
      <c r="M83" s="11" t="str">
        <f>IF([1]source_data!G85="","",IF([1]source_data!K85="","",IF([1]source_data!M85&lt;&gt;"",CONCATENATE(VLOOKUP([1]source_data!K85,[1]codelist_mapping!F:H,3,FALSE)&amp;";"&amp;VLOOKUP([1]source_data!L85,[1]codelist_mapping!F:H,3,FALSE)&amp;";"&amp;VLOOKUP([1]source_data!M85,[1]codelist_mapping!F:H,3,FALSE)),IF([1]source_data!L85&lt;&gt;"",CONCATENATE(VLOOKUP([1]source_data!K85,[1]codelist_mapping!F:H,3,FALSE)&amp;";"&amp;VLOOKUP([1]source_data!L85,[1]codelist_mapping!F:H,3,FALSE)),IF([1]source_data!K85&lt;&gt;"",CONCATENATE(VLOOKUP([1]source_data!K85,[1]codelist_mapping!F:H,3,FALSE)))))))</f>
        <v>GTIP020;GTIP060</v>
      </c>
      <c r="N83" s="14" t="str">
        <f>IF([1]source_data!G85="","",IF([1]source_data!D85="","",VLOOKUP([1]source_data!D85,[1]geo_data!A:I,9,FALSE)))</f>
        <v>Kempston Central &amp; East</v>
      </c>
      <c r="O83" s="14" t="str">
        <f>IF([1]source_data!G85="","",IF([1]source_data!D85="","",VLOOKUP([1]source_data!D85,[1]geo_data!A:I,8,FALSE)))</f>
        <v>E05014504</v>
      </c>
      <c r="P83" s="14" t="str">
        <f>IF([1]source_data!G85="","",IF(LEFT(O83,3)="E05","WD",IF(LEFT(O83,3)="S13","WD",IF(LEFT(O83,3)="W05","WD",IF(LEFT(O83,3)="W06","UA",IF(LEFT(O83,3)="S12","CA",IF(LEFT(O83,3)="E06","UA",IF(LEFT(O83,3)="E07","NMD",IF(LEFT(O83,3)="E08","MD",IF(LEFT(O83,3)="E09","LONB"))))))))))</f>
        <v>WD</v>
      </c>
      <c r="Q83" s="14" t="str">
        <f>IF([1]source_data!G85="","",IF([1]source_data!D85="","",VLOOKUP([1]source_data!D85,[1]geo_data!A:I,7,FALSE)))</f>
        <v>Bedford</v>
      </c>
      <c r="R83" s="14" t="str">
        <f>IF([1]source_data!G85="","",IF([1]source_data!D85="","",VLOOKUP([1]source_data!D85,[1]geo_data!A:I,6,FALSE)))</f>
        <v>E06000055</v>
      </c>
      <c r="S83" s="14" t="str">
        <f>IF([1]source_data!G85="","",IF(LEFT(R83,3)="E05","WD",IF(LEFT(R83,3)="S13","WD",IF(LEFT(R83,3)="W05","WD",IF(LEFT(R83,3)="W06","UA",IF(LEFT(R83,3)="S12","CA",IF(LEFT(R83,3)="E06","UA",IF(LEFT(R83,3)="E07","NMD",IF(LEFT(R83,3)="E08","MD",IF(LEFT(R83,3)="E09","LONB"))))))))))</f>
        <v>UA</v>
      </c>
      <c r="T83" s="11" t="str">
        <f>IF([1]source_data!G85="","",IF([1]source_data!N85="","",[1]source_data!N85))</f>
        <v>Hardship Grant</v>
      </c>
      <c r="U83" s="15">
        <f>IF([1]source_data!G85="","",[1]tailored_settings!$B$8)</f>
        <v>46239</v>
      </c>
      <c r="V83" s="11" t="str">
        <f>IF([1]source_data!G85="","",[1]tailored_settings!$B$9)</f>
        <v>http://www.longleigh.org/</v>
      </c>
      <c r="W83" s="13" t="str">
        <f>IF([1]source_data!G85="","",IF([1]source_data!O85="","",[1]source_data!O85))</f>
        <v>2025-09-08</v>
      </c>
      <c r="X83" s="16" t="str">
        <f>IF([1]source_data!G85="","",IF([1]source_data!P85="","",[1]source_data!P85))</f>
        <v>2025-10-16</v>
      </c>
      <c r="Y83" s="17">
        <f>IF([1]source_data!G85="","",IF([1]source_data!Q85="","",[1]source_data!Q85))</f>
        <v>1</v>
      </c>
      <c r="Z83" s="18" t="str">
        <f>IF([1]source_data!G85="","",IF([1]source_data!I85="","",[1]tailored_settings!$B$10))</f>
        <v>Primary grant reason</v>
      </c>
      <c r="AA83" s="18" t="str">
        <f>IF([1]source_data!G85="","",IF([1]source_data!I85="","",[1]source_data!I85))</f>
        <v>3. Customer/family moving from homelessness/supported living into independent living.</v>
      </c>
      <c r="AB83" s="18" t="str">
        <f>IF([1]source_data!G85="","",IF([1]source_data!J85="","",[1]tailored_settings!$B$11))</f>
        <v/>
      </c>
      <c r="AC83" s="18" t="str">
        <f>IF([1]source_data!G85="","",IF([1]source_data!J85="","",[1]source_data!J85))</f>
        <v/>
      </c>
      <c r="AD83" s="18" t="str">
        <f>IF([1]source_data!G85="","",IF([1]source_data!K85="","",[1]tailored_settings!$B$12))</f>
        <v>Grant purpose</v>
      </c>
      <c r="AE83" s="18" t="str">
        <f>IF([1]source_data!G85="","",IF([1]source_data!K85="","",[1]source_data!K85))</f>
        <v>Appliances</v>
      </c>
      <c r="AF83" s="18" t="str">
        <f>IF([1]source_data!G85="","",IF([1]source_data!K85="","",[1]tailored_settings!$B$13))</f>
        <v>Grant purpose</v>
      </c>
      <c r="AG83" s="18" t="str">
        <f>IF([1]source_data!G85="","",IF([1]source_data!K85="","",[1]source_data!K85))</f>
        <v>Appliances</v>
      </c>
      <c r="AH83" s="18" t="str">
        <f>IF([1]source_data!G85="","",IF([1]source_data!M85="","",[1]tailored_settings!$B$14))</f>
        <v/>
      </c>
      <c r="AI83" s="18" t="str">
        <f>IF([1]source_data!G85="","",IF([1]source_data!M85="","",[1]source_data!M85))</f>
        <v/>
      </c>
    </row>
    <row r="84" spans="1:35" ht="16" x14ac:dyDescent="0.2">
      <c r="A84" s="11" t="str">
        <f>IF([1]source_data!G86="","",IF(AND([1]source_data!C86&lt;&gt;"",[1]tailored_settings!$B$15="Publish"),CONCATENATE([1]tailored_settings!$B$2&amp;[1]source_data!C86),IF(AND([1]source_data!C86&lt;&gt;"",[1]tailored_settings!$B$15="Do not publish"),CONCATENATE([1]tailored_settings!$B$2&amp;TEXT(ROW(A84)-1,"0000")&amp;"_"&amp;TEXT(F84,"yyyy-mm")),CONCATENATE([1]tailored_settings!$B$2&amp;TEXT(ROW(A84)-1,"0000")&amp;"_"&amp;TEXT(F84,"yyyy-mm")))))</f>
        <v>360G-Longleigh-E25-00147W</v>
      </c>
      <c r="B84" s="11" t="str">
        <f>IF([1]source_data!G86="","",IF([1]source_data!E86&lt;&gt;"",[1]source_data!E86,CONCATENATE("Grant to "&amp;G84)))</f>
        <v>Grant to Individual Recipient</v>
      </c>
      <c r="C84" s="11" t="str">
        <f>IF([1]source_data!G86="","",IF([1]source_data!F86="",_xlfn.XLOOKUP(T84,[1]tailored_settings!$B$20:$B$25,[1]tailored_settings!$A$20:$A$25,"")))</f>
        <v>Providing financial aid after an impactful incident</v>
      </c>
      <c r="D84" s="12">
        <f>IF([1]source_data!G86="","",IF([1]source_data!G86="","",[1]source_data!G86))</f>
        <v>1656.54</v>
      </c>
      <c r="E84" s="11" t="str">
        <f>IF([1]source_data!G86="","",[1]tailored_settings!$B$3)</f>
        <v>GBP</v>
      </c>
      <c r="F84" s="13" t="str">
        <f>IF([1]source_data!G86="","",IF([1]source_data!H86="","",[1]source_data!H86))</f>
        <v>2025-09-08</v>
      </c>
      <c r="G84" s="11" t="str">
        <f>IF([1]source_data!G86="","",[1]tailored_settings!$B$5)</f>
        <v>Individual Recipient</v>
      </c>
      <c r="H84" s="11" t="str">
        <f>IF([1]source_data!G86="","",IF(AND([1]source_data!A86&lt;&gt;"",[1]tailored_settings!$B$16="Publish"),CONCATENATE([1]tailored_settings!$B$2&amp;[1]source_data!A86),IF(AND([1]source_data!A86&lt;&gt;"",[1]tailored_settings!$B$16="Do not publish"),CONCATENATE([1]tailored_settings!$B$4&amp;TEXT(ROW(A84)-1,"0000")&amp;"_"&amp;TEXT(F84,"yyyy-mm")),CONCATENATE([1]tailored_settings!$B$4&amp;TEXT(ROW(A84)-1,"0000")&amp;"_"&amp;TEXT(F84,"yyyy-mm")))))</f>
        <v>360G-Longleigh-IND-0083_2025-09</v>
      </c>
      <c r="I84" s="11" t="str">
        <f>IF([1]source_data!G86="","",[1]tailored_settings!$B$7)</f>
        <v>Longleigh Foundation</v>
      </c>
      <c r="J84" s="11" t="str">
        <f>IF([1]source_data!G86="","",[1]tailored_settings!$B$6)</f>
        <v>GB-CHC-1169016</v>
      </c>
      <c r="K84" s="11" t="str">
        <f>IF([1]source_data!G86="","",IF([1]source_data!I86="","",VLOOKUP([1]source_data!I86,[1]codelist_mapping!A:C,3,FALSE)))</f>
        <v>GTIR100</v>
      </c>
      <c r="L84" s="11" t="str">
        <f>IF([1]source_data!G86="","",IF([1]source_data!J86="","",VLOOKUP([1]source_data!J86,[1]codelist_mapping!A:C,3,FALSE)))</f>
        <v>GTIR060</v>
      </c>
      <c r="M84" s="11" t="str">
        <f>IF([1]source_data!G86="","",IF([1]source_data!K86="","",IF([1]source_data!M86&lt;&gt;"",CONCATENATE(VLOOKUP([1]source_data!K86,[1]codelist_mapping!F:H,3,FALSE)&amp;";"&amp;VLOOKUP([1]source_data!L86,[1]codelist_mapping!F:H,3,FALSE)&amp;";"&amp;VLOOKUP([1]source_data!M86,[1]codelist_mapping!F:H,3,FALSE)),IF([1]source_data!L86&lt;&gt;"",CONCATENATE(VLOOKUP([1]source_data!K86,[1]codelist_mapping!F:H,3,FALSE)&amp;";"&amp;VLOOKUP([1]source_data!L86,[1]codelist_mapping!F:H,3,FALSE)),IF([1]source_data!K86&lt;&gt;"",CONCATENATE(VLOOKUP([1]source_data!K86,[1]codelist_mapping!F:H,3,FALSE)))))))</f>
        <v>GTIP020;GTIP020;GTIP060</v>
      </c>
      <c r="N84" s="14" t="str">
        <f>IF([1]source_data!G86="","",IF([1]source_data!D86="","",VLOOKUP([1]source_data!D86,[1]geo_data!A:I,9,FALSE)))</f>
        <v>Nene Valley</v>
      </c>
      <c r="O84" s="14" t="str">
        <f>IF([1]source_data!G86="","",IF([1]source_data!D86="","",VLOOKUP([1]source_data!D86,[1]geo_data!A:I,8,FALSE)))</f>
        <v>E05013262</v>
      </c>
      <c r="P84" s="14" t="str">
        <f>IF([1]source_data!G86="","",IF(LEFT(O84,3)="E05","WD",IF(LEFT(O84,3)="S13","WD",IF(LEFT(O84,3)="W05","WD",IF(LEFT(O84,3)="W06","UA",IF(LEFT(O84,3)="S12","CA",IF(LEFT(O84,3)="E06","UA",IF(LEFT(O84,3)="E07","NMD",IF(LEFT(O84,3)="E08","MD",IF(LEFT(O84,3)="E09","LONB"))))))))))</f>
        <v>WD</v>
      </c>
      <c r="Q84" s="14" t="str">
        <f>IF([1]source_data!G86="","",IF([1]source_data!D86="","",VLOOKUP([1]source_data!D86,[1]geo_data!A:I,7,FALSE)))</f>
        <v>West Northamptonshire</v>
      </c>
      <c r="R84" s="14" t="str">
        <f>IF([1]source_data!G86="","",IF([1]source_data!D86="","",VLOOKUP([1]source_data!D86,[1]geo_data!A:I,6,FALSE)))</f>
        <v>E06000062</v>
      </c>
      <c r="S84" s="14" t="str">
        <f>IF([1]source_data!G86="","",IF(LEFT(R84,3)="E05","WD",IF(LEFT(R84,3)="S13","WD",IF(LEFT(R84,3)="W05","WD",IF(LEFT(R84,3)="W06","UA",IF(LEFT(R84,3)="S12","CA",IF(LEFT(R84,3)="E06","UA",IF(LEFT(R84,3)="E07","NMD",IF(LEFT(R84,3)="E08","MD",IF(LEFT(R84,3)="E09","LONB"))))))))))</f>
        <v>UA</v>
      </c>
      <c r="T84" s="11" t="str">
        <f>IF([1]source_data!G86="","",IF([1]source_data!N86="","",[1]source_data!N86))</f>
        <v>Critical Incident Grant</v>
      </c>
      <c r="U84" s="15">
        <f>IF([1]source_data!G86="","",[1]tailored_settings!$B$8)</f>
        <v>46239</v>
      </c>
      <c r="V84" s="11" t="str">
        <f>IF([1]source_data!G86="","",[1]tailored_settings!$B$9)</f>
        <v>http://www.longleigh.org/</v>
      </c>
      <c r="W84" s="13" t="str">
        <f>IF([1]source_data!G86="","",IF([1]source_data!O86="","",[1]source_data!O86))</f>
        <v>2025-09-08</v>
      </c>
      <c r="X84" s="16" t="str">
        <f>IF([1]source_data!G86="","",IF([1]source_data!P86="","",[1]source_data!P86))</f>
        <v>2025-09-23</v>
      </c>
      <c r="Y84" s="17">
        <f>IF([1]source_data!G86="","",IF([1]source_data!Q86="","",[1]source_data!Q86))</f>
        <v>0</v>
      </c>
      <c r="Z84" s="18" t="str">
        <f>IF([1]source_data!G86="","",IF([1]source_data!I86="","",[1]tailored_settings!$B$10))</f>
        <v>Primary grant reason</v>
      </c>
      <c r="AA84" s="18" t="str">
        <f>IF([1]source_data!G86="","",IF([1]source_data!I86="","",[1]source_data!I86))</f>
        <v>5. Customer/family having been the victims of a reported crime in their home.</v>
      </c>
      <c r="AB84" s="18" t="str">
        <f>IF([1]source_data!G86="","",IF([1]source_data!J86="","",[1]tailored_settings!$B$11))</f>
        <v>Secondary grant reason</v>
      </c>
      <c r="AC84" s="18" t="str">
        <f>IF([1]source_data!G86="","",IF([1]source_data!J86="","",[1]source_data!J86))</f>
        <v>6b. Customer/family under the care of Social Services (Adult or Children’s) - DV</v>
      </c>
      <c r="AD84" s="18" t="str">
        <f>IF([1]source_data!G86="","",IF([1]source_data!K86="","",[1]tailored_settings!$B$12))</f>
        <v>Grant purpose</v>
      </c>
      <c r="AE84" s="18" t="str">
        <f>IF([1]source_data!G86="","",IF([1]source_data!K86="","",[1]source_data!K86))</f>
        <v xml:space="preserve">Furniture </v>
      </c>
      <c r="AF84" s="18" t="str">
        <f>IF([1]source_data!G86="","",IF([1]source_data!K86="","",[1]tailored_settings!$B$13))</f>
        <v>Grant purpose</v>
      </c>
      <c r="AG84" s="18" t="str">
        <f>IF([1]source_data!G86="","",IF([1]source_data!K86="","",[1]source_data!K86))</f>
        <v xml:space="preserve">Furniture </v>
      </c>
      <c r="AH84" s="18" t="str">
        <f>IF([1]source_data!G86="","",IF([1]source_data!M86="","",[1]tailored_settings!$B$14))</f>
        <v>Grant purpose</v>
      </c>
      <c r="AI84" s="18" t="str">
        <f>IF([1]source_data!G86="","",IF([1]source_data!M86="","",[1]source_data!M86))</f>
        <v>Voucher for small household items</v>
      </c>
    </row>
    <row r="85" spans="1:35" ht="16" x14ac:dyDescent="0.2">
      <c r="A85" s="11" t="str">
        <f>IF([1]source_data!G87="","",IF(AND([1]source_data!C87&lt;&gt;"",[1]tailored_settings!$B$15="Publish"),CONCATENATE([1]tailored_settings!$B$2&amp;[1]source_data!C87),IF(AND([1]source_data!C87&lt;&gt;"",[1]tailored_settings!$B$15="Do not publish"),CONCATENATE([1]tailored_settings!$B$2&amp;TEXT(ROW(A85)-1,"0000")&amp;"_"&amp;TEXT(F85,"yyyy-mm")),CONCATENATE([1]tailored_settings!$B$2&amp;TEXT(ROW(A85)-1,"0000")&amp;"_"&amp;TEXT(F85,"yyyy-mm")))))</f>
        <v>360G-Longleigh-E25-00149W</v>
      </c>
      <c r="B85" s="11" t="str">
        <f>IF([1]source_data!G87="","",IF([1]source_data!E87&lt;&gt;"",[1]source_data!E87,CONCATENATE("Grant to "&amp;G85)))</f>
        <v>Grant to Individual Recipient</v>
      </c>
      <c r="C85" s="11" t="str">
        <f>IF([1]source_data!G87="","",IF([1]source_data!F87="",_xlfn.XLOOKUP(T85,[1]tailored_settings!$B$20:$B$25,[1]tailored_settings!$A$20:$A$25,"")))</f>
        <v>Helping to alleviate financial hardship</v>
      </c>
      <c r="D85" s="12">
        <f>IF([1]source_data!G87="","",IF([1]source_data!G87="","",[1]source_data!G87))</f>
        <v>982.15</v>
      </c>
      <c r="E85" s="11" t="str">
        <f>IF([1]source_data!G87="","",[1]tailored_settings!$B$3)</f>
        <v>GBP</v>
      </c>
      <c r="F85" s="13" t="str">
        <f>IF([1]source_data!G87="","",IF([1]source_data!H87="","",[1]source_data!H87))</f>
        <v>2025-09-08</v>
      </c>
      <c r="G85" s="11" t="str">
        <f>IF([1]source_data!G87="","",[1]tailored_settings!$B$5)</f>
        <v>Individual Recipient</v>
      </c>
      <c r="H85" s="11" t="str">
        <f>IF([1]source_data!G87="","",IF(AND([1]source_data!A87&lt;&gt;"",[1]tailored_settings!$B$16="Publish"),CONCATENATE([1]tailored_settings!$B$2&amp;[1]source_data!A87),IF(AND([1]source_data!A87&lt;&gt;"",[1]tailored_settings!$B$16="Do not publish"),CONCATENATE([1]tailored_settings!$B$4&amp;TEXT(ROW(A85)-1,"0000")&amp;"_"&amp;TEXT(F85,"yyyy-mm")),CONCATENATE([1]tailored_settings!$B$4&amp;TEXT(ROW(A85)-1,"0000")&amp;"_"&amp;TEXT(F85,"yyyy-mm")))))</f>
        <v>360G-Longleigh-IND-0084_2025-09</v>
      </c>
      <c r="I85" s="11" t="str">
        <f>IF([1]source_data!G87="","",[1]tailored_settings!$B$7)</f>
        <v>Longleigh Foundation</v>
      </c>
      <c r="J85" s="11" t="str">
        <f>IF([1]source_data!G87="","",[1]tailored_settings!$B$6)</f>
        <v>GB-CHC-1169016</v>
      </c>
      <c r="K85" s="11" t="str">
        <f>IF([1]source_data!G87="","",IF([1]source_data!I87="","",VLOOKUP([1]source_data!I87,[1]codelist_mapping!A:C,3,FALSE)))</f>
        <v>GTIR080</v>
      </c>
      <c r="L85" s="11" t="str">
        <f>IF([1]source_data!G87="","",IF([1]source_data!J87="","",VLOOKUP([1]source_data!J87,[1]codelist_mapping!A:C,3,FALSE)))</f>
        <v/>
      </c>
      <c r="M85" s="11" t="str">
        <f>IF([1]source_data!G87="","",IF([1]source_data!K87="","",IF([1]source_data!M87&lt;&gt;"",CONCATENATE(VLOOKUP([1]source_data!K87,[1]codelist_mapping!F:H,3,FALSE)&amp;";"&amp;VLOOKUP([1]source_data!L87,[1]codelist_mapping!F:H,3,FALSE)&amp;";"&amp;VLOOKUP([1]source_data!M87,[1]codelist_mapping!F:H,3,FALSE)),IF([1]source_data!L87&lt;&gt;"",CONCATENATE(VLOOKUP([1]source_data!K87,[1]codelist_mapping!F:H,3,FALSE)&amp;";"&amp;VLOOKUP([1]source_data!L87,[1]codelist_mapping!F:H,3,FALSE)),IF([1]source_data!K87&lt;&gt;"",CONCATENATE(VLOOKUP([1]source_data!K87,[1]codelist_mapping!F:H,3,FALSE)))))))</f>
        <v>GTIP020;GTIP080;GTIP080</v>
      </c>
      <c r="N85" s="14" t="str">
        <f>IF([1]source_data!G87="","",IF([1]source_data!D87="","",VLOOKUP([1]source_data!D87,[1]geo_data!A:I,9,FALSE)))</f>
        <v>Highbridge &amp; Burnham South</v>
      </c>
      <c r="O85" s="14" t="str">
        <f>IF([1]source_data!G87="","",IF([1]source_data!D87="","",VLOOKUP([1]source_data!D87,[1]geo_data!A:I,8,FALSE)))</f>
        <v>E05014364</v>
      </c>
      <c r="P85" s="14" t="str">
        <f>IF([1]source_data!G87="","",IF(LEFT(O85,3)="E05","WD",IF(LEFT(O85,3)="S13","WD",IF(LEFT(O85,3)="W05","WD",IF(LEFT(O85,3)="W06","UA",IF(LEFT(O85,3)="S12","CA",IF(LEFT(O85,3)="E06","UA",IF(LEFT(O85,3)="E07","NMD",IF(LEFT(O85,3)="E08","MD",IF(LEFT(O85,3)="E09","LONB"))))))))))</f>
        <v>WD</v>
      </c>
      <c r="Q85" s="14" t="str">
        <f>IF([1]source_data!G87="","",IF([1]source_data!D87="","",VLOOKUP([1]source_data!D87,[1]geo_data!A:I,7,FALSE)))</f>
        <v>Somerset</v>
      </c>
      <c r="R85" s="14" t="str">
        <f>IF([1]source_data!G87="","",IF([1]source_data!D87="","",VLOOKUP([1]source_data!D87,[1]geo_data!A:I,6,FALSE)))</f>
        <v>E06000066</v>
      </c>
      <c r="S85" s="14" t="str">
        <f>IF([1]source_data!G87="","",IF(LEFT(R85,3)="E05","WD",IF(LEFT(R85,3)="S13","WD",IF(LEFT(R85,3)="W05","WD",IF(LEFT(R85,3)="W06","UA",IF(LEFT(R85,3)="S12","CA",IF(LEFT(R85,3)="E06","UA",IF(LEFT(R85,3)="E07","NMD",IF(LEFT(R85,3)="E08","MD",IF(LEFT(R85,3)="E09","LONB"))))))))))</f>
        <v>UA</v>
      </c>
      <c r="T85" s="11" t="str">
        <f>IF([1]source_data!G87="","",IF([1]source_data!N87="","",[1]source_data!N87))</f>
        <v>Hardship Grant</v>
      </c>
      <c r="U85" s="15">
        <f>IF([1]source_data!G87="","",[1]tailored_settings!$B$8)</f>
        <v>46239</v>
      </c>
      <c r="V85" s="11" t="str">
        <f>IF([1]source_data!G87="","",[1]tailored_settings!$B$9)</f>
        <v>http://www.longleigh.org/</v>
      </c>
      <c r="W85" s="13" t="str">
        <f>IF([1]source_data!G87="","",IF([1]source_data!O87="","",[1]source_data!O87))</f>
        <v>2025-09-08</v>
      </c>
      <c r="X85" s="16" t="str">
        <f>IF([1]source_data!G87="","",IF([1]source_data!P87="","",[1]source_data!P87))</f>
        <v>2025-10-10</v>
      </c>
      <c r="Y85" s="17">
        <f>IF([1]source_data!G87="","",IF([1]source_data!Q87="","",[1]source_data!Q87))</f>
        <v>1</v>
      </c>
      <c r="Z85" s="18" t="str">
        <f>IF([1]source_data!G87="","",IF([1]source_data!I87="","",[1]tailored_settings!$B$10))</f>
        <v>Primary grant reason</v>
      </c>
      <c r="AA85" s="18" t="str">
        <f>IF([1]source_data!G87="","",IF([1]source_data!I87="","",[1]source_data!I87))</f>
        <v>3. Customer/family moving from homelessness/supported living into independent living.</v>
      </c>
      <c r="AB85" s="18" t="str">
        <f>IF([1]source_data!G87="","",IF([1]source_data!J87="","",[1]tailored_settings!$B$11))</f>
        <v/>
      </c>
      <c r="AC85" s="18" t="str">
        <f>IF([1]source_data!G87="","",IF([1]source_data!J87="","",[1]source_data!J87))</f>
        <v/>
      </c>
      <c r="AD85" s="18" t="str">
        <f>IF([1]source_data!G87="","",IF([1]source_data!K87="","",[1]tailored_settings!$B$12))</f>
        <v>Grant purpose</v>
      </c>
      <c r="AE85" s="18" t="str">
        <f>IF([1]source_data!G87="","",IF([1]source_data!K87="","",[1]source_data!K87))</f>
        <v xml:space="preserve">Furniture </v>
      </c>
      <c r="AF85" s="18" t="str">
        <f>IF([1]source_data!G87="","",IF([1]source_data!K87="","",[1]tailored_settings!$B$13))</f>
        <v>Grant purpose</v>
      </c>
      <c r="AG85" s="18" t="str">
        <f>IF([1]source_data!G87="","",IF([1]source_data!K87="","",[1]source_data!K87))</f>
        <v xml:space="preserve">Furniture </v>
      </c>
      <c r="AH85" s="18" t="str">
        <f>IF([1]source_data!G87="","",IF([1]source_data!M87="","",[1]tailored_settings!$B$14))</f>
        <v>Grant purpose</v>
      </c>
      <c r="AI85" s="18" t="str">
        <f>IF([1]source_data!G87="","",IF([1]source_data!M87="","",[1]source_data!M87))</f>
        <v>School Uniform</v>
      </c>
    </row>
    <row r="86" spans="1:35" ht="16" x14ac:dyDescent="0.2">
      <c r="A86" s="11" t="str">
        <f>IF([1]source_data!G88="","",IF(AND([1]source_data!C88&lt;&gt;"",[1]tailored_settings!$B$15="Publish"),CONCATENATE([1]tailored_settings!$B$2&amp;[1]source_data!C88),IF(AND([1]source_data!C88&lt;&gt;"",[1]tailored_settings!$B$15="Do not publish"),CONCATENATE([1]tailored_settings!$B$2&amp;TEXT(ROW(A86)-1,"0000")&amp;"_"&amp;TEXT(F86,"yyyy-mm")),CONCATENATE([1]tailored_settings!$B$2&amp;TEXT(ROW(A86)-1,"0000")&amp;"_"&amp;TEXT(F86,"yyyy-mm")))))</f>
        <v>360G-Longleigh-E25-00150W</v>
      </c>
      <c r="B86" s="11" t="str">
        <f>IF([1]source_data!G88="","",IF([1]source_data!E88&lt;&gt;"",[1]source_data!E88,CONCATENATE("Grant to "&amp;G86)))</f>
        <v>Grant to Individual Recipient</v>
      </c>
      <c r="C86" s="11" t="str">
        <f>IF([1]source_data!G88="","",IF([1]source_data!F88="",_xlfn.XLOOKUP(T86,[1]tailored_settings!$B$20:$B$25,[1]tailored_settings!$A$20:$A$25,"")))</f>
        <v>Providing financial aid during a time of crisis</v>
      </c>
      <c r="D86" s="12">
        <f>IF([1]source_data!G88="","",IF([1]source_data!G88="","",[1]source_data!G88))</f>
        <v>350</v>
      </c>
      <c r="E86" s="11" t="str">
        <f>IF([1]source_data!G88="","",[1]tailored_settings!$B$3)</f>
        <v>GBP</v>
      </c>
      <c r="F86" s="13" t="str">
        <f>IF([1]source_data!G88="","",IF([1]source_data!H88="","",[1]source_data!H88))</f>
        <v>2025-09-08</v>
      </c>
      <c r="G86" s="11" t="str">
        <f>IF([1]source_data!G88="","",[1]tailored_settings!$B$5)</f>
        <v>Individual Recipient</v>
      </c>
      <c r="H86" s="11" t="str">
        <f>IF([1]source_data!G88="","",IF(AND([1]source_data!A88&lt;&gt;"",[1]tailored_settings!$B$16="Publish"),CONCATENATE([1]tailored_settings!$B$2&amp;[1]source_data!A88),IF(AND([1]source_data!A88&lt;&gt;"",[1]tailored_settings!$B$16="Do not publish"),CONCATENATE([1]tailored_settings!$B$4&amp;TEXT(ROW(A86)-1,"0000")&amp;"_"&amp;TEXT(F86,"yyyy-mm")),CONCATENATE([1]tailored_settings!$B$4&amp;TEXT(ROW(A86)-1,"0000")&amp;"_"&amp;TEXT(F86,"yyyy-mm")))))</f>
        <v>360G-Longleigh-IND-0085_2025-09</v>
      </c>
      <c r="I86" s="11" t="str">
        <f>IF([1]source_data!G88="","",[1]tailored_settings!$B$7)</f>
        <v>Longleigh Foundation</v>
      </c>
      <c r="J86" s="11" t="str">
        <f>IF([1]source_data!G88="","",[1]tailored_settings!$B$6)</f>
        <v>GB-CHC-1169016</v>
      </c>
      <c r="K86" s="11" t="str">
        <f>IF([1]source_data!G88="","",IF([1]source_data!I88="","",VLOOKUP([1]source_data!I88,[1]codelist_mapping!A:C,3,FALSE)))</f>
        <v>GTIR080</v>
      </c>
      <c r="L86" s="11" t="str">
        <f>IF([1]source_data!G88="","",IF([1]source_data!J88="","",VLOOKUP([1]source_data!J88,[1]codelist_mapping!A:C,3,FALSE)))</f>
        <v/>
      </c>
      <c r="M86" s="11" t="str">
        <f>IF([1]source_data!G88="","",IF([1]source_data!K88="","",IF([1]source_data!M88&lt;&gt;"",CONCATENATE(VLOOKUP([1]source_data!K88,[1]codelist_mapping!F:H,3,FALSE)&amp;";"&amp;VLOOKUP([1]source_data!L88,[1]codelist_mapping!F:H,3,FALSE)&amp;";"&amp;VLOOKUP([1]source_data!M88,[1]codelist_mapping!F:H,3,FALSE)),IF([1]source_data!L88&lt;&gt;"",CONCATENATE(VLOOKUP([1]source_data!K88,[1]codelist_mapping!F:H,3,FALSE)&amp;";"&amp;VLOOKUP([1]source_data!L88,[1]codelist_mapping!F:H,3,FALSE)),IF([1]source_data!K88&lt;&gt;"",CONCATENATE(VLOOKUP([1]source_data!K88,[1]codelist_mapping!F:H,3,FALSE)))))))</f>
        <v>GTIP070</v>
      </c>
      <c r="N86" s="14" t="str">
        <f>IF([1]source_data!G88="","",IF([1]source_data!D88="","",VLOOKUP([1]source_data!D88,[1]geo_data!A:I,9,FALSE)))</f>
        <v>Highbridge &amp; Burnham South</v>
      </c>
      <c r="O86" s="14" t="str">
        <f>IF([1]source_data!G88="","",IF([1]source_data!D88="","",VLOOKUP([1]source_data!D88,[1]geo_data!A:I,8,FALSE)))</f>
        <v>E05014364</v>
      </c>
      <c r="P86" s="14" t="str">
        <f>IF([1]source_data!G88="","",IF(LEFT(O86,3)="E05","WD",IF(LEFT(O86,3)="S13","WD",IF(LEFT(O86,3)="W05","WD",IF(LEFT(O86,3)="W06","UA",IF(LEFT(O86,3)="S12","CA",IF(LEFT(O86,3)="E06","UA",IF(LEFT(O86,3)="E07","NMD",IF(LEFT(O86,3)="E08","MD",IF(LEFT(O86,3)="E09","LONB"))))))))))</f>
        <v>WD</v>
      </c>
      <c r="Q86" s="14" t="str">
        <f>IF([1]source_data!G88="","",IF([1]source_data!D88="","",VLOOKUP([1]source_data!D88,[1]geo_data!A:I,7,FALSE)))</f>
        <v>Somerset</v>
      </c>
      <c r="R86" s="14" t="str">
        <f>IF([1]source_data!G88="","",IF([1]source_data!D88="","",VLOOKUP([1]source_data!D88,[1]geo_data!A:I,6,FALSE)))</f>
        <v>E06000066</v>
      </c>
      <c r="S86" s="14" t="str">
        <f>IF([1]source_data!G88="","",IF(LEFT(R86,3)="E05","WD",IF(LEFT(R86,3)="S13","WD",IF(LEFT(R86,3)="W05","WD",IF(LEFT(R86,3)="W06","UA",IF(LEFT(R86,3)="S12","CA",IF(LEFT(R86,3)="E06","UA",IF(LEFT(R86,3)="E07","NMD",IF(LEFT(R86,3)="E08","MD",IF(LEFT(R86,3)="E09","LONB"))))))))))</f>
        <v>UA</v>
      </c>
      <c r="T86" s="11" t="str">
        <f>IF([1]source_data!G88="","",IF([1]source_data!N88="","",[1]source_data!N88))</f>
        <v>Crisis Grant</v>
      </c>
      <c r="U86" s="15">
        <f>IF([1]source_data!G88="","",[1]tailored_settings!$B$8)</f>
        <v>46239</v>
      </c>
      <c r="V86" s="11" t="str">
        <f>IF([1]source_data!G88="","",[1]tailored_settings!$B$9)</f>
        <v>http://www.longleigh.org/</v>
      </c>
      <c r="W86" s="13" t="str">
        <f>IF([1]source_data!G88="","",IF([1]source_data!O88="","",[1]source_data!O88))</f>
        <v>2025-09-08</v>
      </c>
      <c r="X86" s="16" t="str">
        <f>IF([1]source_data!G88="","",IF([1]source_data!P88="","",[1]source_data!P88))</f>
        <v>2025-10-02</v>
      </c>
      <c r="Y86" s="17">
        <f>IF([1]source_data!G88="","",IF([1]source_data!Q88="","",[1]source_data!Q88))</f>
        <v>0</v>
      </c>
      <c r="Z86" s="18" t="str">
        <f>IF([1]source_data!G88="","",IF([1]source_data!I88="","",[1]tailored_settings!$B$10))</f>
        <v>Primary grant reason</v>
      </c>
      <c r="AA86" s="18" t="str">
        <f>IF([1]source_data!G88="","",IF([1]source_data!I88="","",[1]source_data!I88))</f>
        <v>3. Customer/family moving from homelessness/supported living into independent living.</v>
      </c>
      <c r="AB86" s="18" t="str">
        <f>IF([1]source_data!G88="","",IF([1]source_data!J88="","",[1]tailored_settings!$B$11))</f>
        <v/>
      </c>
      <c r="AC86" s="18" t="str">
        <f>IF([1]source_data!G88="","",IF([1]source_data!J88="","",[1]source_data!J88))</f>
        <v/>
      </c>
      <c r="AD86" s="18" t="str">
        <f>IF([1]source_data!G88="","",IF([1]source_data!K88="","",[1]tailored_settings!$B$12))</f>
        <v>Grant purpose</v>
      </c>
      <c r="AE86" s="18" t="str">
        <f>IF([1]source_data!G88="","",IF([1]source_data!K88="","",[1]source_data!K88))</f>
        <v>Food vouchers</v>
      </c>
      <c r="AF86" s="18" t="str">
        <f>IF([1]source_data!G88="","",IF([1]source_data!K88="","",[1]tailored_settings!$B$13))</f>
        <v>Grant purpose</v>
      </c>
      <c r="AG86" s="18" t="str">
        <f>IF([1]source_data!G88="","",IF([1]source_data!K88="","",[1]source_data!K88))</f>
        <v>Food vouchers</v>
      </c>
      <c r="AH86" s="18" t="str">
        <f>IF([1]source_data!G88="","",IF([1]source_data!M88="","",[1]tailored_settings!$B$14))</f>
        <v/>
      </c>
      <c r="AI86" s="18" t="str">
        <f>IF([1]source_data!G88="","",IF([1]source_data!M88="","",[1]source_data!M88))</f>
        <v/>
      </c>
    </row>
    <row r="87" spans="1:35" ht="16" x14ac:dyDescent="0.2">
      <c r="A87" s="11" t="str">
        <f>IF([1]source_data!G89="","",IF(AND([1]source_data!C89&lt;&gt;"",[1]tailored_settings!$B$15="Publish"),CONCATENATE([1]tailored_settings!$B$2&amp;[1]source_data!C89),IF(AND([1]source_data!C89&lt;&gt;"",[1]tailored_settings!$B$15="Do not publish"),CONCATENATE([1]tailored_settings!$B$2&amp;TEXT(ROW(A87)-1,"0000")&amp;"_"&amp;TEXT(F87,"yyyy-mm")),CONCATENATE([1]tailored_settings!$B$2&amp;TEXT(ROW(A87)-1,"0000")&amp;"_"&amp;TEXT(F87,"yyyy-mm")))))</f>
        <v>360G-Longleigh-E25-00152W</v>
      </c>
      <c r="B87" s="11" t="str">
        <f>IF([1]source_data!G89="","",IF([1]source_data!E89&lt;&gt;"",[1]source_data!E89,CONCATENATE("Grant to "&amp;G87)))</f>
        <v>Grant to Individual Recipient</v>
      </c>
      <c r="C87" s="11" t="str">
        <f>IF([1]source_data!G89="","",IF([1]source_data!F89="",_xlfn.XLOOKUP(T87,[1]tailored_settings!$B$20:$B$25,[1]tailored_settings!$A$20:$A$25,"")))</f>
        <v>Providing financial aid after an impactful incident</v>
      </c>
      <c r="D87" s="12">
        <f>IF([1]source_data!G89="","",IF([1]source_data!G89="","",[1]source_data!G89))</f>
        <v>2500</v>
      </c>
      <c r="E87" s="11" t="str">
        <f>IF([1]source_data!G89="","",[1]tailored_settings!$B$3)</f>
        <v>GBP</v>
      </c>
      <c r="F87" s="13" t="str">
        <f>IF([1]source_data!G89="","",IF([1]source_data!H89="","",[1]source_data!H89))</f>
        <v>2025-09-12</v>
      </c>
      <c r="G87" s="11" t="str">
        <f>IF([1]source_data!G89="","",[1]tailored_settings!$B$5)</f>
        <v>Individual Recipient</v>
      </c>
      <c r="H87" s="11" t="str">
        <f>IF([1]source_data!G89="","",IF(AND([1]source_data!A89&lt;&gt;"",[1]tailored_settings!$B$16="Publish"),CONCATENATE([1]tailored_settings!$B$2&amp;[1]source_data!A89),IF(AND([1]source_data!A89&lt;&gt;"",[1]tailored_settings!$B$16="Do not publish"),CONCATENATE([1]tailored_settings!$B$4&amp;TEXT(ROW(A87)-1,"0000")&amp;"_"&amp;TEXT(F87,"yyyy-mm")),CONCATENATE([1]tailored_settings!$B$4&amp;TEXT(ROW(A87)-1,"0000")&amp;"_"&amp;TEXT(F87,"yyyy-mm")))))</f>
        <v>360G-Longleigh-IND-0086_2025-09</v>
      </c>
      <c r="I87" s="11" t="str">
        <f>IF([1]source_data!G89="","",[1]tailored_settings!$B$7)</f>
        <v>Longleigh Foundation</v>
      </c>
      <c r="J87" s="11" t="str">
        <f>IF([1]source_data!G89="","",[1]tailored_settings!$B$6)</f>
        <v>GB-CHC-1169016</v>
      </c>
      <c r="K87" s="11" t="str">
        <f>IF([1]source_data!G89="","",IF([1]source_data!I89="","",VLOOKUP([1]source_data!I89,[1]codelist_mapping!A:C,3,FALSE)))</f>
        <v>GTIR040</v>
      </c>
      <c r="L87" s="11" t="str">
        <f>IF([1]source_data!G89="","",IF([1]source_data!J89="","",VLOOKUP([1]source_data!J89,[1]codelist_mapping!A:C,3,FALSE)))</f>
        <v/>
      </c>
      <c r="M87" s="11" t="str">
        <f>IF([1]source_data!G89="","",IF([1]source_data!K89="","",IF([1]source_data!M89&lt;&gt;"",CONCATENATE(VLOOKUP([1]source_data!K89,[1]codelist_mapping!F:H,3,FALSE)&amp;";"&amp;VLOOKUP([1]source_data!L89,[1]codelist_mapping!F:H,3,FALSE)&amp;";"&amp;VLOOKUP([1]source_data!M89,[1]codelist_mapping!F:H,3,FALSE)),IF([1]source_data!L89&lt;&gt;"",CONCATENATE(VLOOKUP([1]source_data!K89,[1]codelist_mapping!F:H,3,FALSE)&amp;";"&amp;VLOOKUP([1]source_data!L89,[1]codelist_mapping!F:H,3,FALSE)),IF([1]source_data!K89&lt;&gt;"",CONCATENATE(VLOOKUP([1]source_data!K89,[1]codelist_mapping!F:H,3,FALSE)))))))</f>
        <v>GTIP120</v>
      </c>
      <c r="N87" s="14" t="str">
        <f>IF([1]source_data!G89="","",IF([1]source_data!D89="","",VLOOKUP([1]source_data!D89,[1]geo_data!A:I,9,FALSE)))</f>
        <v>Langney</v>
      </c>
      <c r="O87" s="14" t="str">
        <f>IF([1]source_data!G89="","",IF([1]source_data!D89="","",VLOOKUP([1]source_data!D89,[1]geo_data!A:I,8,FALSE)))</f>
        <v>E05011576</v>
      </c>
      <c r="P87" s="14" t="str">
        <f>IF([1]source_data!G89="","",IF(LEFT(O87,3)="E05","WD",IF(LEFT(O87,3)="S13","WD",IF(LEFT(O87,3)="W05","WD",IF(LEFT(O87,3)="W06","UA",IF(LEFT(O87,3)="S12","CA",IF(LEFT(O87,3)="E06","UA",IF(LEFT(O87,3)="E07","NMD",IF(LEFT(O87,3)="E08","MD",IF(LEFT(O87,3)="E09","LONB"))))))))))</f>
        <v>WD</v>
      </c>
      <c r="Q87" s="14" t="str">
        <f>IF([1]source_data!G89="","",IF([1]source_data!D89="","",VLOOKUP([1]source_data!D89,[1]geo_data!A:I,7,FALSE)))</f>
        <v>Eastbourne</v>
      </c>
      <c r="R87" s="14" t="str">
        <f>IF([1]source_data!G89="","",IF([1]source_data!D89="","",VLOOKUP([1]source_data!D89,[1]geo_data!A:I,6,FALSE)))</f>
        <v>E07000061</v>
      </c>
      <c r="S87" s="14" t="str">
        <f>IF([1]source_data!G89="","",IF(LEFT(R87,3)="E05","WD",IF(LEFT(R87,3)="S13","WD",IF(LEFT(R87,3)="W05","WD",IF(LEFT(R87,3)="W06","UA",IF(LEFT(R87,3)="S12","CA",IF(LEFT(R87,3)="E06","UA",IF(LEFT(R87,3)="E07","NMD",IF(LEFT(R87,3)="E08","MD",IF(LEFT(R87,3)="E09","LONB"))))))))))</f>
        <v>NMD</v>
      </c>
      <c r="T87" s="11" t="str">
        <f>IF([1]source_data!G89="","",IF([1]source_data!N89="","",[1]source_data!N89))</f>
        <v>Critical Incident Grant</v>
      </c>
      <c r="U87" s="15">
        <f>IF([1]source_data!G89="","",[1]tailored_settings!$B$8)</f>
        <v>46239</v>
      </c>
      <c r="V87" s="11" t="str">
        <f>IF([1]source_data!G89="","",[1]tailored_settings!$B$9)</f>
        <v>http://www.longleigh.org/</v>
      </c>
      <c r="W87" s="13" t="str">
        <f>IF([1]source_data!G89="","",IF([1]source_data!O89="","",[1]source_data!O89))</f>
        <v>2025-09-12</v>
      </c>
      <c r="X87" s="16" t="str">
        <f>IF([1]source_data!G89="","",IF([1]source_data!P89="","",[1]source_data!P89))</f>
        <v>2025-10-02</v>
      </c>
      <c r="Y87" s="17">
        <f>IF([1]source_data!G89="","",IF([1]source_data!Q89="","",[1]source_data!Q89))</f>
        <v>0</v>
      </c>
      <c r="Z87" s="18" t="str">
        <f>IF([1]source_data!G89="","",IF([1]source_data!I89="","",[1]tailored_settings!$B$10))</f>
        <v>Primary grant reason</v>
      </c>
      <c r="AA87" s="18" t="str">
        <f>IF([1]source_data!G89="","",IF([1]source_data!I89="","",[1]source_data!I89))</f>
        <v>2. Customer/family receiving medication and/or therapy for a mental health condition or substance addiction.</v>
      </c>
      <c r="AB87" s="18" t="str">
        <f>IF([1]source_data!G89="","",IF([1]source_data!J89="","",[1]tailored_settings!$B$11))</f>
        <v/>
      </c>
      <c r="AC87" s="18" t="str">
        <f>IF([1]source_data!G89="","",IF([1]source_data!J89="","",[1]source_data!J89))</f>
        <v/>
      </c>
      <c r="AD87" s="18" t="str">
        <f>IF([1]source_data!G89="","",IF([1]source_data!K89="","",[1]tailored_settings!$B$12))</f>
        <v>Grant purpose</v>
      </c>
      <c r="AE87" s="18" t="str">
        <f>IF([1]source_data!G89="","",IF([1]source_data!K89="","",[1]source_data!K89))</f>
        <v>House Deep Clean</v>
      </c>
      <c r="AF87" s="18" t="str">
        <f>IF([1]source_data!G89="","",IF([1]source_data!K89="","",[1]tailored_settings!$B$13))</f>
        <v>Grant purpose</v>
      </c>
      <c r="AG87" s="18" t="str">
        <f>IF([1]source_data!G89="","",IF([1]source_data!K89="","",[1]source_data!K89))</f>
        <v>House Deep Clean</v>
      </c>
      <c r="AH87" s="18" t="str">
        <f>IF([1]source_data!G89="","",IF([1]source_data!M89="","",[1]tailored_settings!$B$14))</f>
        <v/>
      </c>
      <c r="AI87" s="18" t="str">
        <f>IF([1]source_data!G89="","",IF([1]source_data!M89="","",[1]source_data!M89))</f>
        <v/>
      </c>
    </row>
    <row r="88" spans="1:35" ht="16" x14ac:dyDescent="0.2">
      <c r="A88" s="11" t="str">
        <f>IF([1]source_data!G90="","",IF(AND([1]source_data!C90&lt;&gt;"",[1]tailored_settings!$B$15="Publish"),CONCATENATE([1]tailored_settings!$B$2&amp;[1]source_data!C90),IF(AND([1]source_data!C90&lt;&gt;"",[1]tailored_settings!$B$15="Do not publish"),CONCATENATE([1]tailored_settings!$B$2&amp;TEXT(ROW(A88)-1,"0000")&amp;"_"&amp;TEXT(F88,"yyyy-mm")),CONCATENATE([1]tailored_settings!$B$2&amp;TEXT(ROW(A88)-1,"0000")&amp;"_"&amp;TEXT(F88,"yyyy-mm")))))</f>
        <v>360G-Longleigh-E25-00153W</v>
      </c>
      <c r="B88" s="11" t="str">
        <f>IF([1]source_data!G90="","",IF([1]source_data!E90&lt;&gt;"",[1]source_data!E90,CONCATENATE("Grant to "&amp;G88)))</f>
        <v>Grant to Individual Recipient</v>
      </c>
      <c r="C88" s="11" t="str">
        <f>IF([1]source_data!G90="","",IF([1]source_data!F90="",_xlfn.XLOOKUP(T88,[1]tailored_settings!$B$20:$B$25,[1]tailored_settings!$A$20:$A$25,"")))</f>
        <v>Providing financial aid during a time of crisis</v>
      </c>
      <c r="D88" s="12">
        <f>IF([1]source_data!G90="","",IF([1]source_data!G90="","",[1]source_data!G90))</f>
        <v>300</v>
      </c>
      <c r="E88" s="11" t="str">
        <f>IF([1]source_data!G90="","",[1]tailored_settings!$B$3)</f>
        <v>GBP</v>
      </c>
      <c r="F88" s="13" t="str">
        <f>IF([1]source_data!G90="","",IF([1]source_data!H90="","",[1]source_data!H90))</f>
        <v>2025-09-12</v>
      </c>
      <c r="G88" s="11" t="str">
        <f>IF([1]source_data!G90="","",[1]tailored_settings!$B$5)</f>
        <v>Individual Recipient</v>
      </c>
      <c r="H88" s="11" t="str">
        <f>IF([1]source_data!G90="","",IF(AND([1]source_data!A90&lt;&gt;"",[1]tailored_settings!$B$16="Publish"),CONCATENATE([1]tailored_settings!$B$2&amp;[1]source_data!A90),IF(AND([1]source_data!A90&lt;&gt;"",[1]tailored_settings!$B$16="Do not publish"),CONCATENATE([1]tailored_settings!$B$4&amp;TEXT(ROW(A88)-1,"0000")&amp;"_"&amp;TEXT(F88,"yyyy-mm")),CONCATENATE([1]tailored_settings!$B$4&amp;TEXT(ROW(A88)-1,"0000")&amp;"_"&amp;TEXT(F88,"yyyy-mm")))))</f>
        <v>360G-Longleigh-IND-0087_2025-09</v>
      </c>
      <c r="I88" s="11" t="str">
        <f>IF([1]source_data!G90="","",[1]tailored_settings!$B$7)</f>
        <v>Longleigh Foundation</v>
      </c>
      <c r="J88" s="11" t="str">
        <f>IF([1]source_data!G90="","",[1]tailored_settings!$B$6)</f>
        <v>GB-CHC-1169016</v>
      </c>
      <c r="K88" s="11" t="str">
        <f>IF([1]source_data!G90="","",IF([1]source_data!I90="","",VLOOKUP([1]source_data!I90,[1]codelist_mapping!A:C,3,FALSE)))</f>
        <v>GTIR060</v>
      </c>
      <c r="L88" s="11" t="str">
        <f>IF([1]source_data!G90="","",IF([1]source_data!J90="","",VLOOKUP([1]source_data!J90,[1]codelist_mapping!A:C,3,FALSE)))</f>
        <v/>
      </c>
      <c r="M88" s="11" t="str">
        <f>IF([1]source_data!G90="","",IF([1]source_data!K90="","",IF([1]source_data!M90&lt;&gt;"",CONCATENATE(VLOOKUP([1]source_data!K90,[1]codelist_mapping!F:H,3,FALSE)&amp;";"&amp;VLOOKUP([1]source_data!L90,[1]codelist_mapping!F:H,3,FALSE)&amp;";"&amp;VLOOKUP([1]source_data!M90,[1]codelist_mapping!F:H,3,FALSE)),IF([1]source_data!L90&lt;&gt;"",CONCATENATE(VLOOKUP([1]source_data!K90,[1]codelist_mapping!F:H,3,FALSE)&amp;";"&amp;VLOOKUP([1]source_data!L90,[1]codelist_mapping!F:H,3,FALSE)),IF([1]source_data!K90&lt;&gt;"",CONCATENATE(VLOOKUP([1]source_data!K90,[1]codelist_mapping!F:H,3,FALSE)))))))</f>
        <v>GTIP070;GTIP080</v>
      </c>
      <c r="N88" s="14" t="str">
        <f>IF([1]source_data!G90="","",IF([1]source_data!D90="","",VLOOKUP([1]source_data!D90,[1]geo_data!A:I,9,FALSE)))</f>
        <v>Great Denham</v>
      </c>
      <c r="O88" s="14" t="str">
        <f>IF([1]source_data!G90="","",IF([1]source_data!D90="","",VLOOKUP([1]source_data!D90,[1]geo_data!A:I,8,FALSE)))</f>
        <v>E05014500</v>
      </c>
      <c r="P88" s="14" t="str">
        <f>IF([1]source_data!G90="","",IF(LEFT(O88,3)="E05","WD",IF(LEFT(O88,3)="S13","WD",IF(LEFT(O88,3)="W05","WD",IF(LEFT(O88,3)="W06","UA",IF(LEFT(O88,3)="S12","CA",IF(LEFT(O88,3)="E06","UA",IF(LEFT(O88,3)="E07","NMD",IF(LEFT(O88,3)="E08","MD",IF(LEFT(O88,3)="E09","LONB"))))))))))</f>
        <v>WD</v>
      </c>
      <c r="Q88" s="14" t="str">
        <f>IF([1]source_data!G90="","",IF([1]source_data!D90="","",VLOOKUP([1]source_data!D90,[1]geo_data!A:I,7,FALSE)))</f>
        <v>Bedford</v>
      </c>
      <c r="R88" s="14" t="str">
        <f>IF([1]source_data!G90="","",IF([1]source_data!D90="","",VLOOKUP([1]source_data!D90,[1]geo_data!A:I,6,FALSE)))</f>
        <v>E06000055</v>
      </c>
      <c r="S88" s="14" t="str">
        <f>IF([1]source_data!G90="","",IF(LEFT(R88,3)="E05","WD",IF(LEFT(R88,3)="S13","WD",IF(LEFT(R88,3)="W05","WD",IF(LEFT(R88,3)="W06","UA",IF(LEFT(R88,3)="S12","CA",IF(LEFT(R88,3)="E06","UA",IF(LEFT(R88,3)="E07","NMD",IF(LEFT(R88,3)="E08","MD",IF(LEFT(R88,3)="E09","LONB"))))))))))</f>
        <v>UA</v>
      </c>
      <c r="T88" s="11" t="str">
        <f>IF([1]source_data!G90="","",IF([1]source_data!N90="","",[1]source_data!N90))</f>
        <v>Crisis Grant</v>
      </c>
      <c r="U88" s="15">
        <f>IF([1]source_data!G90="","",[1]tailored_settings!$B$8)</f>
        <v>46239</v>
      </c>
      <c r="V88" s="11" t="str">
        <f>IF([1]source_data!G90="","",[1]tailored_settings!$B$9)</f>
        <v>http://www.longleigh.org/</v>
      </c>
      <c r="W88" s="13" t="str">
        <f>IF([1]source_data!G90="","",IF([1]source_data!O90="","",[1]source_data!O90))</f>
        <v>2025-09-12</v>
      </c>
      <c r="X88" s="16" t="str">
        <f>IF([1]source_data!G90="","",IF([1]source_data!P90="","",[1]source_data!P90))</f>
        <v>2025-11-06</v>
      </c>
      <c r="Y88" s="17">
        <f>IF([1]source_data!G90="","",IF([1]source_data!Q90="","",[1]source_data!Q90))</f>
        <v>1</v>
      </c>
      <c r="Z88" s="18" t="str">
        <f>IF([1]source_data!G90="","",IF([1]source_data!I90="","",[1]tailored_settings!$B$10))</f>
        <v>Primary grant reason</v>
      </c>
      <c r="AA88" s="18" t="str">
        <f>IF([1]source_data!G90="","",IF([1]source_data!I90="","",[1]source_data!I90))</f>
        <v>4. Customer/family fleeing from a violent or abusive relationship</v>
      </c>
      <c r="AB88" s="18" t="str">
        <f>IF([1]source_data!G90="","",IF([1]source_data!J90="","",[1]tailored_settings!$B$11))</f>
        <v/>
      </c>
      <c r="AC88" s="18" t="str">
        <f>IF([1]source_data!G90="","",IF([1]source_data!J90="","",[1]source_data!J90))</f>
        <v/>
      </c>
      <c r="AD88" s="18" t="str">
        <f>IF([1]source_data!G90="","",IF([1]source_data!K90="","",[1]tailored_settings!$B$12))</f>
        <v>Grant purpose</v>
      </c>
      <c r="AE88" s="18" t="str">
        <f>IF([1]source_data!G90="","",IF([1]source_data!K90="","",[1]source_data!K90))</f>
        <v>Food vouchers</v>
      </c>
      <c r="AF88" s="18" t="str">
        <f>IF([1]source_data!G90="","",IF([1]source_data!K90="","",[1]tailored_settings!$B$13))</f>
        <v>Grant purpose</v>
      </c>
      <c r="AG88" s="18" t="str">
        <f>IF([1]source_data!G90="","",IF([1]source_data!K90="","",[1]source_data!K90))</f>
        <v>Food vouchers</v>
      </c>
      <c r="AH88" s="18" t="str">
        <f>IF([1]source_data!G90="","",IF([1]source_data!M90="","",[1]tailored_settings!$B$14))</f>
        <v/>
      </c>
      <c r="AI88" s="18" t="str">
        <f>IF([1]source_data!G90="","",IF([1]source_data!M90="","",[1]source_data!M90))</f>
        <v/>
      </c>
    </row>
    <row r="89" spans="1:35" ht="16" x14ac:dyDescent="0.2">
      <c r="A89" s="11" t="str">
        <f>IF([1]source_data!G91="","",IF(AND([1]source_data!C91&lt;&gt;"",[1]tailored_settings!$B$15="Publish"),CONCATENATE([1]tailored_settings!$B$2&amp;[1]source_data!C91),IF(AND([1]source_data!C91&lt;&gt;"",[1]tailored_settings!$B$15="Do not publish"),CONCATENATE([1]tailored_settings!$B$2&amp;TEXT(ROW(A89)-1,"0000")&amp;"_"&amp;TEXT(F89,"yyyy-mm")),CONCATENATE([1]tailored_settings!$B$2&amp;TEXT(ROW(A89)-1,"0000")&amp;"_"&amp;TEXT(F89,"yyyy-mm")))))</f>
        <v>360G-Longleigh-E25-00154W</v>
      </c>
      <c r="B89" s="11" t="str">
        <f>IF([1]source_data!G91="","",IF([1]source_data!E91&lt;&gt;"",[1]source_data!E91,CONCATENATE("Grant to "&amp;G89)))</f>
        <v>Grant to Individual Recipient</v>
      </c>
      <c r="C89" s="11" t="str">
        <f>IF([1]source_data!G91="","",IF([1]source_data!F91="",_xlfn.XLOOKUP(T89,[1]tailored_settings!$B$20:$B$25,[1]tailored_settings!$A$20:$A$25,"")))</f>
        <v>Helping to alleviate financial hardship</v>
      </c>
      <c r="D89" s="12">
        <f>IF([1]source_data!G91="","",IF([1]source_data!G91="","",[1]source_data!G91))</f>
        <v>940.99</v>
      </c>
      <c r="E89" s="11" t="str">
        <f>IF([1]source_data!G91="","",[1]tailored_settings!$B$3)</f>
        <v>GBP</v>
      </c>
      <c r="F89" s="13" t="str">
        <f>IF([1]source_data!G91="","",IF([1]source_data!H91="","",[1]source_data!H91))</f>
        <v>2025-09-15</v>
      </c>
      <c r="G89" s="11" t="str">
        <f>IF([1]source_data!G91="","",[1]tailored_settings!$B$5)</f>
        <v>Individual Recipient</v>
      </c>
      <c r="H89" s="11" t="str">
        <f>IF([1]source_data!G91="","",IF(AND([1]source_data!A91&lt;&gt;"",[1]tailored_settings!$B$16="Publish"),CONCATENATE([1]tailored_settings!$B$2&amp;[1]source_data!A91),IF(AND([1]source_data!A91&lt;&gt;"",[1]tailored_settings!$B$16="Do not publish"),CONCATENATE([1]tailored_settings!$B$4&amp;TEXT(ROW(A89)-1,"0000")&amp;"_"&amp;TEXT(F89,"yyyy-mm")),CONCATENATE([1]tailored_settings!$B$4&amp;TEXT(ROW(A89)-1,"0000")&amp;"_"&amp;TEXT(F89,"yyyy-mm")))))</f>
        <v>360G-Longleigh-IND-0088_2025-09</v>
      </c>
      <c r="I89" s="11" t="str">
        <f>IF([1]source_data!G91="","",[1]tailored_settings!$B$7)</f>
        <v>Longleigh Foundation</v>
      </c>
      <c r="J89" s="11" t="str">
        <f>IF([1]source_data!G91="","",[1]tailored_settings!$B$6)</f>
        <v>GB-CHC-1169016</v>
      </c>
      <c r="K89" s="11" t="str">
        <f>IF([1]source_data!G91="","",IF([1]source_data!I91="","",VLOOKUP([1]source_data!I91,[1]codelist_mapping!A:C,3,FALSE)))</f>
        <v>GTIR040</v>
      </c>
      <c r="L89" s="11" t="str">
        <f>IF([1]source_data!G91="","",IF([1]source_data!J91="","",VLOOKUP([1]source_data!J91,[1]codelist_mapping!A:C,3,FALSE)))</f>
        <v/>
      </c>
      <c r="M89" s="11" t="str">
        <f>IF([1]source_data!G91="","",IF([1]source_data!K91="","",IF([1]source_data!M91&lt;&gt;"",CONCATENATE(VLOOKUP([1]source_data!K91,[1]codelist_mapping!F:H,3,FALSE)&amp;";"&amp;VLOOKUP([1]source_data!L91,[1]codelist_mapping!F:H,3,FALSE)&amp;";"&amp;VLOOKUP([1]source_data!M91,[1]codelist_mapping!F:H,3,FALSE)),IF([1]source_data!L91&lt;&gt;"",CONCATENATE(VLOOKUP([1]source_data!K91,[1]codelist_mapping!F:H,3,FALSE)&amp;";"&amp;VLOOKUP([1]source_data!L91,[1]codelist_mapping!F:H,3,FALSE)),IF([1]source_data!K91&lt;&gt;"",CONCATENATE(VLOOKUP([1]source_data!K91,[1]codelist_mapping!F:H,3,FALSE)))))))</f>
        <v>GTIP020;GTIP020</v>
      </c>
      <c r="N89" s="14" t="str">
        <f>IF([1]source_data!G91="","",IF([1]source_data!D91="","",VLOOKUP([1]source_data!D91,[1]geo_data!A:I,9,FALSE)))</f>
        <v>Bridgwater North &amp; Central</v>
      </c>
      <c r="O89" s="14" t="str">
        <f>IF([1]source_data!G91="","",IF([1]source_data!D91="","",VLOOKUP([1]source_data!D91,[1]geo_data!A:I,8,FALSE)))</f>
        <v>E05014344</v>
      </c>
      <c r="P89" s="14" t="str">
        <f>IF([1]source_data!G91="","",IF(LEFT(O89,3)="E05","WD",IF(LEFT(O89,3)="S13","WD",IF(LEFT(O89,3)="W05","WD",IF(LEFT(O89,3)="W06","UA",IF(LEFT(O89,3)="S12","CA",IF(LEFT(O89,3)="E06","UA",IF(LEFT(O89,3)="E07","NMD",IF(LEFT(O89,3)="E08","MD",IF(LEFT(O89,3)="E09","LONB"))))))))))</f>
        <v>WD</v>
      </c>
      <c r="Q89" s="14" t="str">
        <f>IF([1]source_data!G91="","",IF([1]source_data!D91="","",VLOOKUP([1]source_data!D91,[1]geo_data!A:I,7,FALSE)))</f>
        <v>Somerset</v>
      </c>
      <c r="R89" s="14" t="str">
        <f>IF([1]source_data!G91="","",IF([1]source_data!D91="","",VLOOKUP([1]source_data!D91,[1]geo_data!A:I,6,FALSE)))</f>
        <v>E06000066</v>
      </c>
      <c r="S89" s="14" t="str">
        <f>IF([1]source_data!G91="","",IF(LEFT(R89,3)="E05","WD",IF(LEFT(R89,3)="S13","WD",IF(LEFT(R89,3)="W05","WD",IF(LEFT(R89,3)="W06","UA",IF(LEFT(R89,3)="S12","CA",IF(LEFT(R89,3)="E06","UA",IF(LEFT(R89,3)="E07","NMD",IF(LEFT(R89,3)="E08","MD",IF(LEFT(R89,3)="E09","LONB"))))))))))</f>
        <v>UA</v>
      </c>
      <c r="T89" s="11" t="str">
        <f>IF([1]source_data!G91="","",IF([1]source_data!N91="","",[1]source_data!N91))</f>
        <v>Hardship Grant</v>
      </c>
      <c r="U89" s="15">
        <f>IF([1]source_data!G91="","",[1]tailored_settings!$B$8)</f>
        <v>46239</v>
      </c>
      <c r="V89" s="11" t="str">
        <f>IF([1]source_data!G91="","",[1]tailored_settings!$B$9)</f>
        <v>http://www.longleigh.org/</v>
      </c>
      <c r="W89" s="13" t="str">
        <f>IF([1]source_data!G91="","",IF([1]source_data!O91="","",[1]source_data!O91))</f>
        <v>2025-09-15</v>
      </c>
      <c r="X89" s="16" t="str">
        <f>IF([1]source_data!G91="","",IF([1]source_data!P91="","",[1]source_data!P91))</f>
        <v>2025-11-07</v>
      </c>
      <c r="Y89" s="17">
        <f>IF([1]source_data!G91="","",IF([1]source_data!Q91="","",[1]source_data!Q91))</f>
        <v>1</v>
      </c>
      <c r="Z89" s="18" t="str">
        <f>IF([1]source_data!G91="","",IF([1]source_data!I91="","",[1]tailored_settings!$B$10))</f>
        <v>Primary grant reason</v>
      </c>
      <c r="AA89" s="18" t="str">
        <f>IF([1]source_data!G91="","",IF([1]source_data!I91="","",[1]source_data!I91))</f>
        <v>2. Customer/family receiving medication and/or therapy for a mental health condition or substance addiction.</v>
      </c>
      <c r="AB89" s="18" t="str">
        <f>IF([1]source_data!G91="","",IF([1]source_data!J91="","",[1]tailored_settings!$B$11))</f>
        <v/>
      </c>
      <c r="AC89" s="18" t="str">
        <f>IF([1]source_data!G91="","",IF([1]source_data!J91="","",[1]source_data!J91))</f>
        <v/>
      </c>
      <c r="AD89" s="18" t="str">
        <f>IF([1]source_data!G91="","",IF([1]source_data!K91="","",[1]tailored_settings!$B$12))</f>
        <v>Grant purpose</v>
      </c>
      <c r="AE89" s="18" t="str">
        <f>IF([1]source_data!G91="","",IF([1]source_data!K91="","",[1]source_data!K91))</f>
        <v xml:space="preserve">Furniture </v>
      </c>
      <c r="AF89" s="18" t="str">
        <f>IF([1]source_data!G91="","",IF([1]source_data!K91="","",[1]tailored_settings!$B$13))</f>
        <v>Grant purpose</v>
      </c>
      <c r="AG89" s="18" t="str">
        <f>IF([1]source_data!G91="","",IF([1]source_data!K91="","",[1]source_data!K91))</f>
        <v xml:space="preserve">Furniture </v>
      </c>
      <c r="AH89" s="18" t="str">
        <f>IF([1]source_data!G91="","",IF([1]source_data!M91="","",[1]tailored_settings!$B$14))</f>
        <v/>
      </c>
      <c r="AI89" s="18" t="str">
        <f>IF([1]source_data!G91="","",IF([1]source_data!M91="","",[1]source_data!M91))</f>
        <v/>
      </c>
    </row>
    <row r="90" spans="1:35" ht="16" x14ac:dyDescent="0.2">
      <c r="A90" s="11" t="str">
        <f>IF([1]source_data!G92="","",IF(AND([1]source_data!C92&lt;&gt;"",[1]tailored_settings!$B$15="Publish"),CONCATENATE([1]tailored_settings!$B$2&amp;[1]source_data!C92),IF(AND([1]source_data!C92&lt;&gt;"",[1]tailored_settings!$B$15="Do not publish"),CONCATENATE([1]tailored_settings!$B$2&amp;TEXT(ROW(A90)-1,"0000")&amp;"_"&amp;TEXT(F90,"yyyy-mm")),CONCATENATE([1]tailored_settings!$B$2&amp;TEXT(ROW(A90)-1,"0000")&amp;"_"&amp;TEXT(F90,"yyyy-mm")))))</f>
        <v>360G-Longleigh-E25-00155W</v>
      </c>
      <c r="B90" s="11" t="str">
        <f>IF([1]source_data!G92="","",IF([1]source_data!E92&lt;&gt;"",[1]source_data!E92,CONCATENATE("Grant to "&amp;G90)))</f>
        <v>Grant to Individual Recipient</v>
      </c>
      <c r="C90" s="11" t="str">
        <f>IF([1]source_data!G92="","",IF([1]source_data!F92="",_xlfn.XLOOKUP(T90,[1]tailored_settings!$B$20:$B$25,[1]tailored_settings!$A$20:$A$25,"")))</f>
        <v>Helping to alleviate financial hardship</v>
      </c>
      <c r="D90" s="12">
        <f>IF([1]source_data!G92="","",IF([1]source_data!G92="","",[1]source_data!G92))</f>
        <v>904.9</v>
      </c>
      <c r="E90" s="11" t="str">
        <f>IF([1]source_data!G92="","",[1]tailored_settings!$B$3)</f>
        <v>GBP</v>
      </c>
      <c r="F90" s="13" t="str">
        <f>IF([1]source_data!G92="","",IF([1]source_data!H92="","",[1]source_data!H92))</f>
        <v>2025-09-15</v>
      </c>
      <c r="G90" s="11" t="str">
        <f>IF([1]source_data!G92="","",[1]tailored_settings!$B$5)</f>
        <v>Individual Recipient</v>
      </c>
      <c r="H90" s="11" t="str">
        <f>IF([1]source_data!G92="","",IF(AND([1]source_data!A92&lt;&gt;"",[1]tailored_settings!$B$16="Publish"),CONCATENATE([1]tailored_settings!$B$2&amp;[1]source_data!A92),IF(AND([1]source_data!A92&lt;&gt;"",[1]tailored_settings!$B$16="Do not publish"),CONCATENATE([1]tailored_settings!$B$4&amp;TEXT(ROW(A90)-1,"0000")&amp;"_"&amp;TEXT(F90,"yyyy-mm")),CONCATENATE([1]tailored_settings!$B$4&amp;TEXT(ROW(A90)-1,"0000")&amp;"_"&amp;TEXT(F90,"yyyy-mm")))))</f>
        <v>360G-Longleigh-IND-0089_2025-09</v>
      </c>
      <c r="I90" s="11" t="str">
        <f>IF([1]source_data!G92="","",[1]tailored_settings!$B$7)</f>
        <v>Longleigh Foundation</v>
      </c>
      <c r="J90" s="11" t="str">
        <f>IF([1]source_data!G92="","",[1]tailored_settings!$B$6)</f>
        <v>GB-CHC-1169016</v>
      </c>
      <c r="K90" s="11" t="str">
        <f>IF([1]source_data!G92="","",IF([1]source_data!I92="","",VLOOKUP([1]source_data!I92,[1]codelist_mapping!A:C,3,FALSE)))</f>
        <v>GTIR030</v>
      </c>
      <c r="L90" s="11" t="str">
        <f>IF([1]source_data!G92="","",IF([1]source_data!J92="","",VLOOKUP([1]source_data!J92,[1]codelist_mapping!A:C,3,FALSE)))</f>
        <v/>
      </c>
      <c r="M90" s="11" t="str">
        <f>IF([1]source_data!G92="","",IF([1]source_data!K92="","",IF([1]source_data!M92&lt;&gt;"",CONCATENATE(VLOOKUP([1]source_data!K92,[1]codelist_mapping!F:H,3,FALSE)&amp;";"&amp;VLOOKUP([1]source_data!L92,[1]codelist_mapping!F:H,3,FALSE)&amp;";"&amp;VLOOKUP([1]source_data!M92,[1]codelist_mapping!F:H,3,FALSE)),IF([1]source_data!L92&lt;&gt;"",CONCATENATE(VLOOKUP([1]source_data!K92,[1]codelist_mapping!F:H,3,FALSE)&amp;";"&amp;VLOOKUP([1]source_data!L92,[1]codelist_mapping!F:H,3,FALSE)),IF([1]source_data!K92&lt;&gt;"",CONCATENATE(VLOOKUP([1]source_data!K92,[1]codelist_mapping!F:H,3,FALSE)))))))</f>
        <v>GTIP020;GTIP070;GTIP080</v>
      </c>
      <c r="N90" s="14" t="str">
        <f>IF([1]source_data!G92="","",IF([1]source_data!D92="","",VLOOKUP([1]source_data!D92,[1]geo_data!A:I,9,FALSE)))</f>
        <v>Royston Heath</v>
      </c>
      <c r="O90" s="14" t="str">
        <f>IF([1]source_data!G92="","",IF([1]source_data!D92="","",VLOOKUP([1]source_data!D92,[1]geo_data!A:I,8,FALSE)))</f>
        <v>E05015775</v>
      </c>
      <c r="P90" s="14" t="str">
        <f>IF([1]source_data!G92="","",IF(LEFT(O90,3)="E05","WD",IF(LEFT(O90,3)="S13","WD",IF(LEFT(O90,3)="W05","WD",IF(LEFT(O90,3)="W06","UA",IF(LEFT(O90,3)="S12","CA",IF(LEFT(O90,3)="E06","UA",IF(LEFT(O90,3)="E07","NMD",IF(LEFT(O90,3)="E08","MD",IF(LEFT(O90,3)="E09","LONB"))))))))))</f>
        <v>WD</v>
      </c>
      <c r="Q90" s="14" t="str">
        <f>IF([1]source_data!G92="","",IF([1]source_data!D92="","",VLOOKUP([1]source_data!D92,[1]geo_data!A:I,7,FALSE)))</f>
        <v>North Hertfordshire</v>
      </c>
      <c r="R90" s="14" t="str">
        <f>IF([1]source_data!G92="","",IF([1]source_data!D92="","",VLOOKUP([1]source_data!D92,[1]geo_data!A:I,6,FALSE)))</f>
        <v>E07000099</v>
      </c>
      <c r="S90" s="14" t="str">
        <f>IF([1]source_data!G92="","",IF(LEFT(R90,3)="E05","WD",IF(LEFT(R90,3)="S13","WD",IF(LEFT(R90,3)="W05","WD",IF(LEFT(R90,3)="W06","UA",IF(LEFT(R90,3)="S12","CA",IF(LEFT(R90,3)="E06","UA",IF(LEFT(R90,3)="E07","NMD",IF(LEFT(R90,3)="E08","MD",IF(LEFT(R90,3)="E09","LONB"))))))))))</f>
        <v>NMD</v>
      </c>
      <c r="T90" s="11" t="str">
        <f>IF([1]source_data!G92="","",IF([1]source_data!N92="","",[1]source_data!N92))</f>
        <v>Hardship Grant</v>
      </c>
      <c r="U90" s="15">
        <f>IF([1]source_data!G92="","",[1]tailored_settings!$B$8)</f>
        <v>46239</v>
      </c>
      <c r="V90" s="11" t="str">
        <f>IF([1]source_data!G92="","",[1]tailored_settings!$B$9)</f>
        <v>http://www.longleigh.org/</v>
      </c>
      <c r="W90" s="13" t="str">
        <f>IF([1]source_data!G92="","",IF([1]source_data!O92="","",[1]source_data!O92))</f>
        <v>2025-09-15</v>
      </c>
      <c r="X90" s="16" t="str">
        <f>IF([1]source_data!G92="","",IF([1]source_data!P92="","",[1]source_data!P92))</f>
        <v>2025-11-14</v>
      </c>
      <c r="Y90" s="17">
        <f>IF([1]source_data!G92="","",IF([1]source_data!Q92="","",[1]source_data!Q92))</f>
        <v>1</v>
      </c>
      <c r="Z90" s="18" t="str">
        <f>IF([1]source_data!G92="","",IF([1]source_data!I92="","",[1]tailored_settings!$B$10))</f>
        <v>Primary grant reason</v>
      </c>
      <c r="AA90" s="18" t="str">
        <f>IF([1]source_data!G92="","",IF([1]source_data!I92="","",[1]source_data!I92))</f>
        <v>1. Customer/family with a diagnosed condition or disability</v>
      </c>
      <c r="AB90" s="18" t="str">
        <f>IF([1]source_data!G92="","",IF([1]source_data!J92="","",[1]tailored_settings!$B$11))</f>
        <v/>
      </c>
      <c r="AC90" s="18" t="str">
        <f>IF([1]source_data!G92="","",IF([1]source_data!J92="","",[1]source_data!J92))</f>
        <v/>
      </c>
      <c r="AD90" s="18" t="str">
        <f>IF([1]source_data!G92="","",IF([1]source_data!K92="","",[1]tailored_settings!$B$12))</f>
        <v>Grant purpose</v>
      </c>
      <c r="AE90" s="18" t="str">
        <f>IF([1]source_data!G92="","",IF([1]source_data!K92="","",[1]source_data!K92))</f>
        <v xml:space="preserve">Furniture </v>
      </c>
      <c r="AF90" s="18" t="str">
        <f>IF([1]source_data!G92="","",IF([1]source_data!K92="","",[1]tailored_settings!$B$13))</f>
        <v>Grant purpose</v>
      </c>
      <c r="AG90" s="18" t="str">
        <f>IF([1]source_data!G92="","",IF([1]source_data!K92="","",[1]source_data!K92))</f>
        <v xml:space="preserve">Furniture </v>
      </c>
      <c r="AH90" s="18" t="str">
        <f>IF([1]source_data!G92="","",IF([1]source_data!M92="","",[1]tailored_settings!$B$14))</f>
        <v>Grant purpose</v>
      </c>
      <c r="AI90" s="18" t="str">
        <f>IF([1]source_data!G92="","",IF([1]source_data!M92="","",[1]source_data!M92))</f>
        <v>Clothing</v>
      </c>
    </row>
    <row r="91" spans="1:35" ht="16" x14ac:dyDescent="0.2">
      <c r="A91" s="11" t="str">
        <f>IF([1]source_data!G93="","",IF(AND([1]source_data!C93&lt;&gt;"",[1]tailored_settings!$B$15="Publish"),CONCATENATE([1]tailored_settings!$B$2&amp;[1]source_data!C93),IF(AND([1]source_data!C93&lt;&gt;"",[1]tailored_settings!$B$15="Do not publish"),CONCATENATE([1]tailored_settings!$B$2&amp;TEXT(ROW(A91)-1,"0000")&amp;"_"&amp;TEXT(F91,"yyyy-mm")),CONCATENATE([1]tailored_settings!$B$2&amp;TEXT(ROW(A91)-1,"0000")&amp;"_"&amp;TEXT(F91,"yyyy-mm")))))</f>
        <v>360G-Longleigh-E25-00156W</v>
      </c>
      <c r="B91" s="11" t="str">
        <f>IF([1]source_data!G93="","",IF([1]source_data!E93&lt;&gt;"",[1]source_data!E93,CONCATENATE("Grant to "&amp;G91)))</f>
        <v>Grant to Individual Recipient</v>
      </c>
      <c r="C91" s="11" t="str">
        <f>IF([1]source_data!G93="","",IF([1]source_data!F93="",_xlfn.XLOOKUP(T91,[1]tailored_settings!$B$20:$B$25,[1]tailored_settings!$A$20:$A$25,"")))</f>
        <v>Helping to alleviate financial hardship</v>
      </c>
      <c r="D91" s="12">
        <f>IF([1]source_data!G93="","",IF([1]source_data!G93="","",[1]source_data!G93))</f>
        <v>625.98</v>
      </c>
      <c r="E91" s="11" t="str">
        <f>IF([1]source_data!G93="","",[1]tailored_settings!$B$3)</f>
        <v>GBP</v>
      </c>
      <c r="F91" s="13" t="str">
        <f>IF([1]source_data!G93="","",IF([1]source_data!H93="","",[1]source_data!H93))</f>
        <v>2025-09-15</v>
      </c>
      <c r="G91" s="11" t="str">
        <f>IF([1]source_data!G93="","",[1]tailored_settings!$B$5)</f>
        <v>Individual Recipient</v>
      </c>
      <c r="H91" s="11" t="str">
        <f>IF([1]source_data!G93="","",IF(AND([1]source_data!A93&lt;&gt;"",[1]tailored_settings!$B$16="Publish"),CONCATENATE([1]tailored_settings!$B$2&amp;[1]source_data!A93),IF(AND([1]source_data!A93&lt;&gt;"",[1]tailored_settings!$B$16="Do not publish"),CONCATENATE([1]tailored_settings!$B$4&amp;TEXT(ROW(A91)-1,"0000")&amp;"_"&amp;TEXT(F91,"yyyy-mm")),CONCATENATE([1]tailored_settings!$B$4&amp;TEXT(ROW(A91)-1,"0000")&amp;"_"&amp;TEXT(F91,"yyyy-mm")))))</f>
        <v>360G-Longleigh-IND-0090_2025-09</v>
      </c>
      <c r="I91" s="11" t="str">
        <f>IF([1]source_data!G93="","",[1]tailored_settings!$B$7)</f>
        <v>Longleigh Foundation</v>
      </c>
      <c r="J91" s="11" t="str">
        <f>IF([1]source_data!G93="","",[1]tailored_settings!$B$6)</f>
        <v>GB-CHC-1169016</v>
      </c>
      <c r="K91" s="11" t="str">
        <f>IF([1]source_data!G93="","",IF([1]source_data!I93="","",VLOOKUP([1]source_data!I93,[1]codelist_mapping!A:C,3,FALSE)))</f>
        <v>GTIR030</v>
      </c>
      <c r="L91" s="11" t="str">
        <f>IF([1]source_data!G93="","",IF([1]source_data!J93="","",VLOOKUP([1]source_data!J93,[1]codelist_mapping!A:C,3,FALSE)))</f>
        <v/>
      </c>
      <c r="M91" s="11" t="str">
        <f>IF([1]source_data!G93="","",IF([1]source_data!K93="","",IF([1]source_data!M93&lt;&gt;"",CONCATENATE(VLOOKUP([1]source_data!K93,[1]codelist_mapping!F:H,3,FALSE)&amp;";"&amp;VLOOKUP([1]source_data!L93,[1]codelist_mapping!F:H,3,FALSE)&amp;";"&amp;VLOOKUP([1]source_data!M93,[1]codelist_mapping!F:H,3,FALSE)),IF([1]source_data!L93&lt;&gt;"",CONCATENATE(VLOOKUP([1]source_data!K93,[1]codelist_mapping!F:H,3,FALSE)&amp;";"&amp;VLOOKUP([1]source_data!L93,[1]codelist_mapping!F:H,3,FALSE)),IF([1]source_data!K93&lt;&gt;"",CONCATENATE(VLOOKUP([1]source_data!K93,[1]codelist_mapping!F:H,3,FALSE)))))))</f>
        <v>GTIP020</v>
      </c>
      <c r="N91" s="14" t="str">
        <f>IF([1]source_data!G93="","",IF([1]source_data!D93="","",VLOOKUP([1]source_data!D93,[1]geo_data!A:I,9,FALSE)))</f>
        <v>Sixfields</v>
      </c>
      <c r="O91" s="14" t="str">
        <f>IF([1]source_data!G93="","",IF([1]source_data!D93="","",VLOOKUP([1]source_data!D93,[1]geo_data!A:I,8,FALSE)))</f>
        <v>E05013266</v>
      </c>
      <c r="P91" s="14" t="str">
        <f>IF([1]source_data!G93="","",IF(LEFT(O91,3)="E05","WD",IF(LEFT(O91,3)="S13","WD",IF(LEFT(O91,3)="W05","WD",IF(LEFT(O91,3)="W06","UA",IF(LEFT(O91,3)="S12","CA",IF(LEFT(O91,3)="E06","UA",IF(LEFT(O91,3)="E07","NMD",IF(LEFT(O91,3)="E08","MD",IF(LEFT(O91,3)="E09","LONB"))))))))))</f>
        <v>WD</v>
      </c>
      <c r="Q91" s="14" t="str">
        <f>IF([1]source_data!G93="","",IF([1]source_data!D93="","",VLOOKUP([1]source_data!D93,[1]geo_data!A:I,7,FALSE)))</f>
        <v>West Northamptonshire</v>
      </c>
      <c r="R91" s="14" t="str">
        <f>IF([1]source_data!G93="","",IF([1]source_data!D93="","",VLOOKUP([1]source_data!D93,[1]geo_data!A:I,6,FALSE)))</f>
        <v>E06000062</v>
      </c>
      <c r="S91" s="14" t="str">
        <f>IF([1]source_data!G93="","",IF(LEFT(R91,3)="E05","WD",IF(LEFT(R91,3)="S13","WD",IF(LEFT(R91,3)="W05","WD",IF(LEFT(R91,3)="W06","UA",IF(LEFT(R91,3)="S12","CA",IF(LEFT(R91,3)="E06","UA",IF(LEFT(R91,3)="E07","NMD",IF(LEFT(R91,3)="E08","MD",IF(LEFT(R91,3)="E09","LONB"))))))))))</f>
        <v>UA</v>
      </c>
      <c r="T91" s="11" t="str">
        <f>IF([1]source_data!G93="","",IF([1]source_data!N93="","",[1]source_data!N93))</f>
        <v>Hardship Grant</v>
      </c>
      <c r="U91" s="15">
        <f>IF([1]source_data!G93="","",[1]tailored_settings!$B$8)</f>
        <v>46239</v>
      </c>
      <c r="V91" s="11" t="str">
        <f>IF([1]source_data!G93="","",[1]tailored_settings!$B$9)</f>
        <v>http://www.longleigh.org/</v>
      </c>
      <c r="W91" s="13" t="str">
        <f>IF([1]source_data!G93="","",IF([1]source_data!O93="","",[1]source_data!O93))</f>
        <v>2025-09-15</v>
      </c>
      <c r="X91" s="16" t="str">
        <f>IF([1]source_data!G93="","",IF([1]source_data!P93="","",[1]source_data!P93))</f>
        <v>2025-10-10</v>
      </c>
      <c r="Y91" s="17">
        <f>IF([1]source_data!G93="","",IF([1]source_data!Q93="","",[1]source_data!Q93))</f>
        <v>0</v>
      </c>
      <c r="Z91" s="18" t="str">
        <f>IF([1]source_data!G93="","",IF([1]source_data!I93="","",[1]tailored_settings!$B$10))</f>
        <v>Primary grant reason</v>
      </c>
      <c r="AA91" s="18" t="str">
        <f>IF([1]source_data!G93="","",IF([1]source_data!I93="","",[1]source_data!I93))</f>
        <v>1. Customer/family with a diagnosed condition or disability</v>
      </c>
      <c r="AB91" s="18" t="str">
        <f>IF([1]source_data!G93="","",IF([1]source_data!J93="","",[1]tailored_settings!$B$11))</f>
        <v/>
      </c>
      <c r="AC91" s="18" t="str">
        <f>IF([1]source_data!G93="","",IF([1]source_data!J93="","",[1]source_data!J93))</f>
        <v/>
      </c>
      <c r="AD91" s="18" t="str">
        <f>IF([1]source_data!G93="","",IF([1]source_data!K93="","",[1]tailored_settings!$B$12))</f>
        <v>Grant purpose</v>
      </c>
      <c r="AE91" s="18" t="str">
        <f>IF([1]source_data!G93="","",IF([1]source_data!K93="","",[1]source_data!K93))</f>
        <v>Appliances</v>
      </c>
      <c r="AF91" s="18" t="str">
        <f>IF([1]source_data!G93="","",IF([1]source_data!K93="","",[1]tailored_settings!$B$13))</f>
        <v>Grant purpose</v>
      </c>
      <c r="AG91" s="18" t="str">
        <f>IF([1]source_data!G93="","",IF([1]source_data!K93="","",[1]source_data!K93))</f>
        <v>Appliances</v>
      </c>
      <c r="AH91" s="18" t="str">
        <f>IF([1]source_data!G93="","",IF([1]source_data!M93="","",[1]tailored_settings!$B$14))</f>
        <v/>
      </c>
      <c r="AI91" s="18" t="str">
        <f>IF([1]source_data!G93="","",IF([1]source_data!M93="","",[1]source_data!M93))</f>
        <v/>
      </c>
    </row>
    <row r="92" spans="1:35" ht="16" x14ac:dyDescent="0.2">
      <c r="A92" s="11" t="str">
        <f>IF([1]source_data!G94="","",IF(AND([1]source_data!C94&lt;&gt;"",[1]tailored_settings!$B$15="Publish"),CONCATENATE([1]tailored_settings!$B$2&amp;[1]source_data!C94),IF(AND([1]source_data!C94&lt;&gt;"",[1]tailored_settings!$B$15="Do not publish"),CONCATENATE([1]tailored_settings!$B$2&amp;TEXT(ROW(A92)-1,"0000")&amp;"_"&amp;TEXT(F92,"yyyy-mm")),CONCATENATE([1]tailored_settings!$B$2&amp;TEXT(ROW(A92)-1,"0000")&amp;"_"&amp;TEXT(F92,"yyyy-mm")))))</f>
        <v>360G-Longleigh-E25-00157W</v>
      </c>
      <c r="B92" s="11" t="str">
        <f>IF([1]source_data!G94="","",IF([1]source_data!E94&lt;&gt;"",[1]source_data!E94,CONCATENATE("Grant to "&amp;G92)))</f>
        <v>Grant to Individual Recipient</v>
      </c>
      <c r="C92" s="11" t="str">
        <f>IF([1]source_data!G94="","",IF([1]source_data!F94="",_xlfn.XLOOKUP(T92,[1]tailored_settings!$B$20:$B$25,[1]tailored_settings!$A$20:$A$25,"")))</f>
        <v xml:space="preserve">Providing new flooring </v>
      </c>
      <c r="D92" s="12">
        <f>IF([1]source_data!G94="","",IF([1]source_data!G94="","",[1]source_data!G94))</f>
        <v>1006.8</v>
      </c>
      <c r="E92" s="11" t="str">
        <f>IF([1]source_data!G94="","",[1]tailored_settings!$B$3)</f>
        <v>GBP</v>
      </c>
      <c r="F92" s="13" t="str">
        <f>IF([1]source_data!G94="","",IF([1]source_data!H94="","",[1]source_data!H94))</f>
        <v>2025-09-17</v>
      </c>
      <c r="G92" s="11" t="str">
        <f>IF([1]source_data!G94="","",[1]tailored_settings!$B$5)</f>
        <v>Individual Recipient</v>
      </c>
      <c r="H92" s="11" t="str">
        <f>IF([1]source_data!G94="","",IF(AND([1]source_data!A94&lt;&gt;"",[1]tailored_settings!$B$16="Publish"),CONCATENATE([1]tailored_settings!$B$2&amp;[1]source_data!A94),IF(AND([1]source_data!A94&lt;&gt;"",[1]tailored_settings!$B$16="Do not publish"),CONCATENATE([1]tailored_settings!$B$4&amp;TEXT(ROW(A92)-1,"0000")&amp;"_"&amp;TEXT(F92,"yyyy-mm")),CONCATENATE([1]tailored_settings!$B$4&amp;TEXT(ROW(A92)-1,"0000")&amp;"_"&amp;TEXT(F92,"yyyy-mm")))))</f>
        <v>360G-Longleigh-IND-0091_2025-09</v>
      </c>
      <c r="I92" s="11" t="str">
        <f>IF([1]source_data!G94="","",[1]tailored_settings!$B$7)</f>
        <v>Longleigh Foundation</v>
      </c>
      <c r="J92" s="11" t="str">
        <f>IF([1]source_data!G94="","",[1]tailored_settings!$B$6)</f>
        <v>GB-CHC-1169016</v>
      </c>
      <c r="K92" s="11" t="str">
        <f>IF([1]source_data!G94="","",IF([1]source_data!I94="","",VLOOKUP([1]source_data!I94,[1]codelist_mapping!A:C,3,FALSE)))</f>
        <v>GTIR030</v>
      </c>
      <c r="L92" s="11" t="str">
        <f>IF([1]source_data!G94="","",IF([1]source_data!J94="","",VLOOKUP([1]source_data!J94,[1]codelist_mapping!A:C,3,FALSE)))</f>
        <v/>
      </c>
      <c r="M92" s="11" t="str">
        <f>IF([1]source_data!G94="","",IF([1]source_data!K94="","",IF([1]source_data!M94&lt;&gt;"",CONCATENATE(VLOOKUP([1]source_data!K94,[1]codelist_mapping!F:H,3,FALSE)&amp;";"&amp;VLOOKUP([1]source_data!L94,[1]codelist_mapping!F:H,3,FALSE)&amp;";"&amp;VLOOKUP([1]source_data!M94,[1]codelist_mapping!F:H,3,FALSE)),IF([1]source_data!L94&lt;&gt;"",CONCATENATE(VLOOKUP([1]source_data!K94,[1]codelist_mapping!F:H,3,FALSE)&amp;";"&amp;VLOOKUP([1]source_data!L94,[1]codelist_mapping!F:H,3,FALSE)),IF([1]source_data!K94&lt;&gt;"",CONCATENATE(VLOOKUP([1]source_data!K94,[1]codelist_mapping!F:H,3,FALSE)))))))</f>
        <v>GTIP030</v>
      </c>
      <c r="N92" s="14" t="str">
        <f>IF([1]source_data!G94="","",IF([1]source_data!D94="","",VLOOKUP([1]source_data!D94,[1]geo_data!A:I,9,FALSE)))</f>
        <v>Avon Valley</v>
      </c>
      <c r="O92" s="14" t="str">
        <f>IF([1]source_data!G94="","",IF([1]source_data!D94="","",VLOOKUP([1]source_data!D94,[1]geo_data!A:I,8,FALSE)))</f>
        <v>E05013403</v>
      </c>
      <c r="P92" s="14" t="str">
        <f>IF([1]source_data!G94="","",IF(LEFT(O92,3)="E05","WD",IF(LEFT(O92,3)="S13","WD",IF(LEFT(O92,3)="W05","WD",IF(LEFT(O92,3)="W06","UA",IF(LEFT(O92,3)="S12","CA",IF(LEFT(O92,3)="E06","UA",IF(LEFT(O92,3)="E07","NMD",IF(LEFT(O92,3)="E08","MD",IF(LEFT(O92,3)="E09","LONB"))))))))))</f>
        <v>WD</v>
      </c>
      <c r="Q92" s="14" t="str">
        <f>IF([1]source_data!G94="","",IF([1]source_data!D94="","",VLOOKUP([1]source_data!D94,[1]geo_data!A:I,7,FALSE)))</f>
        <v>Wiltshire</v>
      </c>
      <c r="R92" s="14" t="str">
        <f>IF([1]source_data!G94="","",IF([1]source_data!D94="","",VLOOKUP([1]source_data!D94,[1]geo_data!A:I,6,FALSE)))</f>
        <v>E06000054</v>
      </c>
      <c r="S92" s="14" t="str">
        <f>IF([1]source_data!G94="","",IF(LEFT(R92,3)="E05","WD",IF(LEFT(R92,3)="S13","WD",IF(LEFT(R92,3)="W05","WD",IF(LEFT(R92,3)="W06","UA",IF(LEFT(R92,3)="S12","CA",IF(LEFT(R92,3)="E06","UA",IF(LEFT(R92,3)="E07","NMD",IF(LEFT(R92,3)="E08","MD",IF(LEFT(R92,3)="E09","LONB"))))))))))</f>
        <v>UA</v>
      </c>
      <c r="T92" s="11" t="str">
        <f>IF([1]source_data!G94="","",IF([1]source_data!N94="","",[1]source_data!N94))</f>
        <v>Flooring Grant</v>
      </c>
      <c r="U92" s="15">
        <f>IF([1]source_data!G94="","",[1]tailored_settings!$B$8)</f>
        <v>46239</v>
      </c>
      <c r="V92" s="11" t="str">
        <f>IF([1]source_data!G94="","",[1]tailored_settings!$B$9)</f>
        <v>http://www.longleigh.org/</v>
      </c>
      <c r="W92" s="13" t="str">
        <f>IF([1]source_data!G94="","",IF([1]source_data!O94="","",[1]source_data!O94))</f>
        <v>2025-09-17</v>
      </c>
      <c r="X92" s="16" t="str">
        <f>IF([1]source_data!G94="","",IF([1]source_data!P94="","",[1]source_data!P94))</f>
        <v>2025-10-10</v>
      </c>
      <c r="Y92" s="17">
        <f>IF([1]source_data!G94="","",IF([1]source_data!Q94="","",[1]source_data!Q94))</f>
        <v>0</v>
      </c>
      <c r="Z92" s="18" t="str">
        <f>IF([1]source_data!G94="","",IF([1]source_data!I94="","",[1]tailored_settings!$B$10))</f>
        <v>Primary grant reason</v>
      </c>
      <c r="AA92" s="18" t="str">
        <f>IF([1]source_data!G94="","",IF([1]source_data!I94="","",[1]source_data!I94))</f>
        <v>1. Customer/family with a diagnosed condition or disability</v>
      </c>
      <c r="AB92" s="18" t="str">
        <f>IF([1]source_data!G94="","",IF([1]source_data!J94="","",[1]tailored_settings!$B$11))</f>
        <v/>
      </c>
      <c r="AC92" s="18" t="str">
        <f>IF([1]source_data!G94="","",IF([1]source_data!J94="","",[1]source_data!J94))</f>
        <v/>
      </c>
      <c r="AD92" s="18" t="str">
        <f>IF([1]source_data!G94="","",IF([1]source_data!K94="","",[1]tailored_settings!$B$12))</f>
        <v>Grant purpose</v>
      </c>
      <c r="AE92" s="18" t="str">
        <f>IF([1]source_data!G94="","",IF([1]source_data!K94="","",[1]source_data!K94))</f>
        <v>Flooring</v>
      </c>
      <c r="AF92" s="18" t="str">
        <f>IF([1]source_data!G94="","",IF([1]source_data!K94="","",[1]tailored_settings!$B$13))</f>
        <v>Grant purpose</v>
      </c>
      <c r="AG92" s="18" t="str">
        <f>IF([1]source_data!G94="","",IF([1]source_data!K94="","",[1]source_data!K94))</f>
        <v>Flooring</v>
      </c>
      <c r="AH92" s="18" t="str">
        <f>IF([1]source_data!G94="","",IF([1]source_data!M94="","",[1]tailored_settings!$B$14))</f>
        <v/>
      </c>
      <c r="AI92" s="18" t="str">
        <f>IF([1]source_data!G94="","",IF([1]source_data!M94="","",[1]source_data!M94))</f>
        <v/>
      </c>
    </row>
    <row r="93" spans="1:35" ht="16" x14ac:dyDescent="0.2">
      <c r="A93" s="11" t="str">
        <f>IF([1]source_data!G95="","",IF(AND([1]source_data!C95&lt;&gt;"",[1]tailored_settings!$B$15="Publish"),CONCATENATE([1]tailored_settings!$B$2&amp;[1]source_data!C95),IF(AND([1]source_data!C95&lt;&gt;"",[1]tailored_settings!$B$15="Do not publish"),CONCATENATE([1]tailored_settings!$B$2&amp;TEXT(ROW(A93)-1,"0000")&amp;"_"&amp;TEXT(F93,"yyyy-mm")),CONCATENATE([1]tailored_settings!$B$2&amp;TEXT(ROW(A93)-1,"0000")&amp;"_"&amp;TEXT(F93,"yyyy-mm")))))</f>
        <v>360G-Longleigh-E25-00158W</v>
      </c>
      <c r="B93" s="11" t="str">
        <f>IF([1]source_data!G95="","",IF([1]source_data!E95&lt;&gt;"",[1]source_data!E95,CONCATENATE("Grant to "&amp;G93)))</f>
        <v>Grant to Individual Recipient</v>
      </c>
      <c r="C93" s="11" t="str">
        <f>IF([1]source_data!G95="","",IF([1]source_data!F95="",_xlfn.XLOOKUP(T93,[1]tailored_settings!$B$20:$B$25,[1]tailored_settings!$A$20:$A$25,"")))</f>
        <v>Helping to alleviate financial hardship</v>
      </c>
      <c r="D93" s="12">
        <f>IF([1]source_data!G95="","",IF([1]source_data!G95="","",[1]source_data!G95))</f>
        <v>746.96</v>
      </c>
      <c r="E93" s="11" t="str">
        <f>IF([1]source_data!G95="","",[1]tailored_settings!$B$3)</f>
        <v>GBP</v>
      </c>
      <c r="F93" s="13" t="str">
        <f>IF([1]source_data!G95="","",IF([1]source_data!H95="","",[1]source_data!H95))</f>
        <v>2025-09-17</v>
      </c>
      <c r="G93" s="11" t="str">
        <f>IF([1]source_data!G95="","",[1]tailored_settings!$B$5)</f>
        <v>Individual Recipient</v>
      </c>
      <c r="H93" s="11" t="str">
        <f>IF([1]source_data!G95="","",IF(AND([1]source_data!A95&lt;&gt;"",[1]tailored_settings!$B$16="Publish"),CONCATENATE([1]tailored_settings!$B$2&amp;[1]source_data!A95),IF(AND([1]source_data!A95&lt;&gt;"",[1]tailored_settings!$B$16="Do not publish"),CONCATENATE([1]tailored_settings!$B$4&amp;TEXT(ROW(A93)-1,"0000")&amp;"_"&amp;TEXT(F93,"yyyy-mm")),CONCATENATE([1]tailored_settings!$B$4&amp;TEXT(ROW(A93)-1,"0000")&amp;"_"&amp;TEXT(F93,"yyyy-mm")))))</f>
        <v>360G-Longleigh-IND-0092_2025-09</v>
      </c>
      <c r="I93" s="11" t="str">
        <f>IF([1]source_data!G95="","",[1]tailored_settings!$B$7)</f>
        <v>Longleigh Foundation</v>
      </c>
      <c r="J93" s="11" t="str">
        <f>IF([1]source_data!G95="","",[1]tailored_settings!$B$6)</f>
        <v>GB-CHC-1169016</v>
      </c>
      <c r="K93" s="11" t="str">
        <f>IF([1]source_data!G95="","",IF([1]source_data!I95="","",VLOOKUP([1]source_data!I95,[1]codelist_mapping!A:C,3,FALSE)))</f>
        <v>GTIR030</v>
      </c>
      <c r="L93" s="11" t="str">
        <f>IF([1]source_data!G95="","",IF([1]source_data!J95="","",VLOOKUP([1]source_data!J95,[1]codelist_mapping!A:C,3,FALSE)))</f>
        <v/>
      </c>
      <c r="M93" s="11" t="str">
        <f>IF([1]source_data!G95="","",IF([1]source_data!K95="","",IF([1]source_data!M95&lt;&gt;"",CONCATENATE(VLOOKUP([1]source_data!K95,[1]codelist_mapping!F:H,3,FALSE)&amp;";"&amp;VLOOKUP([1]source_data!L95,[1]codelist_mapping!F:H,3,FALSE)&amp;";"&amp;VLOOKUP([1]source_data!M95,[1]codelist_mapping!F:H,3,FALSE)),IF([1]source_data!L95&lt;&gt;"",CONCATENATE(VLOOKUP([1]source_data!K95,[1]codelist_mapping!F:H,3,FALSE)&amp;";"&amp;VLOOKUP([1]source_data!L95,[1]codelist_mapping!F:H,3,FALSE)),IF([1]source_data!K95&lt;&gt;"",CONCATENATE(VLOOKUP([1]source_data!K95,[1]codelist_mapping!F:H,3,FALSE)))))))</f>
        <v>GTIP020</v>
      </c>
      <c r="N93" s="14" t="str">
        <f>IF([1]source_data!G95="","",IF([1]source_data!D95="","",VLOOKUP([1]source_data!D95,[1]geo_data!A:I,9,FALSE)))</f>
        <v>Newport Pagnell North &amp; Hanslope</v>
      </c>
      <c r="O93" s="14" t="str">
        <f>IF([1]source_data!G95="","",IF([1]source_data!D95="","",VLOOKUP([1]source_data!D95,[1]geo_data!A:I,8,FALSE)))</f>
        <v>E05009416</v>
      </c>
      <c r="P93" s="14" t="str">
        <f>IF([1]source_data!G95="","",IF(LEFT(O93,3)="E05","WD",IF(LEFT(O93,3)="S13","WD",IF(LEFT(O93,3)="W05","WD",IF(LEFT(O93,3)="W06","UA",IF(LEFT(O93,3)="S12","CA",IF(LEFT(O93,3)="E06","UA",IF(LEFT(O93,3)="E07","NMD",IF(LEFT(O93,3)="E08","MD",IF(LEFT(O93,3)="E09","LONB"))))))))))</f>
        <v>WD</v>
      </c>
      <c r="Q93" s="14" t="str">
        <f>IF([1]source_data!G95="","",IF([1]source_data!D95="","",VLOOKUP([1]source_data!D95,[1]geo_data!A:I,7,FALSE)))</f>
        <v>Milton Keynes</v>
      </c>
      <c r="R93" s="14" t="str">
        <f>IF([1]source_data!G95="","",IF([1]source_data!D95="","",VLOOKUP([1]source_data!D95,[1]geo_data!A:I,6,FALSE)))</f>
        <v>E06000042</v>
      </c>
      <c r="S93" s="14" t="str">
        <f>IF([1]source_data!G95="","",IF(LEFT(R93,3)="E05","WD",IF(LEFT(R93,3)="S13","WD",IF(LEFT(R93,3)="W05","WD",IF(LEFT(R93,3)="W06","UA",IF(LEFT(R93,3)="S12","CA",IF(LEFT(R93,3)="E06","UA",IF(LEFT(R93,3)="E07","NMD",IF(LEFT(R93,3)="E08","MD",IF(LEFT(R93,3)="E09","LONB"))))))))))</f>
        <v>UA</v>
      </c>
      <c r="T93" s="11" t="str">
        <f>IF([1]source_data!G95="","",IF([1]source_data!N95="","",[1]source_data!N95))</f>
        <v>Hardship Grant</v>
      </c>
      <c r="U93" s="15">
        <f>IF([1]source_data!G95="","",[1]tailored_settings!$B$8)</f>
        <v>46239</v>
      </c>
      <c r="V93" s="11" t="str">
        <f>IF([1]source_data!G95="","",[1]tailored_settings!$B$9)</f>
        <v>http://www.longleigh.org/</v>
      </c>
      <c r="W93" s="13" t="str">
        <f>IF([1]source_data!G95="","",IF([1]source_data!O95="","",[1]source_data!O95))</f>
        <v>2025-09-17</v>
      </c>
      <c r="X93" s="16" t="str">
        <f>IF([1]source_data!G95="","",IF([1]source_data!P95="","",[1]source_data!P95))</f>
        <v>2025-10-08</v>
      </c>
      <c r="Y93" s="17">
        <f>IF([1]source_data!G95="","",IF([1]source_data!Q95="","",[1]source_data!Q95))</f>
        <v>0</v>
      </c>
      <c r="Z93" s="18" t="str">
        <f>IF([1]source_data!G95="","",IF([1]source_data!I95="","",[1]tailored_settings!$B$10))</f>
        <v>Primary grant reason</v>
      </c>
      <c r="AA93" s="18" t="str">
        <f>IF([1]source_data!G95="","",IF([1]source_data!I95="","",[1]source_data!I95))</f>
        <v>1. Customer/family with a diagnosed condition or disability</v>
      </c>
      <c r="AB93" s="18" t="str">
        <f>IF([1]source_data!G95="","",IF([1]source_data!J95="","",[1]tailored_settings!$B$11))</f>
        <v/>
      </c>
      <c r="AC93" s="18" t="str">
        <f>IF([1]source_data!G95="","",IF([1]source_data!J95="","",[1]source_data!J95))</f>
        <v/>
      </c>
      <c r="AD93" s="18" t="str">
        <f>IF([1]source_data!G95="","",IF([1]source_data!K95="","",[1]tailored_settings!$B$12))</f>
        <v>Grant purpose</v>
      </c>
      <c r="AE93" s="18" t="str">
        <f>IF([1]source_data!G95="","",IF([1]source_data!K95="","",[1]source_data!K95))</f>
        <v>Appliances</v>
      </c>
      <c r="AF93" s="18" t="str">
        <f>IF([1]source_data!G95="","",IF([1]source_data!K95="","",[1]tailored_settings!$B$13))</f>
        <v>Grant purpose</v>
      </c>
      <c r="AG93" s="18" t="str">
        <f>IF([1]source_data!G95="","",IF([1]source_data!K95="","",[1]source_data!K95))</f>
        <v>Appliances</v>
      </c>
      <c r="AH93" s="18" t="str">
        <f>IF([1]source_data!G95="","",IF([1]source_data!M95="","",[1]tailored_settings!$B$14))</f>
        <v/>
      </c>
      <c r="AI93" s="18" t="str">
        <f>IF([1]source_data!G95="","",IF([1]source_data!M95="","",[1]source_data!M95))</f>
        <v/>
      </c>
    </row>
    <row r="94" spans="1:35" ht="16" x14ac:dyDescent="0.2">
      <c r="A94" s="11" t="str">
        <f>IF([1]source_data!G96="","",IF(AND([1]source_data!C96&lt;&gt;"",[1]tailored_settings!$B$15="Publish"),CONCATENATE([1]tailored_settings!$B$2&amp;[1]source_data!C96),IF(AND([1]source_data!C96&lt;&gt;"",[1]tailored_settings!$B$15="Do not publish"),CONCATENATE([1]tailored_settings!$B$2&amp;TEXT(ROW(A94)-1,"0000")&amp;"_"&amp;TEXT(F94,"yyyy-mm")),CONCATENATE([1]tailored_settings!$B$2&amp;TEXT(ROW(A94)-1,"0000")&amp;"_"&amp;TEXT(F94,"yyyy-mm")))))</f>
        <v>360G-Longleigh-E25-00159W</v>
      </c>
      <c r="B94" s="11" t="str">
        <f>IF([1]source_data!G96="","",IF([1]source_data!E96&lt;&gt;"",[1]source_data!E96,CONCATENATE("Grant to "&amp;G94)))</f>
        <v>Grant to Individual Recipient</v>
      </c>
      <c r="C94" s="11" t="str">
        <f>IF([1]source_data!G96="","",IF([1]source_data!F96="",_xlfn.XLOOKUP(T94,[1]tailored_settings!$B$20:$B$25,[1]tailored_settings!$A$20:$A$25,"")))</f>
        <v>Providing financial aid during a time of crisis</v>
      </c>
      <c r="D94" s="12">
        <f>IF([1]source_data!G96="","",IF([1]source_data!G96="","",[1]source_data!G96))</f>
        <v>350</v>
      </c>
      <c r="E94" s="11" t="str">
        <f>IF([1]source_data!G96="","",[1]tailored_settings!$B$3)</f>
        <v>GBP</v>
      </c>
      <c r="F94" s="13" t="str">
        <f>IF([1]source_data!G96="","",IF([1]source_data!H96="","",[1]source_data!H96))</f>
        <v>2025-09-17</v>
      </c>
      <c r="G94" s="11" t="str">
        <f>IF([1]source_data!G96="","",[1]tailored_settings!$B$5)</f>
        <v>Individual Recipient</v>
      </c>
      <c r="H94" s="11" t="str">
        <f>IF([1]source_data!G96="","",IF(AND([1]source_data!A96&lt;&gt;"",[1]tailored_settings!$B$16="Publish"),CONCATENATE([1]tailored_settings!$B$2&amp;[1]source_data!A96),IF(AND([1]source_data!A96&lt;&gt;"",[1]tailored_settings!$B$16="Do not publish"),CONCATENATE([1]tailored_settings!$B$4&amp;TEXT(ROW(A94)-1,"0000")&amp;"_"&amp;TEXT(F94,"yyyy-mm")),CONCATENATE([1]tailored_settings!$B$4&amp;TEXT(ROW(A94)-1,"0000")&amp;"_"&amp;TEXT(F94,"yyyy-mm")))))</f>
        <v>360G-Longleigh-IND-0093_2025-09</v>
      </c>
      <c r="I94" s="11" t="str">
        <f>IF([1]source_data!G96="","",[1]tailored_settings!$B$7)</f>
        <v>Longleigh Foundation</v>
      </c>
      <c r="J94" s="11" t="str">
        <f>IF([1]source_data!G96="","",[1]tailored_settings!$B$6)</f>
        <v>GB-CHC-1169016</v>
      </c>
      <c r="K94" s="11" t="str">
        <f>IF([1]source_data!G96="","",IF([1]source_data!I96="","",VLOOKUP([1]source_data!I96,[1]codelist_mapping!A:C,3,FALSE)))</f>
        <v>GTIR030</v>
      </c>
      <c r="L94" s="11" t="str">
        <f>IF([1]source_data!G96="","",IF([1]source_data!J96="","",VLOOKUP([1]source_data!J96,[1]codelist_mapping!A:C,3,FALSE)))</f>
        <v/>
      </c>
      <c r="M94" s="11" t="str">
        <f>IF([1]source_data!G96="","",IF([1]source_data!K96="","",IF([1]source_data!M96&lt;&gt;"",CONCATENATE(VLOOKUP([1]source_data!K96,[1]codelist_mapping!F:H,3,FALSE)&amp;";"&amp;VLOOKUP([1]source_data!L96,[1]codelist_mapping!F:H,3,FALSE)&amp;";"&amp;VLOOKUP([1]source_data!M96,[1]codelist_mapping!F:H,3,FALSE)),IF([1]source_data!L96&lt;&gt;"",CONCATENATE(VLOOKUP([1]source_data!K96,[1]codelist_mapping!F:H,3,FALSE)&amp;";"&amp;VLOOKUP([1]source_data!L96,[1]codelist_mapping!F:H,3,FALSE)),IF([1]source_data!K96&lt;&gt;"",CONCATENATE(VLOOKUP([1]source_data!K96,[1]codelist_mapping!F:H,3,FALSE)))))))</f>
        <v>GTIP070</v>
      </c>
      <c r="N94" s="14" t="str">
        <f>IF([1]source_data!G96="","",IF([1]source_data!D96="","",VLOOKUP([1]source_data!D96,[1]geo_data!A:I,9,FALSE)))</f>
        <v>Newport Pagnell North &amp; Hanslope</v>
      </c>
      <c r="O94" s="14" t="str">
        <f>IF([1]source_data!G96="","",IF([1]source_data!D96="","",VLOOKUP([1]source_data!D96,[1]geo_data!A:I,8,FALSE)))</f>
        <v>E05009416</v>
      </c>
      <c r="P94" s="14" t="str">
        <f>IF([1]source_data!G96="","",IF(LEFT(O94,3)="E05","WD",IF(LEFT(O94,3)="S13","WD",IF(LEFT(O94,3)="W05","WD",IF(LEFT(O94,3)="W06","UA",IF(LEFT(O94,3)="S12","CA",IF(LEFT(O94,3)="E06","UA",IF(LEFT(O94,3)="E07","NMD",IF(LEFT(O94,3)="E08","MD",IF(LEFT(O94,3)="E09","LONB"))))))))))</f>
        <v>WD</v>
      </c>
      <c r="Q94" s="14" t="str">
        <f>IF([1]source_data!G96="","",IF([1]source_data!D96="","",VLOOKUP([1]source_data!D96,[1]geo_data!A:I,7,FALSE)))</f>
        <v>Milton Keynes</v>
      </c>
      <c r="R94" s="14" t="str">
        <f>IF([1]source_data!G96="","",IF([1]source_data!D96="","",VLOOKUP([1]source_data!D96,[1]geo_data!A:I,6,FALSE)))</f>
        <v>E06000042</v>
      </c>
      <c r="S94" s="14" t="str">
        <f>IF([1]source_data!G96="","",IF(LEFT(R94,3)="E05","WD",IF(LEFT(R94,3)="S13","WD",IF(LEFT(R94,3)="W05","WD",IF(LEFT(R94,3)="W06","UA",IF(LEFT(R94,3)="S12","CA",IF(LEFT(R94,3)="E06","UA",IF(LEFT(R94,3)="E07","NMD",IF(LEFT(R94,3)="E08","MD",IF(LEFT(R94,3)="E09","LONB"))))))))))</f>
        <v>UA</v>
      </c>
      <c r="T94" s="11" t="str">
        <f>IF([1]source_data!G96="","",IF([1]source_data!N96="","",[1]source_data!N96))</f>
        <v>Crisis Grant</v>
      </c>
      <c r="U94" s="15">
        <f>IF([1]source_data!G96="","",[1]tailored_settings!$B$8)</f>
        <v>46239</v>
      </c>
      <c r="V94" s="11" t="str">
        <f>IF([1]source_data!G96="","",[1]tailored_settings!$B$9)</f>
        <v>http://www.longleigh.org/</v>
      </c>
      <c r="W94" s="13" t="str">
        <f>IF([1]source_data!G96="","",IF([1]source_data!O96="","",[1]source_data!O96))</f>
        <v>2025-09-17</v>
      </c>
      <c r="X94" s="16" t="str">
        <f>IF([1]source_data!G96="","",IF([1]source_data!P96="","",[1]source_data!P96))</f>
        <v>2026-01-13</v>
      </c>
      <c r="Y94" s="17">
        <f>IF([1]source_data!G96="","",IF([1]source_data!Q96="","",[1]source_data!Q96))</f>
        <v>3</v>
      </c>
      <c r="Z94" s="18" t="str">
        <f>IF([1]source_data!G96="","",IF([1]source_data!I96="","",[1]tailored_settings!$B$10))</f>
        <v>Primary grant reason</v>
      </c>
      <c r="AA94" s="18" t="str">
        <f>IF([1]source_data!G96="","",IF([1]source_data!I96="","",[1]source_data!I96))</f>
        <v>1. Customer/family with a diagnosed condition or disability</v>
      </c>
      <c r="AB94" s="18" t="str">
        <f>IF([1]source_data!G96="","",IF([1]source_data!J96="","",[1]tailored_settings!$B$11))</f>
        <v/>
      </c>
      <c r="AC94" s="18" t="str">
        <f>IF([1]source_data!G96="","",IF([1]source_data!J96="","",[1]source_data!J96))</f>
        <v/>
      </c>
      <c r="AD94" s="18" t="str">
        <f>IF([1]source_data!G96="","",IF([1]source_data!K96="","",[1]tailored_settings!$B$12))</f>
        <v>Grant purpose</v>
      </c>
      <c r="AE94" s="18" t="str">
        <f>IF([1]source_data!G96="","",IF([1]source_data!K96="","",[1]source_data!K96))</f>
        <v>Food vouchers</v>
      </c>
      <c r="AF94" s="18" t="str">
        <f>IF([1]source_data!G96="","",IF([1]source_data!K96="","",[1]tailored_settings!$B$13))</f>
        <v>Grant purpose</v>
      </c>
      <c r="AG94" s="18" t="str">
        <f>IF([1]source_data!G96="","",IF([1]source_data!K96="","",[1]source_data!K96))</f>
        <v>Food vouchers</v>
      </c>
      <c r="AH94" s="18" t="str">
        <f>IF([1]source_data!G96="","",IF([1]source_data!M96="","",[1]tailored_settings!$B$14))</f>
        <v/>
      </c>
      <c r="AI94" s="18" t="str">
        <f>IF([1]source_data!G96="","",IF([1]source_data!M96="","",[1]source_data!M96))</f>
        <v/>
      </c>
    </row>
    <row r="95" spans="1:35" ht="16" x14ac:dyDescent="0.2">
      <c r="A95" s="11" t="str">
        <f>IF([1]source_data!G97="","",IF(AND([1]source_data!C97&lt;&gt;"",[1]tailored_settings!$B$15="Publish"),CONCATENATE([1]tailored_settings!$B$2&amp;[1]source_data!C97),IF(AND([1]source_data!C97&lt;&gt;"",[1]tailored_settings!$B$15="Do not publish"),CONCATENATE([1]tailored_settings!$B$2&amp;TEXT(ROW(A95)-1,"0000")&amp;"_"&amp;TEXT(F95,"yyyy-mm")),CONCATENATE([1]tailored_settings!$B$2&amp;TEXT(ROW(A95)-1,"0000")&amp;"_"&amp;TEXT(F95,"yyyy-mm")))))</f>
        <v>360G-Longleigh-E25-00160W</v>
      </c>
      <c r="B95" s="11" t="str">
        <f>IF([1]source_data!G97="","",IF([1]source_data!E97&lt;&gt;"",[1]source_data!E97,CONCATENATE("Grant to "&amp;G95)))</f>
        <v>Grant to Individual Recipient</v>
      </c>
      <c r="C95" s="11" t="str">
        <f>IF([1]source_data!G97="","",IF([1]source_data!F97="",_xlfn.XLOOKUP(T95,[1]tailored_settings!$B$20:$B$25,[1]tailored_settings!$A$20:$A$25,"")))</f>
        <v>Providing financial aid during a time of crisis</v>
      </c>
      <c r="D95" s="12">
        <f>IF([1]source_data!G97="","",IF([1]source_data!G97="","",[1]source_data!G97))</f>
        <v>350</v>
      </c>
      <c r="E95" s="11" t="str">
        <f>IF([1]source_data!G97="","",[1]tailored_settings!$B$3)</f>
        <v>GBP</v>
      </c>
      <c r="F95" s="13" t="str">
        <f>IF([1]source_data!G97="","",IF([1]source_data!H97="","",[1]source_data!H97))</f>
        <v>2025-09-15</v>
      </c>
      <c r="G95" s="11" t="str">
        <f>IF([1]source_data!G97="","",[1]tailored_settings!$B$5)</f>
        <v>Individual Recipient</v>
      </c>
      <c r="H95" s="11" t="str">
        <f>IF([1]source_data!G97="","",IF(AND([1]source_data!A97&lt;&gt;"",[1]tailored_settings!$B$16="Publish"),CONCATENATE([1]tailored_settings!$B$2&amp;[1]source_data!A97),IF(AND([1]source_data!A97&lt;&gt;"",[1]tailored_settings!$B$16="Do not publish"),CONCATENATE([1]tailored_settings!$B$4&amp;TEXT(ROW(A95)-1,"0000")&amp;"_"&amp;TEXT(F95,"yyyy-mm")),CONCATENATE([1]tailored_settings!$B$4&amp;TEXT(ROW(A95)-1,"0000")&amp;"_"&amp;TEXT(F95,"yyyy-mm")))))</f>
        <v>360G-Longleigh-IND-0094_2025-09</v>
      </c>
      <c r="I95" s="11" t="str">
        <f>IF([1]source_data!G97="","",[1]tailored_settings!$B$7)</f>
        <v>Longleigh Foundation</v>
      </c>
      <c r="J95" s="11" t="str">
        <f>IF([1]source_data!G97="","",[1]tailored_settings!$B$6)</f>
        <v>GB-CHC-1169016</v>
      </c>
      <c r="K95" s="11" t="str">
        <f>IF([1]source_data!G97="","",IF([1]source_data!I97="","",VLOOKUP([1]source_data!I97,[1]codelist_mapping!A:C,3,FALSE)))</f>
        <v>GTIR100</v>
      </c>
      <c r="L95" s="11" t="str">
        <f>IF([1]source_data!G97="","",IF([1]source_data!J97="","",VLOOKUP([1]source_data!J97,[1]codelist_mapping!A:C,3,FALSE)))</f>
        <v/>
      </c>
      <c r="M95" s="11" t="str">
        <f>IF([1]source_data!G97="","",IF([1]source_data!K97="","",IF([1]source_data!M97&lt;&gt;"",CONCATENATE(VLOOKUP([1]source_data!K97,[1]codelist_mapping!F:H,3,FALSE)&amp;";"&amp;VLOOKUP([1]source_data!L97,[1]codelist_mapping!F:H,3,FALSE)&amp;";"&amp;VLOOKUP([1]source_data!M97,[1]codelist_mapping!F:H,3,FALSE)),IF([1]source_data!L97&lt;&gt;"",CONCATENATE(VLOOKUP([1]source_data!K97,[1]codelist_mapping!F:H,3,FALSE)&amp;";"&amp;VLOOKUP([1]source_data!L97,[1]codelist_mapping!F:H,3,FALSE)),IF([1]source_data!K97&lt;&gt;"",CONCATENATE(VLOOKUP([1]source_data!K97,[1]codelist_mapping!F:H,3,FALSE)))))))</f>
        <v>GTIP070</v>
      </c>
      <c r="N95" s="14" t="str">
        <f>IF([1]source_data!G97="","",IF([1]source_data!D97="","",VLOOKUP([1]source_data!D97,[1]geo_data!A:I,9,FALSE)))</f>
        <v>Nene Valley</v>
      </c>
      <c r="O95" s="14" t="str">
        <f>IF([1]source_data!G97="","",IF([1]source_data!D97="","",VLOOKUP([1]source_data!D97,[1]geo_data!A:I,8,FALSE)))</f>
        <v>E05013262</v>
      </c>
      <c r="P95" s="14" t="str">
        <f>IF([1]source_data!G97="","",IF(LEFT(O95,3)="E05","WD",IF(LEFT(O95,3)="S13","WD",IF(LEFT(O95,3)="W05","WD",IF(LEFT(O95,3)="W06","UA",IF(LEFT(O95,3)="S12","CA",IF(LEFT(O95,3)="E06","UA",IF(LEFT(O95,3)="E07","NMD",IF(LEFT(O95,3)="E08","MD",IF(LEFT(O95,3)="E09","LONB"))))))))))</f>
        <v>WD</v>
      </c>
      <c r="Q95" s="14" t="str">
        <f>IF([1]source_data!G97="","",IF([1]source_data!D97="","",VLOOKUP([1]source_data!D97,[1]geo_data!A:I,7,FALSE)))</f>
        <v>West Northamptonshire</v>
      </c>
      <c r="R95" s="14" t="str">
        <f>IF([1]source_data!G97="","",IF([1]source_data!D97="","",VLOOKUP([1]source_data!D97,[1]geo_data!A:I,6,FALSE)))</f>
        <v>E06000062</v>
      </c>
      <c r="S95" s="14" t="str">
        <f>IF([1]source_data!G97="","",IF(LEFT(R95,3)="E05","WD",IF(LEFT(R95,3)="S13","WD",IF(LEFT(R95,3)="W05","WD",IF(LEFT(R95,3)="W06","UA",IF(LEFT(R95,3)="S12","CA",IF(LEFT(R95,3)="E06","UA",IF(LEFT(R95,3)="E07","NMD",IF(LEFT(R95,3)="E08","MD",IF(LEFT(R95,3)="E09","LONB"))))))))))</f>
        <v>UA</v>
      </c>
      <c r="T95" s="11" t="str">
        <f>IF([1]source_data!G97="","",IF([1]source_data!N97="","",[1]source_data!N97))</f>
        <v>Crisis Grant</v>
      </c>
      <c r="U95" s="15">
        <f>IF([1]source_data!G97="","",[1]tailored_settings!$B$8)</f>
        <v>46239</v>
      </c>
      <c r="V95" s="11" t="str">
        <f>IF([1]source_data!G97="","",[1]tailored_settings!$B$9)</f>
        <v>http://www.longleigh.org/</v>
      </c>
      <c r="W95" s="13" t="str">
        <f>IF([1]source_data!G97="","",IF([1]source_data!O97="","",[1]source_data!O97))</f>
        <v>2025-09-15</v>
      </c>
      <c r="X95" s="16" t="str">
        <f>IF([1]source_data!G97="","",IF([1]source_data!P97="","",[1]source_data!P97))</f>
        <v>2025-11-14</v>
      </c>
      <c r="Y95" s="17">
        <f>IF([1]source_data!G97="","",IF([1]source_data!Q97="","",[1]source_data!Q97))</f>
        <v>1</v>
      </c>
      <c r="Z95" s="18" t="str">
        <f>IF([1]source_data!G97="","",IF([1]source_data!I97="","",[1]tailored_settings!$B$10))</f>
        <v>Primary grant reason</v>
      </c>
      <c r="AA95" s="18" t="str">
        <f>IF([1]source_data!G97="","",IF([1]source_data!I97="","",[1]source_data!I97))</f>
        <v>5. Customer/family having been the victims of a reported crime in their home.</v>
      </c>
      <c r="AB95" s="18" t="str">
        <f>IF([1]source_data!G97="","",IF([1]source_data!J97="","",[1]tailored_settings!$B$11))</f>
        <v/>
      </c>
      <c r="AC95" s="18" t="str">
        <f>IF([1]source_data!G97="","",IF([1]source_data!J97="","",[1]source_data!J97))</f>
        <v/>
      </c>
      <c r="AD95" s="18" t="str">
        <f>IF([1]source_data!G97="","",IF([1]source_data!K97="","",[1]tailored_settings!$B$12))</f>
        <v>Grant purpose</v>
      </c>
      <c r="AE95" s="18" t="str">
        <f>IF([1]source_data!G97="","",IF([1]source_data!K97="","",[1]source_data!K97))</f>
        <v>Food vouchers</v>
      </c>
      <c r="AF95" s="18" t="str">
        <f>IF([1]source_data!G97="","",IF([1]source_data!K97="","",[1]tailored_settings!$B$13))</f>
        <v>Grant purpose</v>
      </c>
      <c r="AG95" s="18" t="str">
        <f>IF([1]source_data!G97="","",IF([1]source_data!K97="","",[1]source_data!K97))</f>
        <v>Food vouchers</v>
      </c>
      <c r="AH95" s="18" t="str">
        <f>IF([1]source_data!G97="","",IF([1]source_data!M97="","",[1]tailored_settings!$B$14))</f>
        <v/>
      </c>
      <c r="AI95" s="18" t="str">
        <f>IF([1]source_data!G97="","",IF([1]source_data!M97="","",[1]source_data!M97))</f>
        <v/>
      </c>
    </row>
    <row r="96" spans="1:35" ht="16" x14ac:dyDescent="0.2">
      <c r="A96" s="11" t="str">
        <f>IF([1]source_data!G98="","",IF(AND([1]source_data!C98&lt;&gt;"",[1]tailored_settings!$B$15="Publish"),CONCATENATE([1]tailored_settings!$B$2&amp;[1]source_data!C98),IF(AND([1]source_data!C98&lt;&gt;"",[1]tailored_settings!$B$15="Do not publish"),CONCATENATE([1]tailored_settings!$B$2&amp;TEXT(ROW(A96)-1,"0000")&amp;"_"&amp;TEXT(F96,"yyyy-mm")),CONCATENATE([1]tailored_settings!$B$2&amp;TEXT(ROW(A96)-1,"0000")&amp;"_"&amp;TEXT(F96,"yyyy-mm")))))</f>
        <v>360G-Longleigh-E25-00161W</v>
      </c>
      <c r="B96" s="11" t="str">
        <f>IF([1]source_data!G98="","",IF([1]source_data!E98&lt;&gt;"",[1]source_data!E98,CONCATENATE("Grant to "&amp;G96)))</f>
        <v>Grant to Individual Recipient</v>
      </c>
      <c r="C96" s="11" t="str">
        <f>IF([1]source_data!G98="","",IF([1]source_data!F98="",_xlfn.XLOOKUP(T96,[1]tailored_settings!$B$20:$B$25,[1]tailored_settings!$A$20:$A$25,"")))</f>
        <v>Helping to alleviate financial hardship</v>
      </c>
      <c r="D96" s="12">
        <f>IF([1]source_data!G98="","",IF([1]source_data!G98="","",[1]source_data!G98))</f>
        <v>1004.81</v>
      </c>
      <c r="E96" s="11" t="str">
        <f>IF([1]source_data!G98="","",[1]tailored_settings!$B$3)</f>
        <v>GBP</v>
      </c>
      <c r="F96" s="13" t="str">
        <f>IF([1]source_data!G98="","",IF([1]source_data!H98="","",[1]source_data!H98))</f>
        <v>2025-09-16</v>
      </c>
      <c r="G96" s="11" t="str">
        <f>IF([1]source_data!G98="","",[1]tailored_settings!$B$5)</f>
        <v>Individual Recipient</v>
      </c>
      <c r="H96" s="11" t="str">
        <f>IF([1]source_data!G98="","",IF(AND([1]source_data!A98&lt;&gt;"",[1]tailored_settings!$B$16="Publish"),CONCATENATE([1]tailored_settings!$B$2&amp;[1]source_data!A98),IF(AND([1]source_data!A98&lt;&gt;"",[1]tailored_settings!$B$16="Do not publish"),CONCATENATE([1]tailored_settings!$B$4&amp;TEXT(ROW(A96)-1,"0000")&amp;"_"&amp;TEXT(F96,"yyyy-mm")),CONCATENATE([1]tailored_settings!$B$4&amp;TEXT(ROW(A96)-1,"0000")&amp;"_"&amp;TEXT(F96,"yyyy-mm")))))</f>
        <v>360G-Longleigh-IND-0095_2025-09</v>
      </c>
      <c r="I96" s="11" t="str">
        <f>IF([1]source_data!G98="","",[1]tailored_settings!$B$7)</f>
        <v>Longleigh Foundation</v>
      </c>
      <c r="J96" s="11" t="str">
        <f>IF([1]source_data!G98="","",[1]tailored_settings!$B$6)</f>
        <v>GB-CHC-1169016</v>
      </c>
      <c r="K96" s="11" t="str">
        <f>IF([1]source_data!G98="","",IF([1]source_data!I98="","",VLOOKUP([1]source_data!I98,[1]codelist_mapping!A:C,3,FALSE)))</f>
        <v>GTIR030</v>
      </c>
      <c r="L96" s="11" t="str">
        <f>IF([1]source_data!G98="","",IF([1]source_data!J98="","",VLOOKUP([1]source_data!J98,[1]codelist_mapping!A:C,3,FALSE)))</f>
        <v/>
      </c>
      <c r="M96" s="11" t="str">
        <f>IF([1]source_data!G98="","",IF([1]source_data!K98="","",IF([1]source_data!M98&lt;&gt;"",CONCATENATE(VLOOKUP([1]source_data!K98,[1]codelist_mapping!F:H,3,FALSE)&amp;";"&amp;VLOOKUP([1]source_data!L98,[1]codelist_mapping!F:H,3,FALSE)&amp;";"&amp;VLOOKUP([1]source_data!M98,[1]codelist_mapping!F:H,3,FALSE)),IF([1]source_data!L98&lt;&gt;"",CONCATENATE(VLOOKUP([1]source_data!K98,[1]codelist_mapping!F:H,3,FALSE)&amp;";"&amp;VLOOKUP([1]source_data!L98,[1]codelist_mapping!F:H,3,FALSE)),IF([1]source_data!K98&lt;&gt;"",CONCATENATE(VLOOKUP([1]source_data!K98,[1]codelist_mapping!F:H,3,FALSE)))))))</f>
        <v>GTIP020</v>
      </c>
      <c r="N96" s="14" t="str">
        <f>IF([1]source_data!G98="","",IF([1]source_data!D98="","",VLOOKUP([1]source_data!D98,[1]geo_data!A:I,9,FALSE)))</f>
        <v>Houghton Regis West</v>
      </c>
      <c r="O96" s="14" t="str">
        <f>IF([1]source_data!G98="","",IF([1]source_data!D98="","",VLOOKUP([1]source_data!D98,[1]geo_data!A:I,8,FALSE)))</f>
        <v>E05014413</v>
      </c>
      <c r="P96" s="14" t="str">
        <f>IF([1]source_data!G98="","",IF(LEFT(O96,3)="E05","WD",IF(LEFT(O96,3)="S13","WD",IF(LEFT(O96,3)="W05","WD",IF(LEFT(O96,3)="W06","UA",IF(LEFT(O96,3)="S12","CA",IF(LEFT(O96,3)="E06","UA",IF(LEFT(O96,3)="E07","NMD",IF(LEFT(O96,3)="E08","MD",IF(LEFT(O96,3)="E09","LONB"))))))))))</f>
        <v>WD</v>
      </c>
      <c r="Q96" s="14" t="str">
        <f>IF([1]source_data!G98="","",IF([1]source_data!D98="","",VLOOKUP([1]source_data!D98,[1]geo_data!A:I,7,FALSE)))</f>
        <v>Central Bedfordshire</v>
      </c>
      <c r="R96" s="14" t="str">
        <f>IF([1]source_data!G98="","",IF([1]source_data!D98="","",VLOOKUP([1]source_data!D98,[1]geo_data!A:I,6,FALSE)))</f>
        <v>E06000056</v>
      </c>
      <c r="S96" s="14" t="str">
        <f>IF([1]source_data!G98="","",IF(LEFT(R96,3)="E05","WD",IF(LEFT(R96,3)="S13","WD",IF(LEFT(R96,3)="W05","WD",IF(LEFT(R96,3)="W06","UA",IF(LEFT(R96,3)="S12","CA",IF(LEFT(R96,3)="E06","UA",IF(LEFT(R96,3)="E07","NMD",IF(LEFT(R96,3)="E08","MD",IF(LEFT(R96,3)="E09","LONB"))))))))))</f>
        <v>UA</v>
      </c>
      <c r="T96" s="11" t="str">
        <f>IF([1]source_data!G98="","",IF([1]source_data!N98="","",[1]source_data!N98))</f>
        <v>Hardship Grant</v>
      </c>
      <c r="U96" s="15">
        <f>IF([1]source_data!G98="","",[1]tailored_settings!$B$8)</f>
        <v>46239</v>
      </c>
      <c r="V96" s="11" t="str">
        <f>IF([1]source_data!G98="","",[1]tailored_settings!$B$9)</f>
        <v>http://www.longleigh.org/</v>
      </c>
      <c r="W96" s="13" t="str">
        <f>IF([1]source_data!G98="","",IF([1]source_data!O98="","",[1]source_data!O98))</f>
        <v>2025-09-16</v>
      </c>
      <c r="X96" s="16" t="str">
        <f>IF([1]source_data!G98="","",IF([1]source_data!P98="","",[1]source_data!P98))</f>
        <v>2025-10-10</v>
      </c>
      <c r="Y96" s="17">
        <f>IF([1]source_data!G98="","",IF([1]source_data!Q98="","",[1]source_data!Q98))</f>
        <v>0</v>
      </c>
      <c r="Z96" s="18" t="str">
        <f>IF([1]source_data!G98="","",IF([1]source_data!I98="","",[1]tailored_settings!$B$10))</f>
        <v>Primary grant reason</v>
      </c>
      <c r="AA96" s="18" t="str">
        <f>IF([1]source_data!G98="","",IF([1]source_data!I98="","",[1]source_data!I98))</f>
        <v>1. Customer/family with a diagnosed condition or disability</v>
      </c>
      <c r="AB96" s="18" t="str">
        <f>IF([1]source_data!G98="","",IF([1]source_data!J98="","",[1]tailored_settings!$B$11))</f>
        <v/>
      </c>
      <c r="AC96" s="18" t="str">
        <f>IF([1]source_data!G98="","",IF([1]source_data!J98="","",[1]source_data!J98))</f>
        <v/>
      </c>
      <c r="AD96" s="18" t="str">
        <f>IF([1]source_data!G98="","",IF([1]source_data!K98="","",[1]tailored_settings!$B$12))</f>
        <v>Grant purpose</v>
      </c>
      <c r="AE96" s="18" t="str">
        <f>IF([1]source_data!G98="","",IF([1]source_data!K98="","",[1]source_data!K98))</f>
        <v>Appliances</v>
      </c>
      <c r="AF96" s="18" t="str">
        <f>IF([1]source_data!G98="","",IF([1]source_data!K98="","",[1]tailored_settings!$B$13))</f>
        <v>Grant purpose</v>
      </c>
      <c r="AG96" s="18" t="str">
        <f>IF([1]source_data!G98="","",IF([1]source_data!K98="","",[1]source_data!K98))</f>
        <v>Appliances</v>
      </c>
      <c r="AH96" s="18" t="str">
        <f>IF([1]source_data!G98="","",IF([1]source_data!M98="","",[1]tailored_settings!$B$14))</f>
        <v/>
      </c>
      <c r="AI96" s="18" t="str">
        <f>IF([1]source_data!G98="","",IF([1]source_data!M98="","",[1]source_data!M98))</f>
        <v/>
      </c>
    </row>
    <row r="97" spans="1:35" ht="16" x14ac:dyDescent="0.2">
      <c r="A97" s="11" t="str">
        <f>IF([1]source_data!G99="","",IF(AND([1]source_data!C99&lt;&gt;"",[1]tailored_settings!$B$15="Publish"),CONCATENATE([1]tailored_settings!$B$2&amp;[1]source_data!C99),IF(AND([1]source_data!C99&lt;&gt;"",[1]tailored_settings!$B$15="Do not publish"),CONCATENATE([1]tailored_settings!$B$2&amp;TEXT(ROW(A97)-1,"0000")&amp;"_"&amp;TEXT(F97,"yyyy-mm")),CONCATENATE([1]tailored_settings!$B$2&amp;TEXT(ROW(A97)-1,"0000")&amp;"_"&amp;TEXT(F97,"yyyy-mm")))))</f>
        <v>360G-Longleigh-E25-00162W</v>
      </c>
      <c r="B97" s="11" t="str">
        <f>IF([1]source_data!G99="","",IF([1]source_data!E99&lt;&gt;"",[1]source_data!E99,CONCATENATE("Grant to "&amp;G97)))</f>
        <v>Grant to Individual Recipient</v>
      </c>
      <c r="C97" s="11" t="str">
        <f>IF([1]source_data!G99="","",IF([1]source_data!F99="",_xlfn.XLOOKUP(T97,[1]tailored_settings!$B$20:$B$25,[1]tailored_settings!$A$20:$A$25,"")))</f>
        <v>Helping to alleviate financial hardship</v>
      </c>
      <c r="D97" s="12">
        <f>IF([1]source_data!G99="","",IF([1]source_data!G99="","",[1]source_data!G99))</f>
        <v>795.98</v>
      </c>
      <c r="E97" s="11" t="str">
        <f>IF([1]source_data!G99="","",[1]tailored_settings!$B$3)</f>
        <v>GBP</v>
      </c>
      <c r="F97" s="13" t="str">
        <f>IF([1]source_data!G99="","",IF([1]source_data!H99="","",[1]source_data!H99))</f>
        <v>2025-09-15</v>
      </c>
      <c r="G97" s="11" t="str">
        <f>IF([1]source_data!G99="","",[1]tailored_settings!$B$5)</f>
        <v>Individual Recipient</v>
      </c>
      <c r="H97" s="11" t="str">
        <f>IF([1]source_data!G99="","",IF(AND([1]source_data!A99&lt;&gt;"",[1]tailored_settings!$B$16="Publish"),CONCATENATE([1]tailored_settings!$B$2&amp;[1]source_data!A99),IF(AND([1]source_data!A99&lt;&gt;"",[1]tailored_settings!$B$16="Do not publish"),CONCATENATE([1]tailored_settings!$B$4&amp;TEXT(ROW(A97)-1,"0000")&amp;"_"&amp;TEXT(F97,"yyyy-mm")),CONCATENATE([1]tailored_settings!$B$4&amp;TEXT(ROW(A97)-1,"0000")&amp;"_"&amp;TEXT(F97,"yyyy-mm")))))</f>
        <v>360G-Longleigh-IND-0096_2025-09</v>
      </c>
      <c r="I97" s="11" t="str">
        <f>IF([1]source_data!G99="","",[1]tailored_settings!$B$7)</f>
        <v>Longleigh Foundation</v>
      </c>
      <c r="J97" s="11" t="str">
        <f>IF([1]source_data!G99="","",[1]tailored_settings!$B$6)</f>
        <v>GB-CHC-1169016</v>
      </c>
      <c r="K97" s="11" t="str">
        <f>IF([1]source_data!G99="","",IF([1]source_data!I99="","",VLOOKUP([1]source_data!I99,[1]codelist_mapping!A:C,3,FALSE)))</f>
        <v>GTIR080</v>
      </c>
      <c r="L97" s="11" t="str">
        <f>IF([1]source_data!G99="","",IF([1]source_data!J99="","",VLOOKUP([1]source_data!J99,[1]codelist_mapping!A:C,3,FALSE)))</f>
        <v/>
      </c>
      <c r="M97" s="11" t="str">
        <f>IF([1]source_data!G99="","",IF([1]source_data!K99="","",IF([1]source_data!M99&lt;&gt;"",CONCATENATE(VLOOKUP([1]source_data!K99,[1]codelist_mapping!F:H,3,FALSE)&amp;";"&amp;VLOOKUP([1]source_data!L99,[1]codelist_mapping!F:H,3,FALSE)&amp;";"&amp;VLOOKUP([1]source_data!M99,[1]codelist_mapping!F:H,3,FALSE)),IF([1]source_data!L99&lt;&gt;"",CONCATENATE(VLOOKUP([1]source_data!K99,[1]codelist_mapping!F:H,3,FALSE)&amp;";"&amp;VLOOKUP([1]source_data!L99,[1]codelist_mapping!F:H,3,FALSE)),IF([1]source_data!K99&lt;&gt;"",CONCATENATE(VLOOKUP([1]source_data!K99,[1]codelist_mapping!F:H,3,FALSE)))))))</f>
        <v>GTIP020;GTIP060</v>
      </c>
      <c r="N97" s="14" t="str">
        <f>IF([1]source_data!G99="","",IF([1]source_data!D99="","",VLOOKUP([1]source_data!D99,[1]geo_data!A:I,9,FALSE)))</f>
        <v>Thames</v>
      </c>
      <c r="O97" s="14" t="str">
        <f>IF([1]source_data!G99="","",IF([1]source_data!D99="","",VLOOKUP([1]source_data!D99,[1]geo_data!A:I,8,FALSE)))</f>
        <v>E05013877</v>
      </c>
      <c r="P97" s="14" t="str">
        <f>IF([1]source_data!G99="","",IF(LEFT(O97,3)="E05","WD",IF(LEFT(O97,3)="S13","WD",IF(LEFT(O97,3)="W05","WD",IF(LEFT(O97,3)="W06","UA",IF(LEFT(O97,3)="S12","CA",IF(LEFT(O97,3)="E06","UA",IF(LEFT(O97,3)="E07","NMD",IF(LEFT(O97,3)="E08","MD",IF(LEFT(O97,3)="E09","LONB"))))))))))</f>
        <v>WD</v>
      </c>
      <c r="Q97" s="14" t="str">
        <f>IF([1]source_data!G99="","",IF([1]source_data!D99="","",VLOOKUP([1]source_data!D99,[1]geo_data!A:I,7,FALSE)))</f>
        <v>Reading</v>
      </c>
      <c r="R97" s="14" t="str">
        <f>IF([1]source_data!G99="","",IF([1]source_data!D99="","",VLOOKUP([1]source_data!D99,[1]geo_data!A:I,6,FALSE)))</f>
        <v>E06000038</v>
      </c>
      <c r="S97" s="14" t="str">
        <f>IF([1]source_data!G99="","",IF(LEFT(R97,3)="E05","WD",IF(LEFT(R97,3)="S13","WD",IF(LEFT(R97,3)="W05","WD",IF(LEFT(R97,3)="W06","UA",IF(LEFT(R97,3)="S12","CA",IF(LEFT(R97,3)="E06","UA",IF(LEFT(R97,3)="E07","NMD",IF(LEFT(R97,3)="E08","MD",IF(LEFT(R97,3)="E09","LONB"))))))))))</f>
        <v>UA</v>
      </c>
      <c r="T97" s="11" t="str">
        <f>IF([1]source_data!G99="","",IF([1]source_data!N99="","",[1]source_data!N99))</f>
        <v>Hardship Grant</v>
      </c>
      <c r="U97" s="15">
        <f>IF([1]source_data!G99="","",[1]tailored_settings!$B$8)</f>
        <v>46239</v>
      </c>
      <c r="V97" s="11" t="str">
        <f>IF([1]source_data!G99="","",[1]tailored_settings!$B$9)</f>
        <v>http://www.longleigh.org/</v>
      </c>
      <c r="W97" s="13" t="str">
        <f>IF([1]source_data!G99="","",IF([1]source_data!O99="","",[1]source_data!O99))</f>
        <v>2025-09-15</v>
      </c>
      <c r="X97" s="16" t="str">
        <f>IF([1]source_data!G99="","",IF([1]source_data!P99="","",[1]source_data!P99))</f>
        <v>2025-10-03</v>
      </c>
      <c r="Y97" s="17">
        <f>IF([1]source_data!G99="","",IF([1]source_data!Q99="","",[1]source_data!Q99))</f>
        <v>0</v>
      </c>
      <c r="Z97" s="18" t="str">
        <f>IF([1]source_data!G99="","",IF([1]source_data!I99="","",[1]tailored_settings!$B$10))</f>
        <v>Primary grant reason</v>
      </c>
      <c r="AA97" s="18" t="str">
        <f>IF([1]source_data!G99="","",IF([1]source_data!I99="","",[1]source_data!I99))</f>
        <v>3. Customer/family moving from homelessness/supported living into independent living.</v>
      </c>
      <c r="AB97" s="18" t="str">
        <f>IF([1]source_data!G99="","",IF([1]source_data!J99="","",[1]tailored_settings!$B$11))</f>
        <v/>
      </c>
      <c r="AC97" s="18" t="str">
        <f>IF([1]source_data!G99="","",IF([1]source_data!J99="","",[1]source_data!J99))</f>
        <v/>
      </c>
      <c r="AD97" s="18" t="str">
        <f>IF([1]source_data!G99="","",IF([1]source_data!K99="","",[1]tailored_settings!$B$12))</f>
        <v>Grant purpose</v>
      </c>
      <c r="AE97" s="18" t="str">
        <f>IF([1]source_data!G99="","",IF([1]source_data!K99="","",[1]source_data!K99))</f>
        <v>Appliances</v>
      </c>
      <c r="AF97" s="18" t="str">
        <f>IF([1]source_data!G99="","",IF([1]source_data!K99="","",[1]tailored_settings!$B$13))</f>
        <v>Grant purpose</v>
      </c>
      <c r="AG97" s="18" t="str">
        <f>IF([1]source_data!G99="","",IF([1]source_data!K99="","",[1]source_data!K99))</f>
        <v>Appliances</v>
      </c>
      <c r="AH97" s="18" t="str">
        <f>IF([1]source_data!G99="","",IF([1]source_data!M99="","",[1]tailored_settings!$B$14))</f>
        <v/>
      </c>
      <c r="AI97" s="18" t="str">
        <f>IF([1]source_data!G99="","",IF([1]source_data!M99="","",[1]source_data!M99))</f>
        <v/>
      </c>
    </row>
    <row r="98" spans="1:35" ht="16" x14ac:dyDescent="0.2">
      <c r="A98" s="11" t="str">
        <f>IF([1]source_data!G100="","",IF(AND([1]source_data!C100&lt;&gt;"",[1]tailored_settings!$B$15="Publish"),CONCATENATE([1]tailored_settings!$B$2&amp;[1]source_data!C100),IF(AND([1]source_data!C100&lt;&gt;"",[1]tailored_settings!$B$15="Do not publish"),CONCATENATE([1]tailored_settings!$B$2&amp;TEXT(ROW(A98)-1,"0000")&amp;"_"&amp;TEXT(F98,"yyyy-mm")),CONCATENATE([1]tailored_settings!$B$2&amp;TEXT(ROW(A98)-1,"0000")&amp;"_"&amp;TEXT(F98,"yyyy-mm")))))</f>
        <v>360G-Longleigh-E25-00163W</v>
      </c>
      <c r="B98" s="11" t="str">
        <f>IF([1]source_data!G100="","",IF([1]source_data!E100&lt;&gt;"",[1]source_data!E100,CONCATENATE("Grant to "&amp;G98)))</f>
        <v>Grant to Individual Recipient</v>
      </c>
      <c r="C98" s="11" t="str">
        <f>IF([1]source_data!G100="","",IF([1]source_data!F100="",_xlfn.XLOOKUP(T98,[1]tailored_settings!$B$20:$B$25,[1]tailored_settings!$A$20:$A$25,"")))</f>
        <v>Helping to alleviate financial hardship</v>
      </c>
      <c r="D98" s="12">
        <f>IF([1]source_data!G100="","",IF([1]source_data!G100="","",[1]source_data!G100))</f>
        <v>657.61000000000013</v>
      </c>
      <c r="E98" s="11" t="str">
        <f>IF([1]source_data!G100="","",[1]tailored_settings!$B$3)</f>
        <v>GBP</v>
      </c>
      <c r="F98" s="13" t="str">
        <f>IF([1]source_data!G100="","",IF([1]source_data!H100="","",[1]source_data!H100))</f>
        <v>2025-09-15</v>
      </c>
      <c r="G98" s="11" t="str">
        <f>IF([1]source_data!G100="","",[1]tailored_settings!$B$5)</f>
        <v>Individual Recipient</v>
      </c>
      <c r="H98" s="11" t="str">
        <f>IF([1]source_data!G100="","",IF(AND([1]source_data!A100&lt;&gt;"",[1]tailored_settings!$B$16="Publish"),CONCATENATE([1]tailored_settings!$B$2&amp;[1]source_data!A100),IF(AND([1]source_data!A100&lt;&gt;"",[1]tailored_settings!$B$16="Do not publish"),CONCATENATE([1]tailored_settings!$B$4&amp;TEXT(ROW(A98)-1,"0000")&amp;"_"&amp;TEXT(F98,"yyyy-mm")),CONCATENATE([1]tailored_settings!$B$4&amp;TEXT(ROW(A98)-1,"0000")&amp;"_"&amp;TEXT(F98,"yyyy-mm")))))</f>
        <v>360G-Longleigh-IND-0097_2025-09</v>
      </c>
      <c r="I98" s="11" t="str">
        <f>IF([1]source_data!G100="","",[1]tailored_settings!$B$7)</f>
        <v>Longleigh Foundation</v>
      </c>
      <c r="J98" s="11" t="str">
        <f>IF([1]source_data!G100="","",[1]tailored_settings!$B$6)</f>
        <v>GB-CHC-1169016</v>
      </c>
      <c r="K98" s="11" t="str">
        <f>IF([1]source_data!G100="","",IF([1]source_data!I100="","",VLOOKUP([1]source_data!I100,[1]codelist_mapping!A:C,3,FALSE)))</f>
        <v>GTIR080</v>
      </c>
      <c r="L98" s="11" t="str">
        <f>IF([1]source_data!G100="","",IF([1]source_data!J100="","",VLOOKUP([1]source_data!J100,[1]codelist_mapping!A:C,3,FALSE)))</f>
        <v/>
      </c>
      <c r="M98" s="11" t="str">
        <f>IF([1]source_data!G100="","",IF([1]source_data!K100="","",IF([1]source_data!M100&lt;&gt;"",CONCATENATE(VLOOKUP([1]source_data!K100,[1]codelist_mapping!F:H,3,FALSE)&amp;";"&amp;VLOOKUP([1]source_data!L100,[1]codelist_mapping!F:H,3,FALSE)&amp;";"&amp;VLOOKUP([1]source_data!M100,[1]codelist_mapping!F:H,3,FALSE)),IF([1]source_data!L100&lt;&gt;"",CONCATENATE(VLOOKUP([1]source_data!K100,[1]codelist_mapping!F:H,3,FALSE)&amp;";"&amp;VLOOKUP([1]source_data!L100,[1]codelist_mapping!F:H,3,FALSE)),IF([1]source_data!K100&lt;&gt;"",CONCATENATE(VLOOKUP([1]source_data!K100,[1]codelist_mapping!F:H,3,FALSE)))))))</f>
        <v>GTIP020;GTIP060</v>
      </c>
      <c r="N98" s="14" t="str">
        <f>IF([1]source_data!G100="","",IF([1]source_data!D100="","",VLOOKUP([1]source_data!D100,[1]geo_data!A:I,9,FALSE)))</f>
        <v>Warwick All Saints &amp; Woodloes</v>
      </c>
      <c r="O98" s="14" t="str">
        <f>IF([1]source_data!G100="","",IF([1]source_data!D100="","",VLOOKUP([1]source_data!D100,[1]geo_data!A:I,8,FALSE)))</f>
        <v>E05012627</v>
      </c>
      <c r="P98" s="14" t="str">
        <f>IF([1]source_data!G100="","",IF(LEFT(O98,3)="E05","WD",IF(LEFT(O98,3)="S13","WD",IF(LEFT(O98,3)="W05","WD",IF(LEFT(O98,3)="W06","UA",IF(LEFT(O98,3)="S12","CA",IF(LEFT(O98,3)="E06","UA",IF(LEFT(O98,3)="E07","NMD",IF(LEFT(O98,3)="E08","MD",IF(LEFT(O98,3)="E09","LONB"))))))))))</f>
        <v>WD</v>
      </c>
      <c r="Q98" s="14" t="str">
        <f>IF([1]source_data!G100="","",IF([1]source_data!D100="","",VLOOKUP([1]source_data!D100,[1]geo_data!A:I,7,FALSE)))</f>
        <v>Warwick</v>
      </c>
      <c r="R98" s="14" t="str">
        <f>IF([1]source_data!G100="","",IF([1]source_data!D100="","",VLOOKUP([1]source_data!D100,[1]geo_data!A:I,6,FALSE)))</f>
        <v>E07000222</v>
      </c>
      <c r="S98" s="14" t="str">
        <f>IF([1]source_data!G100="","",IF(LEFT(R98,3)="E05","WD",IF(LEFT(R98,3)="S13","WD",IF(LEFT(R98,3)="W05","WD",IF(LEFT(R98,3)="W06","UA",IF(LEFT(R98,3)="S12","CA",IF(LEFT(R98,3)="E06","UA",IF(LEFT(R98,3)="E07","NMD",IF(LEFT(R98,3)="E08","MD",IF(LEFT(R98,3)="E09","LONB"))))))))))</f>
        <v>NMD</v>
      </c>
      <c r="T98" s="11" t="str">
        <f>IF([1]source_data!G100="","",IF([1]source_data!N100="","",[1]source_data!N100))</f>
        <v>Hardship Grant</v>
      </c>
      <c r="U98" s="15">
        <f>IF([1]source_data!G100="","",[1]tailored_settings!$B$8)</f>
        <v>46239</v>
      </c>
      <c r="V98" s="11" t="str">
        <f>IF([1]source_data!G100="","",[1]tailored_settings!$B$9)</f>
        <v>http://www.longleigh.org/</v>
      </c>
      <c r="W98" s="13" t="str">
        <f>IF([1]source_data!G100="","",IF([1]source_data!O100="","",[1]source_data!O100))</f>
        <v>2025-09-15</v>
      </c>
      <c r="X98" s="16" t="str">
        <f>IF([1]source_data!G100="","",IF([1]source_data!P100="","",[1]source_data!P100))</f>
        <v>2025-09-29</v>
      </c>
      <c r="Y98" s="17">
        <f>IF([1]source_data!G100="","",IF([1]source_data!Q100="","",[1]source_data!Q100))</f>
        <v>0</v>
      </c>
      <c r="Z98" s="18" t="str">
        <f>IF([1]source_data!G100="","",IF([1]source_data!I100="","",[1]tailored_settings!$B$10))</f>
        <v>Primary grant reason</v>
      </c>
      <c r="AA98" s="18" t="str">
        <f>IF([1]source_data!G100="","",IF([1]source_data!I100="","",[1]source_data!I100))</f>
        <v>3. Customer/family moving from homelessness/supported living into independent living.</v>
      </c>
      <c r="AB98" s="18" t="str">
        <f>IF([1]source_data!G100="","",IF([1]source_data!J100="","",[1]tailored_settings!$B$11))</f>
        <v/>
      </c>
      <c r="AC98" s="18" t="str">
        <f>IF([1]source_data!G100="","",IF([1]source_data!J100="","",[1]source_data!J100))</f>
        <v/>
      </c>
      <c r="AD98" s="18" t="str">
        <f>IF([1]source_data!G100="","",IF([1]source_data!K100="","",[1]tailored_settings!$B$12))</f>
        <v>Grant purpose</v>
      </c>
      <c r="AE98" s="18" t="str">
        <f>IF([1]source_data!G100="","",IF([1]source_data!K100="","",[1]source_data!K100))</f>
        <v xml:space="preserve">Furniture </v>
      </c>
      <c r="AF98" s="18" t="str">
        <f>IF([1]source_data!G100="","",IF([1]source_data!K100="","",[1]tailored_settings!$B$13))</f>
        <v>Grant purpose</v>
      </c>
      <c r="AG98" s="18" t="str">
        <f>IF([1]source_data!G100="","",IF([1]source_data!K100="","",[1]source_data!K100))</f>
        <v xml:space="preserve">Furniture </v>
      </c>
      <c r="AH98" s="18" t="str">
        <f>IF([1]source_data!G100="","",IF([1]source_data!M100="","",[1]tailored_settings!$B$14))</f>
        <v/>
      </c>
      <c r="AI98" s="18" t="str">
        <f>IF([1]source_data!G100="","",IF([1]source_data!M100="","",[1]source_data!M100))</f>
        <v/>
      </c>
    </row>
    <row r="99" spans="1:35" ht="16" x14ac:dyDescent="0.2">
      <c r="A99" s="11" t="str">
        <f>IF([1]source_data!G101="","",IF(AND([1]source_data!C101&lt;&gt;"",[1]tailored_settings!$B$15="Publish"),CONCATENATE([1]tailored_settings!$B$2&amp;[1]source_data!C101),IF(AND([1]source_data!C101&lt;&gt;"",[1]tailored_settings!$B$15="Do not publish"),CONCATENATE([1]tailored_settings!$B$2&amp;TEXT(ROW(A99)-1,"0000")&amp;"_"&amp;TEXT(F99,"yyyy-mm")),CONCATENATE([1]tailored_settings!$B$2&amp;TEXT(ROW(A99)-1,"0000")&amp;"_"&amp;TEXT(F99,"yyyy-mm")))))</f>
        <v>360G-Longleigh-E25-00164W</v>
      </c>
      <c r="B99" s="11" t="str">
        <f>IF([1]source_data!G101="","",IF([1]source_data!E101&lt;&gt;"",[1]source_data!E101,CONCATENATE("Grant to "&amp;G99)))</f>
        <v>Grant to Individual Recipient</v>
      </c>
      <c r="C99" s="11" t="str">
        <f>IF([1]source_data!G101="","",IF([1]source_data!F101="",_xlfn.XLOOKUP(T99,[1]tailored_settings!$B$20:$B$25,[1]tailored_settings!$A$20:$A$25,"")))</f>
        <v>Providing financial aid during a time of crisis</v>
      </c>
      <c r="D99" s="12">
        <f>IF([1]source_data!G101="","",IF([1]source_data!G101="","",[1]source_data!G101))</f>
        <v>350</v>
      </c>
      <c r="E99" s="11" t="str">
        <f>IF([1]source_data!G101="","",[1]tailored_settings!$B$3)</f>
        <v>GBP</v>
      </c>
      <c r="F99" s="13" t="str">
        <f>IF([1]source_data!G101="","",IF([1]source_data!H101="","",[1]source_data!H101))</f>
        <v>2025-09-15</v>
      </c>
      <c r="G99" s="11" t="str">
        <f>IF([1]source_data!G101="","",[1]tailored_settings!$B$5)</f>
        <v>Individual Recipient</v>
      </c>
      <c r="H99" s="11" t="str">
        <f>IF([1]source_data!G101="","",IF(AND([1]source_data!A101&lt;&gt;"",[1]tailored_settings!$B$16="Publish"),CONCATENATE([1]tailored_settings!$B$2&amp;[1]source_data!A101),IF(AND([1]source_data!A101&lt;&gt;"",[1]tailored_settings!$B$16="Do not publish"),CONCATENATE([1]tailored_settings!$B$4&amp;TEXT(ROW(A99)-1,"0000")&amp;"_"&amp;TEXT(F99,"yyyy-mm")),CONCATENATE([1]tailored_settings!$B$4&amp;TEXT(ROW(A99)-1,"0000")&amp;"_"&amp;TEXT(F99,"yyyy-mm")))))</f>
        <v>360G-Longleigh-IND-0098_2025-09</v>
      </c>
      <c r="I99" s="11" t="str">
        <f>IF([1]source_data!G101="","",[1]tailored_settings!$B$7)</f>
        <v>Longleigh Foundation</v>
      </c>
      <c r="J99" s="11" t="str">
        <f>IF([1]source_data!G101="","",[1]tailored_settings!$B$6)</f>
        <v>GB-CHC-1169016</v>
      </c>
      <c r="K99" s="11" t="str">
        <f>IF([1]source_data!G101="","",IF([1]source_data!I101="","",VLOOKUP([1]source_data!I101,[1]codelist_mapping!A:C,3,FALSE)))</f>
        <v>GTIR040</v>
      </c>
      <c r="L99" s="11" t="str">
        <f>IF([1]source_data!G101="","",IF([1]source_data!J101="","",VLOOKUP([1]source_data!J101,[1]codelist_mapping!A:C,3,FALSE)))</f>
        <v/>
      </c>
      <c r="M99" s="11" t="str">
        <f>IF([1]source_data!G101="","",IF([1]source_data!K101="","",IF([1]source_data!M101&lt;&gt;"",CONCATENATE(VLOOKUP([1]source_data!K101,[1]codelist_mapping!F:H,3,FALSE)&amp;";"&amp;VLOOKUP([1]source_data!L101,[1]codelist_mapping!F:H,3,FALSE)&amp;";"&amp;VLOOKUP([1]source_data!M101,[1]codelist_mapping!F:H,3,FALSE)),IF([1]source_data!L101&lt;&gt;"",CONCATENATE(VLOOKUP([1]source_data!K101,[1]codelist_mapping!F:H,3,FALSE)&amp;";"&amp;VLOOKUP([1]source_data!L101,[1]codelist_mapping!F:H,3,FALSE)),IF([1]source_data!K101&lt;&gt;"",CONCATENATE(VLOOKUP([1]source_data!K101,[1]codelist_mapping!F:H,3,FALSE)))))))</f>
        <v>GTIP070;GTIP050</v>
      </c>
      <c r="N99" s="14" t="str">
        <f>IF([1]source_data!G101="","",IF([1]source_data!D101="","",VLOOKUP([1]source_data!D101,[1]geo_data!A:I,9,FALSE)))</f>
        <v>Tewkesbury South</v>
      </c>
      <c r="O99" s="14" t="str">
        <f>IF([1]source_data!G101="","",IF([1]source_data!D101="","",VLOOKUP([1]source_data!D101,[1]geo_data!A:I,8,FALSE)))</f>
        <v>E05012082</v>
      </c>
      <c r="P99" s="14" t="str">
        <f>IF([1]source_data!G101="","",IF(LEFT(O99,3)="E05","WD",IF(LEFT(O99,3)="S13","WD",IF(LEFT(O99,3)="W05","WD",IF(LEFT(O99,3)="W06","UA",IF(LEFT(O99,3)="S12","CA",IF(LEFT(O99,3)="E06","UA",IF(LEFT(O99,3)="E07","NMD",IF(LEFT(O99,3)="E08","MD",IF(LEFT(O99,3)="E09","LONB"))))))))))</f>
        <v>WD</v>
      </c>
      <c r="Q99" s="14" t="str">
        <f>IF([1]source_data!G101="","",IF([1]source_data!D101="","",VLOOKUP([1]source_data!D101,[1]geo_data!A:I,7,FALSE)))</f>
        <v>Tewkesbury</v>
      </c>
      <c r="R99" s="14" t="str">
        <f>IF([1]source_data!G101="","",IF([1]source_data!D101="","",VLOOKUP([1]source_data!D101,[1]geo_data!A:I,6,FALSE)))</f>
        <v>E07000083</v>
      </c>
      <c r="S99" s="14" t="str">
        <f>IF([1]source_data!G101="","",IF(LEFT(R99,3)="E05","WD",IF(LEFT(R99,3)="S13","WD",IF(LEFT(R99,3)="W05","WD",IF(LEFT(R99,3)="W06","UA",IF(LEFT(R99,3)="S12","CA",IF(LEFT(R99,3)="E06","UA",IF(LEFT(R99,3)="E07","NMD",IF(LEFT(R99,3)="E08","MD",IF(LEFT(R99,3)="E09","LONB"))))))))))</f>
        <v>NMD</v>
      </c>
      <c r="T99" s="11" t="str">
        <f>IF([1]source_data!G101="","",IF([1]source_data!N101="","",[1]source_data!N101))</f>
        <v>Crisis Grant</v>
      </c>
      <c r="U99" s="15">
        <f>IF([1]source_data!G101="","",[1]tailored_settings!$B$8)</f>
        <v>46239</v>
      </c>
      <c r="V99" s="11" t="str">
        <f>IF([1]source_data!G101="","",[1]tailored_settings!$B$9)</f>
        <v>http://www.longleigh.org/</v>
      </c>
      <c r="W99" s="13" t="str">
        <f>IF([1]source_data!G101="","",IF([1]source_data!O101="","",[1]source_data!O101))</f>
        <v>2025-09-15</v>
      </c>
      <c r="X99" s="16" t="str">
        <f>IF([1]source_data!G101="","",IF([1]source_data!P101="","",[1]source_data!P101))</f>
        <v>2025-10-20</v>
      </c>
      <c r="Y99" s="17">
        <f>IF([1]source_data!G101="","",IF([1]source_data!Q101="","",[1]source_data!Q101))</f>
        <v>1</v>
      </c>
      <c r="Z99" s="18" t="str">
        <f>IF([1]source_data!G101="","",IF([1]source_data!I101="","",[1]tailored_settings!$B$10))</f>
        <v>Primary grant reason</v>
      </c>
      <c r="AA99" s="18" t="str">
        <f>IF([1]source_data!G101="","",IF([1]source_data!I101="","",[1]source_data!I101))</f>
        <v>2. Customer/family receiving medication and/or therapy for a mental health condition or substance addiction.</v>
      </c>
      <c r="AB99" s="18" t="str">
        <f>IF([1]source_data!G101="","",IF([1]source_data!J101="","",[1]tailored_settings!$B$11))</f>
        <v/>
      </c>
      <c r="AC99" s="18" t="str">
        <f>IF([1]source_data!G101="","",IF([1]source_data!J101="","",[1]source_data!J101))</f>
        <v/>
      </c>
      <c r="AD99" s="18" t="str">
        <f>IF([1]source_data!G101="","",IF([1]source_data!K101="","",[1]tailored_settings!$B$12))</f>
        <v>Grant purpose</v>
      </c>
      <c r="AE99" s="18" t="str">
        <f>IF([1]source_data!G101="","",IF([1]source_data!K101="","",[1]source_data!K101))</f>
        <v>Food vouchers</v>
      </c>
      <c r="AF99" s="18" t="str">
        <f>IF([1]source_data!G101="","",IF([1]source_data!K101="","",[1]tailored_settings!$B$13))</f>
        <v>Grant purpose</v>
      </c>
      <c r="AG99" s="18" t="str">
        <f>IF([1]source_data!G101="","",IF([1]source_data!K101="","",[1]source_data!K101))</f>
        <v>Food vouchers</v>
      </c>
      <c r="AH99" s="18" t="str">
        <f>IF([1]source_data!G101="","",IF([1]source_data!M101="","",[1]tailored_settings!$B$14))</f>
        <v/>
      </c>
      <c r="AI99" s="18" t="str">
        <f>IF([1]source_data!G101="","",IF([1]source_data!M101="","",[1]source_data!M101))</f>
        <v/>
      </c>
    </row>
    <row r="100" spans="1:35" ht="16" x14ac:dyDescent="0.2">
      <c r="A100" s="11" t="str">
        <f>IF([1]source_data!G102="","",IF(AND([1]source_data!C102&lt;&gt;"",[1]tailored_settings!$B$15="Publish"),CONCATENATE([1]tailored_settings!$B$2&amp;[1]source_data!C102),IF(AND([1]source_data!C102&lt;&gt;"",[1]tailored_settings!$B$15="Do not publish"),CONCATENATE([1]tailored_settings!$B$2&amp;TEXT(ROW(A100)-1,"0000")&amp;"_"&amp;TEXT(F100,"yyyy-mm")),CONCATENATE([1]tailored_settings!$B$2&amp;TEXT(ROW(A100)-1,"0000")&amp;"_"&amp;TEXT(F100,"yyyy-mm")))))</f>
        <v>360G-Longleigh-E25-00165W</v>
      </c>
      <c r="B100" s="11" t="str">
        <f>IF([1]source_data!G102="","",IF([1]source_data!E102&lt;&gt;"",[1]source_data!E102,CONCATENATE("Grant to "&amp;G100)))</f>
        <v>Grant to Individual Recipient</v>
      </c>
      <c r="C100" s="11" t="str">
        <f>IF([1]source_data!G102="","",IF([1]source_data!F102="",_xlfn.XLOOKUP(T100,[1]tailored_settings!$B$20:$B$25,[1]tailored_settings!$A$20:$A$25,"")))</f>
        <v>Providing financial aid during a time of crisis</v>
      </c>
      <c r="D100" s="12">
        <f>IF([1]source_data!G102="","",IF([1]source_data!G102="","",[1]source_data!G102))</f>
        <v>350</v>
      </c>
      <c r="E100" s="11" t="str">
        <f>IF([1]source_data!G102="","",[1]tailored_settings!$B$3)</f>
        <v>GBP</v>
      </c>
      <c r="F100" s="13" t="str">
        <f>IF([1]source_data!G102="","",IF([1]source_data!H102="","",[1]source_data!H102))</f>
        <v>2025-09-15</v>
      </c>
      <c r="G100" s="11" t="str">
        <f>IF([1]source_data!G102="","",[1]tailored_settings!$B$5)</f>
        <v>Individual Recipient</v>
      </c>
      <c r="H100" s="11" t="str">
        <f>IF([1]source_data!G102="","",IF(AND([1]source_data!A102&lt;&gt;"",[1]tailored_settings!$B$16="Publish"),CONCATENATE([1]tailored_settings!$B$2&amp;[1]source_data!A102),IF(AND([1]source_data!A102&lt;&gt;"",[1]tailored_settings!$B$16="Do not publish"),CONCATENATE([1]tailored_settings!$B$4&amp;TEXT(ROW(A100)-1,"0000")&amp;"_"&amp;TEXT(F100,"yyyy-mm")),CONCATENATE([1]tailored_settings!$B$4&amp;TEXT(ROW(A100)-1,"0000")&amp;"_"&amp;TEXT(F100,"yyyy-mm")))))</f>
        <v>360G-Longleigh-IND-0099_2025-09</v>
      </c>
      <c r="I100" s="11" t="str">
        <f>IF([1]source_data!G102="","",[1]tailored_settings!$B$7)</f>
        <v>Longleigh Foundation</v>
      </c>
      <c r="J100" s="11" t="str">
        <f>IF([1]source_data!G102="","",[1]tailored_settings!$B$6)</f>
        <v>GB-CHC-1169016</v>
      </c>
      <c r="K100" s="11" t="str">
        <f>IF([1]source_data!G102="","",IF([1]source_data!I102="","",VLOOKUP([1]source_data!I102,[1]codelist_mapping!A:C,3,FALSE)))</f>
        <v>GTIR080</v>
      </c>
      <c r="L100" s="11" t="str">
        <f>IF([1]source_data!G102="","",IF([1]source_data!J102="","",VLOOKUP([1]source_data!J102,[1]codelist_mapping!A:C,3,FALSE)))</f>
        <v/>
      </c>
      <c r="M100" s="11" t="str">
        <f>IF([1]source_data!G102="","",IF([1]source_data!K102="","",IF([1]source_data!M102&lt;&gt;"",CONCATENATE(VLOOKUP([1]source_data!K102,[1]codelist_mapping!F:H,3,FALSE)&amp;";"&amp;VLOOKUP([1]source_data!L102,[1]codelist_mapping!F:H,3,FALSE)&amp;";"&amp;VLOOKUP([1]source_data!M102,[1]codelist_mapping!F:H,3,FALSE)),IF([1]source_data!L102&lt;&gt;"",CONCATENATE(VLOOKUP([1]source_data!K102,[1]codelist_mapping!F:H,3,FALSE)&amp;";"&amp;VLOOKUP([1]source_data!L102,[1]codelist_mapping!F:H,3,FALSE)),IF([1]source_data!K102&lt;&gt;"",CONCATENATE(VLOOKUP([1]source_data!K102,[1]codelist_mapping!F:H,3,FALSE)))))))</f>
        <v>GTIP070</v>
      </c>
      <c r="N100" s="14" t="str">
        <f>IF([1]source_data!G102="","",IF([1]source_data!D102="","",VLOOKUP([1]source_data!D102,[1]geo_data!A:I,9,FALSE)))</f>
        <v>Thames</v>
      </c>
      <c r="O100" s="14" t="str">
        <f>IF([1]source_data!G102="","",IF([1]source_data!D102="","",VLOOKUP([1]source_data!D102,[1]geo_data!A:I,8,FALSE)))</f>
        <v>E05013877</v>
      </c>
      <c r="P100" s="14" t="str">
        <f>IF([1]source_data!G102="","",IF(LEFT(O100,3)="E05","WD",IF(LEFT(O100,3)="S13","WD",IF(LEFT(O100,3)="W05","WD",IF(LEFT(O100,3)="W06","UA",IF(LEFT(O100,3)="S12","CA",IF(LEFT(O100,3)="E06","UA",IF(LEFT(O100,3)="E07","NMD",IF(LEFT(O100,3)="E08","MD",IF(LEFT(O100,3)="E09","LONB"))))))))))</f>
        <v>WD</v>
      </c>
      <c r="Q100" s="14" t="str">
        <f>IF([1]source_data!G102="","",IF([1]source_data!D102="","",VLOOKUP([1]source_data!D102,[1]geo_data!A:I,7,FALSE)))</f>
        <v>Reading</v>
      </c>
      <c r="R100" s="14" t="str">
        <f>IF([1]source_data!G102="","",IF([1]source_data!D102="","",VLOOKUP([1]source_data!D102,[1]geo_data!A:I,6,FALSE)))</f>
        <v>E06000038</v>
      </c>
      <c r="S100" s="14" t="str">
        <f>IF([1]source_data!G102="","",IF(LEFT(R100,3)="E05","WD",IF(LEFT(R100,3)="S13","WD",IF(LEFT(R100,3)="W05","WD",IF(LEFT(R100,3)="W06","UA",IF(LEFT(R100,3)="S12","CA",IF(LEFT(R100,3)="E06","UA",IF(LEFT(R100,3)="E07","NMD",IF(LEFT(R100,3)="E08","MD",IF(LEFT(R100,3)="E09","LONB"))))))))))</f>
        <v>UA</v>
      </c>
      <c r="T100" s="11" t="str">
        <f>IF([1]source_data!G102="","",IF([1]source_data!N102="","",[1]source_data!N102))</f>
        <v>Crisis Grant</v>
      </c>
      <c r="U100" s="15">
        <f>IF([1]source_data!G102="","",[1]tailored_settings!$B$8)</f>
        <v>46239</v>
      </c>
      <c r="V100" s="11" t="str">
        <f>IF([1]source_data!G102="","",[1]tailored_settings!$B$9)</f>
        <v>http://www.longleigh.org/</v>
      </c>
      <c r="W100" s="13" t="str">
        <f>IF([1]source_data!G102="","",IF([1]source_data!O102="","",[1]source_data!O102))</f>
        <v>2025-09-15</v>
      </c>
      <c r="X100" s="16" t="str">
        <f>IF([1]source_data!G102="","",IF([1]source_data!P102="","",[1]source_data!P102))</f>
        <v>2025-10-10</v>
      </c>
      <c r="Y100" s="17">
        <f>IF([1]source_data!G102="","",IF([1]source_data!Q102="","",[1]source_data!Q102))</f>
        <v>0</v>
      </c>
      <c r="Z100" s="18" t="str">
        <f>IF([1]source_data!G102="","",IF([1]source_data!I102="","",[1]tailored_settings!$B$10))</f>
        <v>Primary grant reason</v>
      </c>
      <c r="AA100" s="18" t="str">
        <f>IF([1]source_data!G102="","",IF([1]source_data!I102="","",[1]source_data!I102))</f>
        <v>3. Customer/family moving from homelessness/supported living into independent living.</v>
      </c>
      <c r="AB100" s="18" t="str">
        <f>IF([1]source_data!G102="","",IF([1]source_data!J102="","",[1]tailored_settings!$B$11))</f>
        <v/>
      </c>
      <c r="AC100" s="18" t="str">
        <f>IF([1]source_data!G102="","",IF([1]source_data!J102="","",[1]source_data!J102))</f>
        <v/>
      </c>
      <c r="AD100" s="18" t="str">
        <f>IF([1]source_data!G102="","",IF([1]source_data!K102="","",[1]tailored_settings!$B$12))</f>
        <v>Grant purpose</v>
      </c>
      <c r="AE100" s="18" t="str">
        <f>IF([1]source_data!G102="","",IF([1]source_data!K102="","",[1]source_data!K102))</f>
        <v>Food vouchers</v>
      </c>
      <c r="AF100" s="18" t="str">
        <f>IF([1]source_data!G102="","",IF([1]source_data!K102="","",[1]tailored_settings!$B$13))</f>
        <v>Grant purpose</v>
      </c>
      <c r="AG100" s="18" t="str">
        <f>IF([1]source_data!G102="","",IF([1]source_data!K102="","",[1]source_data!K102))</f>
        <v>Food vouchers</v>
      </c>
      <c r="AH100" s="18" t="str">
        <f>IF([1]source_data!G102="","",IF([1]source_data!M102="","",[1]tailored_settings!$B$14))</f>
        <v/>
      </c>
      <c r="AI100" s="18" t="str">
        <f>IF([1]source_data!G102="","",IF([1]source_data!M102="","",[1]source_data!M102))</f>
        <v/>
      </c>
    </row>
    <row r="101" spans="1:35" ht="16" x14ac:dyDescent="0.2">
      <c r="A101" s="11" t="str">
        <f>IF([1]source_data!G103="","",IF(AND([1]source_data!C103&lt;&gt;"",[1]tailored_settings!$B$15="Publish"),CONCATENATE([1]tailored_settings!$B$2&amp;[1]source_data!C103),IF(AND([1]source_data!C103&lt;&gt;"",[1]tailored_settings!$B$15="Do not publish"),CONCATENATE([1]tailored_settings!$B$2&amp;TEXT(ROW(A101)-1,"0000")&amp;"_"&amp;TEXT(F101,"yyyy-mm")),CONCATENATE([1]tailored_settings!$B$2&amp;TEXT(ROW(A101)-1,"0000")&amp;"_"&amp;TEXT(F101,"yyyy-mm")))))</f>
        <v>360G-Longleigh-E25-00166W</v>
      </c>
      <c r="B101" s="11" t="str">
        <f>IF([1]source_data!G103="","",IF([1]source_data!E103&lt;&gt;"",[1]source_data!E103,CONCATENATE("Grant to "&amp;G101)))</f>
        <v>Grant to Individual Recipient</v>
      </c>
      <c r="C101" s="11" t="str">
        <f>IF([1]source_data!G103="","",IF([1]source_data!F103="",_xlfn.XLOOKUP(T101,[1]tailored_settings!$B$20:$B$25,[1]tailored_settings!$A$20:$A$25,"")))</f>
        <v>Providing financial aid during a time of crisis</v>
      </c>
      <c r="D101" s="12">
        <f>IF([1]source_data!G103="","",IF([1]source_data!G103="","",[1]source_data!G103))</f>
        <v>500</v>
      </c>
      <c r="E101" s="11" t="str">
        <f>IF([1]source_data!G103="","",[1]tailored_settings!$B$3)</f>
        <v>GBP</v>
      </c>
      <c r="F101" s="13" t="str">
        <f>IF([1]source_data!G103="","",IF([1]source_data!H103="","",[1]source_data!H103))</f>
        <v>2025-09-16</v>
      </c>
      <c r="G101" s="11" t="str">
        <f>IF([1]source_data!G103="","",[1]tailored_settings!$B$5)</f>
        <v>Individual Recipient</v>
      </c>
      <c r="H101" s="11" t="str">
        <f>IF([1]source_data!G103="","",IF(AND([1]source_data!A103&lt;&gt;"",[1]tailored_settings!$B$16="Publish"),CONCATENATE([1]tailored_settings!$B$2&amp;[1]source_data!A103),IF(AND([1]source_data!A103&lt;&gt;"",[1]tailored_settings!$B$16="Do not publish"),CONCATENATE([1]tailored_settings!$B$4&amp;TEXT(ROW(A101)-1,"0000")&amp;"_"&amp;TEXT(F101,"yyyy-mm")),CONCATENATE([1]tailored_settings!$B$4&amp;TEXT(ROW(A101)-1,"0000")&amp;"_"&amp;TEXT(F101,"yyyy-mm")))))</f>
        <v>360G-Longleigh-IND-0100_2025-09</v>
      </c>
      <c r="I101" s="11" t="str">
        <f>IF([1]source_data!G103="","",[1]tailored_settings!$B$7)</f>
        <v>Longleigh Foundation</v>
      </c>
      <c r="J101" s="11" t="str">
        <f>IF([1]source_data!G103="","",[1]tailored_settings!$B$6)</f>
        <v>GB-CHC-1169016</v>
      </c>
      <c r="K101" s="11" t="str">
        <f>IF([1]source_data!G103="","",IF([1]source_data!I103="","",VLOOKUP([1]source_data!I103,[1]codelist_mapping!A:C,3,FALSE)))</f>
        <v>GTIR060</v>
      </c>
      <c r="L101" s="11" t="str">
        <f>IF([1]source_data!G103="","",IF([1]source_data!J103="","",VLOOKUP([1]source_data!J103,[1]codelist_mapping!A:C,3,FALSE)))</f>
        <v/>
      </c>
      <c r="M101" s="11" t="str">
        <f>IF([1]source_data!G103="","",IF([1]source_data!K103="","",IF([1]source_data!M103&lt;&gt;"",CONCATENATE(VLOOKUP([1]source_data!K103,[1]codelist_mapping!F:H,3,FALSE)&amp;";"&amp;VLOOKUP([1]source_data!L103,[1]codelist_mapping!F:H,3,FALSE)&amp;";"&amp;VLOOKUP([1]source_data!M103,[1]codelist_mapping!F:H,3,FALSE)),IF([1]source_data!L103&lt;&gt;"",CONCATENATE(VLOOKUP([1]source_data!K103,[1]codelist_mapping!F:H,3,FALSE)&amp;";"&amp;VLOOKUP([1]source_data!L103,[1]codelist_mapping!F:H,3,FALSE)),IF([1]source_data!K103&lt;&gt;"",CONCATENATE(VLOOKUP([1]source_data!K103,[1]codelist_mapping!F:H,3,FALSE)))))))</f>
        <v>GTIP070;GTIP080</v>
      </c>
      <c r="N101" s="14" t="str">
        <f>IF([1]source_data!G103="","",IF([1]source_data!D103="","",VLOOKUP([1]source_data!D103,[1]geo_data!A:I,9,FALSE)))</f>
        <v>Featherstone, Sharehill &amp; Saredon</v>
      </c>
      <c r="O101" s="14" t="str">
        <f>IF([1]source_data!G103="","",IF([1]source_data!D103="","",VLOOKUP([1]source_data!D103,[1]geo_data!A:I,8,FALSE)))</f>
        <v>E05015059</v>
      </c>
      <c r="P101" s="14" t="str">
        <f>IF([1]source_data!G103="","",IF(LEFT(O101,3)="E05","WD",IF(LEFT(O101,3)="S13","WD",IF(LEFT(O101,3)="W05","WD",IF(LEFT(O101,3)="W06","UA",IF(LEFT(O101,3)="S12","CA",IF(LEFT(O101,3)="E06","UA",IF(LEFT(O101,3)="E07","NMD",IF(LEFT(O101,3)="E08","MD",IF(LEFT(O101,3)="E09","LONB"))))))))))</f>
        <v>WD</v>
      </c>
      <c r="Q101" s="14" t="str">
        <f>IF([1]source_data!G103="","",IF([1]source_data!D103="","",VLOOKUP([1]source_data!D103,[1]geo_data!A:I,7,FALSE)))</f>
        <v>South Staffordshire</v>
      </c>
      <c r="R101" s="14" t="str">
        <f>IF([1]source_data!G103="","",IF([1]source_data!D103="","",VLOOKUP([1]source_data!D103,[1]geo_data!A:I,6,FALSE)))</f>
        <v>E07000196</v>
      </c>
      <c r="S101" s="14" t="str">
        <f>IF([1]source_data!G103="","",IF(LEFT(R101,3)="E05","WD",IF(LEFT(R101,3)="S13","WD",IF(LEFT(R101,3)="W05","WD",IF(LEFT(R101,3)="W06","UA",IF(LEFT(R101,3)="S12","CA",IF(LEFT(R101,3)="E06","UA",IF(LEFT(R101,3)="E07","NMD",IF(LEFT(R101,3)="E08","MD",IF(LEFT(R101,3)="E09","LONB"))))))))))</f>
        <v>NMD</v>
      </c>
      <c r="T101" s="11" t="str">
        <f>IF([1]source_data!G103="","",IF([1]source_data!N103="","",[1]source_data!N103))</f>
        <v>Crisis Grant</v>
      </c>
      <c r="U101" s="15">
        <f>IF([1]source_data!G103="","",[1]tailored_settings!$B$8)</f>
        <v>46239</v>
      </c>
      <c r="V101" s="11" t="str">
        <f>IF([1]source_data!G103="","",[1]tailored_settings!$B$9)</f>
        <v>http://www.longleigh.org/</v>
      </c>
      <c r="W101" s="13" t="str">
        <f>IF([1]source_data!G103="","",IF([1]source_data!O103="","",[1]source_data!O103))</f>
        <v>2025-09-16</v>
      </c>
      <c r="X101" s="16" t="str">
        <f>IF([1]source_data!G103="","",IF([1]source_data!P103="","",[1]source_data!P103))</f>
        <v>2025-12-05</v>
      </c>
      <c r="Y101" s="17">
        <f>IF([1]source_data!G103="","",IF([1]source_data!Q103="","",[1]source_data!Q103))</f>
        <v>2</v>
      </c>
      <c r="Z101" s="18" t="str">
        <f>IF([1]source_data!G103="","",IF([1]source_data!I103="","",[1]tailored_settings!$B$10))</f>
        <v>Primary grant reason</v>
      </c>
      <c r="AA101" s="18" t="str">
        <f>IF([1]source_data!G103="","",IF([1]source_data!I103="","",[1]source_data!I103))</f>
        <v>4. Customer/family fleeing from a violent or abusive relationship</v>
      </c>
      <c r="AB101" s="18" t="str">
        <f>IF([1]source_data!G103="","",IF([1]source_data!J103="","",[1]tailored_settings!$B$11))</f>
        <v/>
      </c>
      <c r="AC101" s="18" t="str">
        <f>IF([1]source_data!G103="","",IF([1]source_data!J103="","",[1]source_data!J103))</f>
        <v/>
      </c>
      <c r="AD101" s="18" t="str">
        <f>IF([1]source_data!G103="","",IF([1]source_data!K103="","",[1]tailored_settings!$B$12))</f>
        <v>Grant purpose</v>
      </c>
      <c r="AE101" s="18" t="str">
        <f>IF([1]source_data!G103="","",IF([1]source_data!K103="","",[1]source_data!K103))</f>
        <v>Food vouchers</v>
      </c>
      <c r="AF101" s="18" t="str">
        <f>IF([1]source_data!G103="","",IF([1]source_data!K103="","",[1]tailored_settings!$B$13))</f>
        <v>Grant purpose</v>
      </c>
      <c r="AG101" s="18" t="str">
        <f>IF([1]source_data!G103="","",IF([1]source_data!K103="","",[1]source_data!K103))</f>
        <v>Food vouchers</v>
      </c>
      <c r="AH101" s="18" t="str">
        <f>IF([1]source_data!G103="","",IF([1]source_data!M103="","",[1]tailored_settings!$B$14))</f>
        <v/>
      </c>
      <c r="AI101" s="18" t="str">
        <f>IF([1]source_data!G103="","",IF([1]source_data!M103="","",[1]source_data!M103))</f>
        <v/>
      </c>
    </row>
    <row r="102" spans="1:35" ht="16" x14ac:dyDescent="0.2">
      <c r="A102" s="11" t="str">
        <f>IF([1]source_data!G104="","",IF(AND([1]source_data!C104&lt;&gt;"",[1]tailored_settings!$B$15="Publish"),CONCATENATE([1]tailored_settings!$B$2&amp;[1]source_data!C104),IF(AND([1]source_data!C104&lt;&gt;"",[1]tailored_settings!$B$15="Do not publish"),CONCATENATE([1]tailored_settings!$B$2&amp;TEXT(ROW(A102)-1,"0000")&amp;"_"&amp;TEXT(F102,"yyyy-mm")),CONCATENATE([1]tailored_settings!$B$2&amp;TEXT(ROW(A102)-1,"0000")&amp;"_"&amp;TEXT(F102,"yyyy-mm")))))</f>
        <v>360G-Longleigh-E25-00167W</v>
      </c>
      <c r="B102" s="11" t="str">
        <f>IF([1]source_data!G104="","",IF([1]source_data!E104&lt;&gt;"",[1]source_data!E104,CONCATENATE("Grant to "&amp;G102)))</f>
        <v>Grant to Individual Recipient</v>
      </c>
      <c r="C102" s="11" t="str">
        <f>IF([1]source_data!G104="","",IF([1]source_data!F104="",_xlfn.XLOOKUP(T102,[1]tailored_settings!$B$20:$B$25,[1]tailored_settings!$A$20:$A$25,"")))</f>
        <v>Providing financial aid during a time of crisis</v>
      </c>
      <c r="D102" s="12">
        <f>IF([1]source_data!G104="","",IF([1]source_data!G104="","",[1]source_data!G104))</f>
        <v>500</v>
      </c>
      <c r="E102" s="11" t="str">
        <f>IF([1]source_data!G104="","",[1]tailored_settings!$B$3)</f>
        <v>GBP</v>
      </c>
      <c r="F102" s="13" t="str">
        <f>IF([1]source_data!G104="","",IF([1]source_data!H104="","",[1]source_data!H104))</f>
        <v>2025-09-17</v>
      </c>
      <c r="G102" s="11" t="str">
        <f>IF([1]source_data!G104="","",[1]tailored_settings!$B$5)</f>
        <v>Individual Recipient</v>
      </c>
      <c r="H102" s="11" t="str">
        <f>IF([1]source_data!G104="","",IF(AND([1]source_data!A104&lt;&gt;"",[1]tailored_settings!$B$16="Publish"),CONCATENATE([1]tailored_settings!$B$2&amp;[1]source_data!A104),IF(AND([1]source_data!A104&lt;&gt;"",[1]tailored_settings!$B$16="Do not publish"),CONCATENATE([1]tailored_settings!$B$4&amp;TEXT(ROW(A102)-1,"0000")&amp;"_"&amp;TEXT(F102,"yyyy-mm")),CONCATENATE([1]tailored_settings!$B$4&amp;TEXT(ROW(A102)-1,"0000")&amp;"_"&amp;TEXT(F102,"yyyy-mm")))))</f>
        <v>360G-Longleigh-IND-0101_2025-09</v>
      </c>
      <c r="I102" s="11" t="str">
        <f>IF([1]source_data!G104="","",[1]tailored_settings!$B$7)</f>
        <v>Longleigh Foundation</v>
      </c>
      <c r="J102" s="11" t="str">
        <f>IF([1]source_data!G104="","",[1]tailored_settings!$B$6)</f>
        <v>GB-CHC-1169016</v>
      </c>
      <c r="K102" s="11" t="str">
        <f>IF([1]source_data!G104="","",IF([1]source_data!I104="","",VLOOKUP([1]source_data!I104,[1]codelist_mapping!A:C,3,FALSE)))</f>
        <v>GTIR060</v>
      </c>
      <c r="L102" s="11" t="str">
        <f>IF([1]source_data!G104="","",IF([1]source_data!J104="","",VLOOKUP([1]source_data!J104,[1]codelist_mapping!A:C,3,FALSE)))</f>
        <v/>
      </c>
      <c r="M102" s="11" t="str">
        <f>IF([1]source_data!G104="","",IF([1]source_data!K104="","",IF([1]source_data!M104&lt;&gt;"",CONCATENATE(VLOOKUP([1]source_data!K104,[1]codelist_mapping!F:H,3,FALSE)&amp;";"&amp;VLOOKUP([1]source_data!L104,[1]codelist_mapping!F:H,3,FALSE)&amp;";"&amp;VLOOKUP([1]source_data!M104,[1]codelist_mapping!F:H,3,FALSE)),IF([1]source_data!L104&lt;&gt;"",CONCATENATE(VLOOKUP([1]source_data!K104,[1]codelist_mapping!F:H,3,FALSE)&amp;";"&amp;VLOOKUP([1]source_data!L104,[1]codelist_mapping!F:H,3,FALSE)),IF([1]source_data!K104&lt;&gt;"",CONCATENATE(VLOOKUP([1]source_data!K104,[1]codelist_mapping!F:H,3,FALSE)))))))</f>
        <v>GTIP070</v>
      </c>
      <c r="N102" s="14" t="str">
        <f>IF([1]source_data!G104="","",IF([1]source_data!D104="","",VLOOKUP([1]source_data!D104,[1]geo_data!A:I,9,FALSE)))</f>
        <v>Biggleswade West</v>
      </c>
      <c r="O102" s="14" t="str">
        <f>IF([1]source_data!G104="","",IF([1]source_data!D104="","",VLOOKUP([1]source_data!D104,[1]geo_data!A:I,8,FALSE)))</f>
        <v>E05014399</v>
      </c>
      <c r="P102" s="14" t="str">
        <f>IF([1]source_data!G104="","",IF(LEFT(O102,3)="E05","WD",IF(LEFT(O102,3)="S13","WD",IF(LEFT(O102,3)="W05","WD",IF(LEFT(O102,3)="W06","UA",IF(LEFT(O102,3)="S12","CA",IF(LEFT(O102,3)="E06","UA",IF(LEFT(O102,3)="E07","NMD",IF(LEFT(O102,3)="E08","MD",IF(LEFT(O102,3)="E09","LONB"))))))))))</f>
        <v>WD</v>
      </c>
      <c r="Q102" s="14" t="str">
        <f>IF([1]source_data!G104="","",IF([1]source_data!D104="","",VLOOKUP([1]source_data!D104,[1]geo_data!A:I,7,FALSE)))</f>
        <v>Central Bedfordshire</v>
      </c>
      <c r="R102" s="14" t="str">
        <f>IF([1]source_data!G104="","",IF([1]source_data!D104="","",VLOOKUP([1]source_data!D104,[1]geo_data!A:I,6,FALSE)))</f>
        <v>E06000056</v>
      </c>
      <c r="S102" s="14" t="str">
        <f>IF([1]source_data!G104="","",IF(LEFT(R102,3)="E05","WD",IF(LEFT(R102,3)="S13","WD",IF(LEFT(R102,3)="W05","WD",IF(LEFT(R102,3)="W06","UA",IF(LEFT(R102,3)="S12","CA",IF(LEFT(R102,3)="E06","UA",IF(LEFT(R102,3)="E07","NMD",IF(LEFT(R102,3)="E08","MD",IF(LEFT(R102,3)="E09","LONB"))))))))))</f>
        <v>UA</v>
      </c>
      <c r="T102" s="11" t="str">
        <f>IF([1]source_data!G104="","",IF([1]source_data!N104="","",[1]source_data!N104))</f>
        <v>Crisis Grant</v>
      </c>
      <c r="U102" s="15">
        <f>IF([1]source_data!G104="","",[1]tailored_settings!$B$8)</f>
        <v>46239</v>
      </c>
      <c r="V102" s="11" t="str">
        <f>IF([1]source_data!G104="","",[1]tailored_settings!$B$9)</f>
        <v>http://www.longleigh.org/</v>
      </c>
      <c r="W102" s="13" t="str">
        <f>IF([1]source_data!G104="","",IF([1]source_data!O104="","",[1]source_data!O104))</f>
        <v>2025-09-17</v>
      </c>
      <c r="X102" s="16" t="str">
        <f>IF([1]source_data!G104="","",IF([1]source_data!P104="","",[1]source_data!P104))</f>
        <v>2025-11-14</v>
      </c>
      <c r="Y102" s="17">
        <f>IF([1]source_data!G104="","",IF([1]source_data!Q104="","",[1]source_data!Q104))</f>
        <v>1</v>
      </c>
      <c r="Z102" s="18" t="str">
        <f>IF([1]source_data!G104="","",IF([1]source_data!I104="","",[1]tailored_settings!$B$10))</f>
        <v>Primary grant reason</v>
      </c>
      <c r="AA102" s="18" t="str">
        <f>IF([1]source_data!G104="","",IF([1]source_data!I104="","",[1]source_data!I104))</f>
        <v>4. Customer/family fleeing from a violent or abusive relationship</v>
      </c>
      <c r="AB102" s="18" t="str">
        <f>IF([1]source_data!G104="","",IF([1]source_data!J104="","",[1]tailored_settings!$B$11))</f>
        <v/>
      </c>
      <c r="AC102" s="18" t="str">
        <f>IF([1]source_data!G104="","",IF([1]source_data!J104="","",[1]source_data!J104))</f>
        <v/>
      </c>
      <c r="AD102" s="18" t="str">
        <f>IF([1]source_data!G104="","",IF([1]source_data!K104="","",[1]tailored_settings!$B$12))</f>
        <v>Grant purpose</v>
      </c>
      <c r="AE102" s="18" t="str">
        <f>IF([1]source_data!G104="","",IF([1]source_data!K104="","",[1]source_data!K104))</f>
        <v>Food vouchers</v>
      </c>
      <c r="AF102" s="18" t="str">
        <f>IF([1]source_data!G104="","",IF([1]source_data!K104="","",[1]tailored_settings!$B$13))</f>
        <v>Grant purpose</v>
      </c>
      <c r="AG102" s="18" t="str">
        <f>IF([1]source_data!G104="","",IF([1]source_data!K104="","",[1]source_data!K104))</f>
        <v>Food vouchers</v>
      </c>
      <c r="AH102" s="18" t="str">
        <f>IF([1]source_data!G104="","",IF([1]source_data!M104="","",[1]tailored_settings!$B$14))</f>
        <v/>
      </c>
      <c r="AI102" s="18" t="str">
        <f>IF([1]source_data!G104="","",IF([1]source_data!M104="","",[1]source_data!M104))</f>
        <v/>
      </c>
    </row>
    <row r="103" spans="1:35" ht="16" x14ac:dyDescent="0.2">
      <c r="A103" s="11" t="str">
        <f>IF([1]source_data!G105="","",IF(AND([1]source_data!C105&lt;&gt;"",[1]tailored_settings!$B$15="Publish"),CONCATENATE([1]tailored_settings!$B$2&amp;[1]source_data!C105),IF(AND([1]source_data!C105&lt;&gt;"",[1]tailored_settings!$B$15="Do not publish"),CONCATENATE([1]tailored_settings!$B$2&amp;TEXT(ROW(A103)-1,"0000")&amp;"_"&amp;TEXT(F103,"yyyy-mm")),CONCATENATE([1]tailored_settings!$B$2&amp;TEXT(ROW(A103)-1,"0000")&amp;"_"&amp;TEXT(F103,"yyyy-mm")))))</f>
        <v>360G-Longleigh-E25-00168W</v>
      </c>
      <c r="B103" s="11" t="str">
        <f>IF([1]source_data!G105="","",IF([1]source_data!E105&lt;&gt;"",[1]source_data!E105,CONCATENATE("Grant to "&amp;G103)))</f>
        <v>Grant to Individual Recipient</v>
      </c>
      <c r="C103" s="11" t="str">
        <f>IF([1]source_data!G105="","",IF([1]source_data!F105="",_xlfn.XLOOKUP(T103,[1]tailored_settings!$B$20:$B$25,[1]tailored_settings!$A$20:$A$25,"")))</f>
        <v>Helping to provide an education or training  opportunity</v>
      </c>
      <c r="D103" s="12">
        <f>IF([1]source_data!G105="","",IF([1]source_data!G105="","",[1]source_data!G105))</f>
        <v>1000</v>
      </c>
      <c r="E103" s="11" t="str">
        <f>IF([1]source_data!G105="","",[1]tailored_settings!$B$3)</f>
        <v>GBP</v>
      </c>
      <c r="F103" s="13" t="str">
        <f>IF([1]source_data!G105="","",IF([1]source_data!H105="","",[1]source_data!H105))</f>
        <v>2025-09-22</v>
      </c>
      <c r="G103" s="11" t="str">
        <f>IF([1]source_data!G105="","",[1]tailored_settings!$B$5)</f>
        <v>Individual Recipient</v>
      </c>
      <c r="H103" s="11" t="str">
        <f>IF([1]source_data!G105="","",IF(AND([1]source_data!A105&lt;&gt;"",[1]tailored_settings!$B$16="Publish"),CONCATENATE([1]tailored_settings!$B$2&amp;[1]source_data!A105),IF(AND([1]source_data!A105&lt;&gt;"",[1]tailored_settings!$B$16="Do not publish"),CONCATENATE([1]tailored_settings!$B$4&amp;TEXT(ROW(A103)-1,"0000")&amp;"_"&amp;TEXT(F103,"yyyy-mm")),CONCATENATE([1]tailored_settings!$B$4&amp;TEXT(ROW(A103)-1,"0000")&amp;"_"&amp;TEXT(F103,"yyyy-mm")))))</f>
        <v>360G-Longleigh-IND-0102_2025-09</v>
      </c>
      <c r="I103" s="11" t="str">
        <f>IF([1]source_data!G105="","",[1]tailored_settings!$B$7)</f>
        <v>Longleigh Foundation</v>
      </c>
      <c r="J103" s="11" t="str">
        <f>IF([1]source_data!G105="","",[1]tailored_settings!$B$6)</f>
        <v>GB-CHC-1169016</v>
      </c>
      <c r="K103" s="11" t="str">
        <f>IF([1]source_data!G105="","",IF([1]source_data!I105="","",VLOOKUP([1]source_data!I105,[1]codelist_mapping!A:C,3,FALSE)))</f>
        <v>GTIR110</v>
      </c>
      <c r="L103" s="11" t="str">
        <f>IF([1]source_data!G105="","",IF([1]source_data!J105="","",VLOOKUP([1]source_data!J105,[1]codelist_mapping!A:C,3,FALSE)))</f>
        <v/>
      </c>
      <c r="M103" s="11" t="str">
        <f>IF([1]source_data!G105="","",IF([1]source_data!K105="","",IF([1]source_data!M105&lt;&gt;"",CONCATENATE(VLOOKUP([1]source_data!K105,[1]codelist_mapping!F:H,3,FALSE)&amp;";"&amp;VLOOKUP([1]source_data!L105,[1]codelist_mapping!F:H,3,FALSE)&amp;";"&amp;VLOOKUP([1]source_data!M105,[1]codelist_mapping!F:H,3,FALSE)),IF([1]source_data!L105&lt;&gt;"",CONCATENATE(VLOOKUP([1]source_data!K105,[1]codelist_mapping!F:H,3,FALSE)&amp;";"&amp;VLOOKUP([1]source_data!L105,[1]codelist_mapping!F:H,3,FALSE)),IF([1]source_data!K105&lt;&gt;"",CONCATENATE(VLOOKUP([1]source_data!K105,[1]codelist_mapping!F:H,3,FALSE)))))))</f>
        <v>GTIP130</v>
      </c>
      <c r="N103" s="14" t="str">
        <f>IF([1]source_data!G105="","",IF([1]source_data!D105="","",VLOOKUP([1]source_data!D105,[1]geo_data!A:I,9,FALSE)))</f>
        <v>West Hill &amp; North Laine</v>
      </c>
      <c r="O103" s="14" t="str">
        <f>IF([1]source_data!G105="","",IF([1]source_data!D105="","",VLOOKUP([1]source_data!D105,[1]geo_data!A:I,8,FALSE)))</f>
        <v>E05015415</v>
      </c>
      <c r="P103" s="14" t="str">
        <f>IF([1]source_data!G105="","",IF(LEFT(O103,3)="E05","WD",IF(LEFT(O103,3)="S13","WD",IF(LEFT(O103,3)="W05","WD",IF(LEFT(O103,3)="W06","UA",IF(LEFT(O103,3)="S12","CA",IF(LEFT(O103,3)="E06","UA",IF(LEFT(O103,3)="E07","NMD",IF(LEFT(O103,3)="E08","MD",IF(LEFT(O103,3)="E09","LONB"))))))))))</f>
        <v>WD</v>
      </c>
      <c r="Q103" s="14" t="str">
        <f>IF([1]source_data!G105="","",IF([1]source_data!D105="","",VLOOKUP([1]source_data!D105,[1]geo_data!A:I,7,FALSE)))</f>
        <v>Brighton and Hove</v>
      </c>
      <c r="R103" s="14" t="str">
        <f>IF([1]source_data!G105="","",IF([1]source_data!D105="","",VLOOKUP([1]source_data!D105,[1]geo_data!A:I,6,FALSE)))</f>
        <v>E06000043</v>
      </c>
      <c r="S103" s="14" t="str">
        <f>IF([1]source_data!G105="","",IF(LEFT(R103,3)="E05","WD",IF(LEFT(R103,3)="S13","WD",IF(LEFT(R103,3)="W05","WD",IF(LEFT(R103,3)="W06","UA",IF(LEFT(R103,3)="S12","CA",IF(LEFT(R103,3)="E06","UA",IF(LEFT(R103,3)="E07","NMD",IF(LEFT(R103,3)="E08","MD",IF(LEFT(R103,3)="E09","LONB"))))))))))</f>
        <v>UA</v>
      </c>
      <c r="T103" s="11" t="str">
        <f>IF([1]source_data!G105="","",IF([1]source_data!N105="","",[1]source_data!N105))</f>
        <v>Education Training &amp; Employment Grant</v>
      </c>
      <c r="U103" s="15">
        <f>IF([1]source_data!G105="","",[1]tailored_settings!$B$8)</f>
        <v>46239</v>
      </c>
      <c r="V103" s="11" t="str">
        <f>IF([1]source_data!G105="","",[1]tailored_settings!$B$9)</f>
        <v>http://www.longleigh.org/</v>
      </c>
      <c r="W103" s="13" t="str">
        <f>IF([1]source_data!G105="","",IF([1]source_data!O105="","",[1]source_data!O105))</f>
        <v>2025-09-22</v>
      </c>
      <c r="X103" s="16" t="str">
        <f>IF([1]source_data!G105="","",IF([1]source_data!P105="","",[1]source_data!P105))</f>
        <v>2025-10-02</v>
      </c>
      <c r="Y103" s="17">
        <f>IF([1]source_data!G105="","",IF([1]source_data!Q105="","",[1]source_data!Q105))</f>
        <v>0</v>
      </c>
      <c r="Z103" s="18" t="str">
        <f>IF([1]source_data!G105="","",IF([1]source_data!I105="","",[1]tailored_settings!$B$10))</f>
        <v>Primary grant reason</v>
      </c>
      <c r="AA103" s="18" t="str">
        <f>IF([1]source_data!G105="","",IF([1]source_data!I105="","",[1]source_data!I105))</f>
        <v>9. Eligible for an ETE grant as they are a Stonewater customer</v>
      </c>
      <c r="AB103" s="18" t="str">
        <f>IF([1]source_data!G105="","",IF([1]source_data!J105="","",[1]tailored_settings!$B$11))</f>
        <v/>
      </c>
      <c r="AC103" s="18" t="str">
        <f>IF([1]source_data!G105="","",IF([1]source_data!J105="","",[1]source_data!J105))</f>
        <v/>
      </c>
      <c r="AD103" s="18" t="str">
        <f>IF([1]source_data!G105="","",IF([1]source_data!K105="","",[1]tailored_settings!$B$12))</f>
        <v>Grant purpose</v>
      </c>
      <c r="AE103" s="18" t="str">
        <f>IF([1]source_data!G105="","",IF([1]source_data!K105="","",[1]source_data!K105))</f>
        <v>Training and Course Fees</v>
      </c>
      <c r="AF103" s="18" t="str">
        <f>IF([1]source_data!G105="","",IF([1]source_data!K105="","",[1]tailored_settings!$B$13))</f>
        <v>Grant purpose</v>
      </c>
      <c r="AG103" s="18" t="str">
        <f>IF([1]source_data!G105="","",IF([1]source_data!K105="","",[1]source_data!K105))</f>
        <v>Training and Course Fees</v>
      </c>
      <c r="AH103" s="18" t="str">
        <f>IF([1]source_data!G105="","",IF([1]source_data!M105="","",[1]tailored_settings!$B$14))</f>
        <v/>
      </c>
      <c r="AI103" s="18" t="str">
        <f>IF([1]source_data!G105="","",IF([1]source_data!M105="","",[1]source_data!M105))</f>
        <v/>
      </c>
    </row>
    <row r="104" spans="1:35" ht="16" x14ac:dyDescent="0.2">
      <c r="A104" s="11" t="str">
        <f>IF([1]source_data!G106="","",IF(AND([1]source_data!C106&lt;&gt;"",[1]tailored_settings!$B$15="Publish"),CONCATENATE([1]tailored_settings!$B$2&amp;[1]source_data!C106),IF(AND([1]source_data!C106&lt;&gt;"",[1]tailored_settings!$B$15="Do not publish"),CONCATENATE([1]tailored_settings!$B$2&amp;TEXT(ROW(A104)-1,"0000")&amp;"_"&amp;TEXT(F104,"yyyy-mm")),CONCATENATE([1]tailored_settings!$B$2&amp;TEXT(ROW(A104)-1,"0000")&amp;"_"&amp;TEXT(F104,"yyyy-mm")))))</f>
        <v>360G-Longleigh-E25-00169W</v>
      </c>
      <c r="B104" s="11" t="str">
        <f>IF([1]source_data!G106="","",IF([1]source_data!E106&lt;&gt;"",[1]source_data!E106,CONCATENATE("Grant to "&amp;G104)))</f>
        <v>Grant to Individual Recipient</v>
      </c>
      <c r="C104" s="11" t="str">
        <f>IF([1]source_data!G106="","",IF([1]source_data!F106="",_xlfn.XLOOKUP(T104,[1]tailored_settings!$B$20:$B$25,[1]tailored_settings!$A$20:$A$25,"")))</f>
        <v>Providing financial aid during a time of crisis</v>
      </c>
      <c r="D104" s="12">
        <f>IF([1]source_data!G106="","",IF([1]source_data!G106="","",[1]source_data!G106))</f>
        <v>350</v>
      </c>
      <c r="E104" s="11" t="str">
        <f>IF([1]source_data!G106="","",[1]tailored_settings!$B$3)</f>
        <v>GBP</v>
      </c>
      <c r="F104" s="13" t="str">
        <f>IF([1]source_data!G106="","",IF([1]source_data!H106="","",[1]source_data!H106))</f>
        <v>2025-09-22</v>
      </c>
      <c r="G104" s="11" t="str">
        <f>IF([1]source_data!G106="","",[1]tailored_settings!$B$5)</f>
        <v>Individual Recipient</v>
      </c>
      <c r="H104" s="11" t="str">
        <f>IF([1]source_data!G106="","",IF(AND([1]source_data!A106&lt;&gt;"",[1]tailored_settings!$B$16="Publish"),CONCATENATE([1]tailored_settings!$B$2&amp;[1]source_data!A106),IF(AND([1]source_data!A106&lt;&gt;"",[1]tailored_settings!$B$16="Do not publish"),CONCATENATE([1]tailored_settings!$B$4&amp;TEXT(ROW(A104)-1,"0000")&amp;"_"&amp;TEXT(F104,"yyyy-mm")),CONCATENATE([1]tailored_settings!$B$4&amp;TEXT(ROW(A104)-1,"0000")&amp;"_"&amp;TEXT(F104,"yyyy-mm")))))</f>
        <v>360G-Longleigh-IND-0103_2025-09</v>
      </c>
      <c r="I104" s="11" t="str">
        <f>IF([1]source_data!G106="","",[1]tailored_settings!$B$7)</f>
        <v>Longleigh Foundation</v>
      </c>
      <c r="J104" s="11" t="str">
        <f>IF([1]source_data!G106="","",[1]tailored_settings!$B$6)</f>
        <v>GB-CHC-1169016</v>
      </c>
      <c r="K104" s="11" t="str">
        <f>IF([1]source_data!G106="","",IF([1]source_data!I106="","",VLOOKUP([1]source_data!I106,[1]codelist_mapping!A:C,3,FALSE)))</f>
        <v>GTIR040</v>
      </c>
      <c r="L104" s="11" t="str">
        <f>IF([1]source_data!G106="","",IF([1]source_data!J106="","",VLOOKUP([1]source_data!J106,[1]codelist_mapping!A:C,3,FALSE)))</f>
        <v/>
      </c>
      <c r="M104" s="11" t="str">
        <f>IF([1]source_data!G106="","",IF([1]source_data!K106="","",IF([1]source_data!M106&lt;&gt;"",CONCATENATE(VLOOKUP([1]source_data!K106,[1]codelist_mapping!F:H,3,FALSE)&amp;";"&amp;VLOOKUP([1]source_data!L106,[1]codelist_mapping!F:H,3,FALSE)&amp;";"&amp;VLOOKUP([1]source_data!M106,[1]codelist_mapping!F:H,3,FALSE)),IF([1]source_data!L106&lt;&gt;"",CONCATENATE(VLOOKUP([1]source_data!K106,[1]codelist_mapping!F:H,3,FALSE)&amp;";"&amp;VLOOKUP([1]source_data!L106,[1]codelist_mapping!F:H,3,FALSE)),IF([1]source_data!K106&lt;&gt;"",CONCATENATE(VLOOKUP([1]source_data!K106,[1]codelist_mapping!F:H,3,FALSE)))))))</f>
        <v>GTIP070;GTIP050</v>
      </c>
      <c r="N104" s="14" t="str">
        <f>IF([1]source_data!G106="","",IF([1]source_data!D106="","",VLOOKUP([1]source_data!D106,[1]geo_data!A:I,9,FALSE)))</f>
        <v>Wincanton &amp; Bruton</v>
      </c>
      <c r="O104" s="14" t="str">
        <f>IF([1]source_data!G106="","",IF([1]source_data!D106="","",VLOOKUP([1]source_data!D106,[1]geo_data!A:I,8,FALSE)))</f>
        <v>E05014389</v>
      </c>
      <c r="P104" s="14" t="str">
        <f>IF([1]source_data!G106="","",IF(LEFT(O104,3)="E05","WD",IF(LEFT(O104,3)="S13","WD",IF(LEFT(O104,3)="W05","WD",IF(LEFT(O104,3)="W06","UA",IF(LEFT(O104,3)="S12","CA",IF(LEFT(O104,3)="E06","UA",IF(LEFT(O104,3)="E07","NMD",IF(LEFT(O104,3)="E08","MD",IF(LEFT(O104,3)="E09","LONB"))))))))))</f>
        <v>WD</v>
      </c>
      <c r="Q104" s="14" t="str">
        <f>IF([1]source_data!G106="","",IF([1]source_data!D106="","",VLOOKUP([1]source_data!D106,[1]geo_data!A:I,7,FALSE)))</f>
        <v>Somerset</v>
      </c>
      <c r="R104" s="14" t="str">
        <f>IF([1]source_data!G106="","",IF([1]source_data!D106="","",VLOOKUP([1]source_data!D106,[1]geo_data!A:I,6,FALSE)))</f>
        <v>E06000066</v>
      </c>
      <c r="S104" s="14" t="str">
        <f>IF([1]source_data!G106="","",IF(LEFT(R104,3)="E05","WD",IF(LEFT(R104,3)="S13","WD",IF(LEFT(R104,3)="W05","WD",IF(LEFT(R104,3)="W06","UA",IF(LEFT(R104,3)="S12","CA",IF(LEFT(R104,3)="E06","UA",IF(LEFT(R104,3)="E07","NMD",IF(LEFT(R104,3)="E08","MD",IF(LEFT(R104,3)="E09","LONB"))))))))))</f>
        <v>UA</v>
      </c>
      <c r="T104" s="11" t="str">
        <f>IF([1]source_data!G106="","",IF([1]source_data!N106="","",[1]source_data!N106))</f>
        <v>Crisis Grant</v>
      </c>
      <c r="U104" s="15">
        <f>IF([1]source_data!G106="","",[1]tailored_settings!$B$8)</f>
        <v>46239</v>
      </c>
      <c r="V104" s="11" t="str">
        <f>IF([1]source_data!G106="","",[1]tailored_settings!$B$9)</f>
        <v>http://www.longleigh.org/</v>
      </c>
      <c r="W104" s="13" t="str">
        <f>IF([1]source_data!G106="","",IF([1]source_data!O106="","",[1]source_data!O106))</f>
        <v>2025-09-22</v>
      </c>
      <c r="X104" s="16" t="str">
        <f>IF([1]source_data!G106="","",IF([1]source_data!P106="","",[1]source_data!P106))</f>
        <v>2025-11-04</v>
      </c>
      <c r="Y104" s="17">
        <f>IF([1]source_data!G106="","",IF([1]source_data!Q106="","",[1]source_data!Q106))</f>
        <v>1</v>
      </c>
      <c r="Z104" s="18" t="str">
        <f>IF([1]source_data!G106="","",IF([1]source_data!I106="","",[1]tailored_settings!$B$10))</f>
        <v>Primary grant reason</v>
      </c>
      <c r="AA104" s="18" t="str">
        <f>IF([1]source_data!G106="","",IF([1]source_data!I106="","",[1]source_data!I106))</f>
        <v>2. Customer/family receiving medication and/or therapy for a mental health condition or substance addiction.</v>
      </c>
      <c r="AB104" s="18" t="str">
        <f>IF([1]source_data!G106="","",IF([1]source_data!J106="","",[1]tailored_settings!$B$11))</f>
        <v/>
      </c>
      <c r="AC104" s="18" t="str">
        <f>IF([1]source_data!G106="","",IF([1]source_data!J106="","",[1]source_data!J106))</f>
        <v/>
      </c>
      <c r="AD104" s="18" t="str">
        <f>IF([1]source_data!G106="","",IF([1]source_data!K106="","",[1]tailored_settings!$B$12))</f>
        <v>Grant purpose</v>
      </c>
      <c r="AE104" s="18" t="str">
        <f>IF([1]source_data!G106="","",IF([1]source_data!K106="","",[1]source_data!K106))</f>
        <v>Food vouchers</v>
      </c>
      <c r="AF104" s="18" t="str">
        <f>IF([1]source_data!G106="","",IF([1]source_data!K106="","",[1]tailored_settings!$B$13))</f>
        <v>Grant purpose</v>
      </c>
      <c r="AG104" s="18" t="str">
        <f>IF([1]source_data!G106="","",IF([1]source_data!K106="","",[1]source_data!K106))</f>
        <v>Food vouchers</v>
      </c>
      <c r="AH104" s="18" t="str">
        <f>IF([1]source_data!G106="","",IF([1]source_data!M106="","",[1]tailored_settings!$B$14))</f>
        <v/>
      </c>
      <c r="AI104" s="18" t="str">
        <f>IF([1]source_data!G106="","",IF([1]source_data!M106="","",[1]source_data!M106))</f>
        <v/>
      </c>
    </row>
    <row r="105" spans="1:35" ht="16" x14ac:dyDescent="0.2">
      <c r="A105" s="11" t="str">
        <f>IF([1]source_data!G107="","",IF(AND([1]source_data!C107&lt;&gt;"",[1]tailored_settings!$B$15="Publish"),CONCATENATE([1]tailored_settings!$B$2&amp;[1]source_data!C107),IF(AND([1]source_data!C107&lt;&gt;"",[1]tailored_settings!$B$15="Do not publish"),CONCATENATE([1]tailored_settings!$B$2&amp;TEXT(ROW(A105)-1,"0000")&amp;"_"&amp;TEXT(F105,"yyyy-mm")),CONCATENATE([1]tailored_settings!$B$2&amp;TEXT(ROW(A105)-1,"0000")&amp;"_"&amp;TEXT(F105,"yyyy-mm")))))</f>
        <v>360G-Longleigh-E25-00170W</v>
      </c>
      <c r="B105" s="11" t="str">
        <f>IF([1]source_data!G107="","",IF([1]source_data!E107&lt;&gt;"",[1]source_data!E107,CONCATENATE("Grant to "&amp;G105)))</f>
        <v>Grant to Individual Recipient</v>
      </c>
      <c r="C105" s="11" t="str">
        <f>IF([1]source_data!G107="","",IF([1]source_data!F107="",_xlfn.XLOOKUP(T105,[1]tailored_settings!$B$20:$B$25,[1]tailored_settings!$A$20:$A$25,"")))</f>
        <v>Helping to provide an education or training  opportunity</v>
      </c>
      <c r="D105" s="12">
        <f>IF([1]source_data!G107="","",IF([1]source_data!G107="","",[1]source_data!G107))</f>
        <v>1003.49</v>
      </c>
      <c r="E105" s="11" t="str">
        <f>IF([1]source_data!G107="","",[1]tailored_settings!$B$3)</f>
        <v>GBP</v>
      </c>
      <c r="F105" s="13" t="str">
        <f>IF([1]source_data!G107="","",IF([1]source_data!H107="","",[1]source_data!H107))</f>
        <v>2025-09-22</v>
      </c>
      <c r="G105" s="11" t="str">
        <f>IF([1]source_data!G107="","",[1]tailored_settings!$B$5)</f>
        <v>Individual Recipient</v>
      </c>
      <c r="H105" s="11" t="str">
        <f>IF([1]source_data!G107="","",IF(AND([1]source_data!A107&lt;&gt;"",[1]tailored_settings!$B$16="Publish"),CONCATENATE([1]tailored_settings!$B$2&amp;[1]source_data!A107),IF(AND([1]source_data!A107&lt;&gt;"",[1]tailored_settings!$B$16="Do not publish"),CONCATENATE([1]tailored_settings!$B$4&amp;TEXT(ROW(A105)-1,"0000")&amp;"_"&amp;TEXT(F105,"yyyy-mm")),CONCATENATE([1]tailored_settings!$B$4&amp;TEXT(ROW(A105)-1,"0000")&amp;"_"&amp;TEXT(F105,"yyyy-mm")))))</f>
        <v>360G-Longleigh-IND-0104_2025-09</v>
      </c>
      <c r="I105" s="11" t="str">
        <f>IF([1]source_data!G107="","",[1]tailored_settings!$B$7)</f>
        <v>Longleigh Foundation</v>
      </c>
      <c r="J105" s="11" t="str">
        <f>IF([1]source_data!G107="","",[1]tailored_settings!$B$6)</f>
        <v>GB-CHC-1169016</v>
      </c>
      <c r="K105" s="11" t="str">
        <f>IF([1]source_data!G107="","",IF([1]source_data!I107="","",VLOOKUP([1]source_data!I107,[1]codelist_mapping!A:C,3,FALSE)))</f>
        <v>GTIR060</v>
      </c>
      <c r="L105" s="11" t="str">
        <f>IF([1]source_data!G107="","",IF([1]source_data!J107="","",VLOOKUP([1]source_data!J107,[1]codelist_mapping!A:C,3,FALSE)))</f>
        <v/>
      </c>
      <c r="M105" s="11" t="str">
        <f>IF([1]source_data!G107="","",IF([1]source_data!K107="","",IF([1]source_data!M107&lt;&gt;"",CONCATENATE(VLOOKUP([1]source_data!K107,[1]codelist_mapping!F:H,3,FALSE)&amp;";"&amp;VLOOKUP([1]source_data!L107,[1]codelist_mapping!F:H,3,FALSE)&amp;";"&amp;VLOOKUP([1]source_data!M107,[1]codelist_mapping!F:H,3,FALSE)),IF([1]source_data!L107&lt;&gt;"",CONCATENATE(VLOOKUP([1]source_data!K107,[1]codelist_mapping!F:H,3,FALSE)&amp;";"&amp;VLOOKUP([1]source_data!L107,[1]codelist_mapping!F:H,3,FALSE)),IF([1]source_data!K107&lt;&gt;"",CONCATENATE(VLOOKUP([1]source_data!K107,[1]codelist_mapping!F:H,3,FALSE)))))))</f>
        <v>GTIP130</v>
      </c>
      <c r="N105" s="14" t="str">
        <f>IF([1]source_data!G107="","",IF([1]source_data!D107="","",VLOOKUP([1]source_data!D107,[1]geo_data!A:I,9,FALSE)))</f>
        <v>West Hill &amp; North Laine</v>
      </c>
      <c r="O105" s="14" t="str">
        <f>IF([1]source_data!G107="","",IF([1]source_data!D107="","",VLOOKUP([1]source_data!D107,[1]geo_data!A:I,8,FALSE)))</f>
        <v>E05015415</v>
      </c>
      <c r="P105" s="14" t="str">
        <f>IF([1]source_data!G107="","",IF(LEFT(O105,3)="E05","WD",IF(LEFT(O105,3)="S13","WD",IF(LEFT(O105,3)="W05","WD",IF(LEFT(O105,3)="W06","UA",IF(LEFT(O105,3)="S12","CA",IF(LEFT(O105,3)="E06","UA",IF(LEFT(O105,3)="E07","NMD",IF(LEFT(O105,3)="E08","MD",IF(LEFT(O105,3)="E09","LONB"))))))))))</f>
        <v>WD</v>
      </c>
      <c r="Q105" s="14" t="str">
        <f>IF([1]source_data!G107="","",IF([1]source_data!D107="","",VLOOKUP([1]source_data!D107,[1]geo_data!A:I,7,FALSE)))</f>
        <v>Brighton and Hove</v>
      </c>
      <c r="R105" s="14" t="str">
        <f>IF([1]source_data!G107="","",IF([1]source_data!D107="","",VLOOKUP([1]source_data!D107,[1]geo_data!A:I,6,FALSE)))</f>
        <v>E06000043</v>
      </c>
      <c r="S105" s="14" t="str">
        <f>IF([1]source_data!G107="","",IF(LEFT(R105,3)="E05","WD",IF(LEFT(R105,3)="S13","WD",IF(LEFT(R105,3)="W05","WD",IF(LEFT(R105,3)="W06","UA",IF(LEFT(R105,3)="S12","CA",IF(LEFT(R105,3)="E06","UA",IF(LEFT(R105,3)="E07","NMD",IF(LEFT(R105,3)="E08","MD",IF(LEFT(R105,3)="E09","LONB"))))))))))</f>
        <v>UA</v>
      </c>
      <c r="T105" s="11" t="str">
        <f>IF([1]source_data!G107="","",IF([1]source_data!N107="","",[1]source_data!N107))</f>
        <v>Education Training &amp; Employment Grant</v>
      </c>
      <c r="U105" s="15">
        <f>IF([1]source_data!G107="","",[1]tailored_settings!$B$8)</f>
        <v>46239</v>
      </c>
      <c r="V105" s="11" t="str">
        <f>IF([1]source_data!G107="","",[1]tailored_settings!$B$9)</f>
        <v>http://www.longleigh.org/</v>
      </c>
      <c r="W105" s="13" t="str">
        <f>IF([1]source_data!G107="","",IF([1]source_data!O107="","",[1]source_data!O107))</f>
        <v>2025-09-22</v>
      </c>
      <c r="X105" s="16" t="str">
        <f>IF([1]source_data!G107="","",IF([1]source_data!P107="","",[1]source_data!P107))</f>
        <v>2025-09-26</v>
      </c>
      <c r="Y105" s="17">
        <f>IF([1]source_data!G107="","",IF([1]source_data!Q107="","",[1]source_data!Q107))</f>
        <v>0</v>
      </c>
      <c r="Z105" s="18" t="str">
        <f>IF([1]source_data!G107="","",IF([1]source_data!I107="","",[1]tailored_settings!$B$10))</f>
        <v>Primary grant reason</v>
      </c>
      <c r="AA105" s="18" t="str">
        <f>IF([1]source_data!G107="","",IF([1]source_data!I107="","",[1]source_data!I107))</f>
        <v>4. Customer/family fleeing from a violent or abusive relationship</v>
      </c>
      <c r="AB105" s="18" t="str">
        <f>IF([1]source_data!G107="","",IF([1]source_data!J107="","",[1]tailored_settings!$B$11))</f>
        <v/>
      </c>
      <c r="AC105" s="18" t="str">
        <f>IF([1]source_data!G107="","",IF([1]source_data!J107="","",[1]source_data!J107))</f>
        <v/>
      </c>
      <c r="AD105" s="18" t="str">
        <f>IF([1]source_data!G107="","",IF([1]source_data!K107="","",[1]tailored_settings!$B$12))</f>
        <v>Grant purpose</v>
      </c>
      <c r="AE105" s="18" t="str">
        <f>IF([1]source_data!G107="","",IF([1]source_data!K107="","",[1]source_data!K107))</f>
        <v>Training and Course Fees</v>
      </c>
      <c r="AF105" s="18" t="str">
        <f>IF([1]source_data!G107="","",IF([1]source_data!K107="","",[1]tailored_settings!$B$13))</f>
        <v>Grant purpose</v>
      </c>
      <c r="AG105" s="18" t="str">
        <f>IF([1]source_data!G107="","",IF([1]source_data!K107="","",[1]source_data!K107))</f>
        <v>Training and Course Fees</v>
      </c>
      <c r="AH105" s="18" t="str">
        <f>IF([1]source_data!G107="","",IF([1]source_data!M107="","",[1]tailored_settings!$B$14))</f>
        <v/>
      </c>
      <c r="AI105" s="18" t="str">
        <f>IF([1]source_data!G107="","",IF([1]source_data!M107="","",[1]source_data!M107))</f>
        <v/>
      </c>
    </row>
    <row r="106" spans="1:35" ht="16" x14ac:dyDescent="0.2">
      <c r="A106" s="11" t="str">
        <f>IF([1]source_data!G108="","",IF(AND([1]source_data!C108&lt;&gt;"",[1]tailored_settings!$B$15="Publish"),CONCATENATE([1]tailored_settings!$B$2&amp;[1]source_data!C108),IF(AND([1]source_data!C108&lt;&gt;"",[1]tailored_settings!$B$15="Do not publish"),CONCATENATE([1]tailored_settings!$B$2&amp;TEXT(ROW(A106)-1,"0000")&amp;"_"&amp;TEXT(F106,"yyyy-mm")),CONCATENATE([1]tailored_settings!$B$2&amp;TEXT(ROW(A106)-1,"0000")&amp;"_"&amp;TEXT(F106,"yyyy-mm")))))</f>
        <v>360G-Longleigh-E25-00171W</v>
      </c>
      <c r="B106" s="11" t="str">
        <f>IF([1]source_data!G108="","",IF([1]source_data!E108&lt;&gt;"",[1]source_data!E108,CONCATENATE("Grant to "&amp;G106)))</f>
        <v>Grant to Individual Recipient</v>
      </c>
      <c r="C106" s="11" t="str">
        <f>IF([1]source_data!G108="","",IF([1]source_data!F108="",_xlfn.XLOOKUP(T106,[1]tailored_settings!$B$20:$B$25,[1]tailored_settings!$A$20:$A$25,"")))</f>
        <v>Helping to alleviate financial hardship</v>
      </c>
      <c r="D106" s="12">
        <f>IF([1]source_data!G108="","",IF([1]source_data!G108="","",[1]source_data!G108))</f>
        <v>650.73</v>
      </c>
      <c r="E106" s="11" t="str">
        <f>IF([1]source_data!G108="","",[1]tailored_settings!$B$3)</f>
        <v>GBP</v>
      </c>
      <c r="F106" s="13" t="str">
        <f>IF([1]source_data!G108="","",IF([1]source_data!H108="","",[1]source_data!H108))</f>
        <v>2025-09-22</v>
      </c>
      <c r="G106" s="11" t="str">
        <f>IF([1]source_data!G108="","",[1]tailored_settings!$B$5)</f>
        <v>Individual Recipient</v>
      </c>
      <c r="H106" s="11" t="str">
        <f>IF([1]source_data!G108="","",IF(AND([1]source_data!A108&lt;&gt;"",[1]tailored_settings!$B$16="Publish"),CONCATENATE([1]tailored_settings!$B$2&amp;[1]source_data!A108),IF(AND([1]source_data!A108&lt;&gt;"",[1]tailored_settings!$B$16="Do not publish"),CONCATENATE([1]tailored_settings!$B$4&amp;TEXT(ROW(A106)-1,"0000")&amp;"_"&amp;TEXT(F106,"yyyy-mm")),CONCATENATE([1]tailored_settings!$B$4&amp;TEXT(ROW(A106)-1,"0000")&amp;"_"&amp;TEXT(F106,"yyyy-mm")))))</f>
        <v>360G-Longleigh-IND-0105_2025-09</v>
      </c>
      <c r="I106" s="11" t="str">
        <f>IF([1]source_data!G108="","",[1]tailored_settings!$B$7)</f>
        <v>Longleigh Foundation</v>
      </c>
      <c r="J106" s="11" t="str">
        <f>IF([1]source_data!G108="","",[1]tailored_settings!$B$6)</f>
        <v>GB-CHC-1169016</v>
      </c>
      <c r="K106" s="11" t="str">
        <f>IF([1]source_data!G108="","",IF([1]source_data!I108="","",VLOOKUP([1]source_data!I108,[1]codelist_mapping!A:C,3,FALSE)))</f>
        <v>GTIR040</v>
      </c>
      <c r="L106" s="11" t="str">
        <f>IF([1]source_data!G108="","",IF([1]source_data!J108="","",VLOOKUP([1]source_data!J108,[1]codelist_mapping!A:C,3,FALSE)))</f>
        <v/>
      </c>
      <c r="M106" s="11" t="str">
        <f>IF([1]source_data!G108="","",IF([1]source_data!K108="","",IF([1]source_data!M108&lt;&gt;"",CONCATENATE(VLOOKUP([1]source_data!K108,[1]codelist_mapping!F:H,3,FALSE)&amp;";"&amp;VLOOKUP([1]source_data!L108,[1]codelist_mapping!F:H,3,FALSE)&amp;";"&amp;VLOOKUP([1]source_data!M108,[1]codelist_mapping!F:H,3,FALSE)),IF([1]source_data!L108&lt;&gt;"",CONCATENATE(VLOOKUP([1]source_data!K108,[1]codelist_mapping!F:H,3,FALSE)&amp;";"&amp;VLOOKUP([1]source_data!L108,[1]codelist_mapping!F:H,3,FALSE)),IF([1]source_data!K108&lt;&gt;"",CONCATENATE(VLOOKUP([1]source_data!K108,[1]codelist_mapping!F:H,3,FALSE)))))))</f>
        <v>GTIP020;GTIP060</v>
      </c>
      <c r="N106" s="14" t="str">
        <f>IF([1]source_data!G108="","",IF([1]source_data!D108="","",VLOOKUP([1]source_data!D108,[1]geo_data!A:I,9,FALSE)))</f>
        <v>Wincanton &amp; Bruton</v>
      </c>
      <c r="O106" s="14" t="str">
        <f>IF([1]source_data!G108="","",IF([1]source_data!D108="","",VLOOKUP([1]source_data!D108,[1]geo_data!A:I,8,FALSE)))</f>
        <v>E05014389</v>
      </c>
      <c r="P106" s="14" t="str">
        <f>IF([1]source_data!G108="","",IF(LEFT(O106,3)="E05","WD",IF(LEFT(O106,3)="S13","WD",IF(LEFT(O106,3)="W05","WD",IF(LEFT(O106,3)="W06","UA",IF(LEFT(O106,3)="S12","CA",IF(LEFT(O106,3)="E06","UA",IF(LEFT(O106,3)="E07","NMD",IF(LEFT(O106,3)="E08","MD",IF(LEFT(O106,3)="E09","LONB"))))))))))</f>
        <v>WD</v>
      </c>
      <c r="Q106" s="14" t="str">
        <f>IF([1]source_data!G108="","",IF([1]source_data!D108="","",VLOOKUP([1]source_data!D108,[1]geo_data!A:I,7,FALSE)))</f>
        <v>Somerset</v>
      </c>
      <c r="R106" s="14" t="str">
        <f>IF([1]source_data!G108="","",IF([1]source_data!D108="","",VLOOKUP([1]source_data!D108,[1]geo_data!A:I,6,FALSE)))</f>
        <v>E06000066</v>
      </c>
      <c r="S106" s="14" t="str">
        <f>IF([1]source_data!G108="","",IF(LEFT(R106,3)="E05","WD",IF(LEFT(R106,3)="S13","WD",IF(LEFT(R106,3)="W05","WD",IF(LEFT(R106,3)="W06","UA",IF(LEFT(R106,3)="S12","CA",IF(LEFT(R106,3)="E06","UA",IF(LEFT(R106,3)="E07","NMD",IF(LEFT(R106,3)="E08","MD",IF(LEFT(R106,3)="E09","LONB"))))))))))</f>
        <v>UA</v>
      </c>
      <c r="T106" s="11" t="str">
        <f>IF([1]source_data!G108="","",IF([1]source_data!N108="","",[1]source_data!N108))</f>
        <v>Hardship Grant</v>
      </c>
      <c r="U106" s="15">
        <f>IF([1]source_data!G108="","",[1]tailored_settings!$B$8)</f>
        <v>46239</v>
      </c>
      <c r="V106" s="11" t="str">
        <f>IF([1]source_data!G108="","",[1]tailored_settings!$B$9)</f>
        <v>http://www.longleigh.org/</v>
      </c>
      <c r="W106" s="13" t="str">
        <f>IF([1]source_data!G108="","",IF([1]source_data!O108="","",[1]source_data!O108))</f>
        <v>2025-09-22</v>
      </c>
      <c r="X106" s="16" t="str">
        <f>IF([1]source_data!G108="","",IF([1]source_data!P108="","",[1]source_data!P108))</f>
        <v>2025-09-25</v>
      </c>
      <c r="Y106" s="17">
        <f>IF([1]source_data!G108="","",IF([1]source_data!Q108="","",[1]source_data!Q108))</f>
        <v>0</v>
      </c>
      <c r="Z106" s="18" t="str">
        <f>IF([1]source_data!G108="","",IF([1]source_data!I108="","",[1]tailored_settings!$B$10))</f>
        <v>Primary grant reason</v>
      </c>
      <c r="AA106" s="18" t="str">
        <f>IF([1]source_data!G108="","",IF([1]source_data!I108="","",[1]source_data!I108))</f>
        <v>2. Customer/family receiving medication and/or therapy for a mental health condition or substance addiction.</v>
      </c>
      <c r="AB106" s="18" t="str">
        <f>IF([1]source_data!G108="","",IF([1]source_data!J108="","",[1]tailored_settings!$B$11))</f>
        <v/>
      </c>
      <c r="AC106" s="18" t="str">
        <f>IF([1]source_data!G108="","",IF([1]source_data!J108="","",[1]source_data!J108))</f>
        <v/>
      </c>
      <c r="AD106" s="18" t="str">
        <f>IF([1]source_data!G108="","",IF([1]source_data!K108="","",[1]tailored_settings!$B$12))</f>
        <v>Grant purpose</v>
      </c>
      <c r="AE106" s="18" t="str">
        <f>IF([1]source_data!G108="","",IF([1]source_data!K108="","",[1]source_data!K108))</f>
        <v xml:space="preserve">Furniture </v>
      </c>
      <c r="AF106" s="18" t="str">
        <f>IF([1]source_data!G108="","",IF([1]source_data!K108="","",[1]tailored_settings!$B$13))</f>
        <v>Grant purpose</v>
      </c>
      <c r="AG106" s="18" t="str">
        <f>IF([1]source_data!G108="","",IF([1]source_data!K108="","",[1]source_data!K108))</f>
        <v xml:space="preserve">Furniture </v>
      </c>
      <c r="AH106" s="18" t="str">
        <f>IF([1]source_data!G108="","",IF([1]source_data!M108="","",[1]tailored_settings!$B$14))</f>
        <v/>
      </c>
      <c r="AI106" s="18" t="str">
        <f>IF([1]source_data!G108="","",IF([1]source_data!M108="","",[1]source_data!M108))</f>
        <v/>
      </c>
    </row>
    <row r="107" spans="1:35" ht="16" x14ac:dyDescent="0.2">
      <c r="A107" s="11" t="str">
        <f>IF([1]source_data!G109="","",IF(AND([1]source_data!C109&lt;&gt;"",[1]tailored_settings!$B$15="Publish"),CONCATENATE([1]tailored_settings!$B$2&amp;[1]source_data!C109),IF(AND([1]source_data!C109&lt;&gt;"",[1]tailored_settings!$B$15="Do not publish"),CONCATENATE([1]tailored_settings!$B$2&amp;TEXT(ROW(A107)-1,"0000")&amp;"_"&amp;TEXT(F107,"yyyy-mm")),CONCATENATE([1]tailored_settings!$B$2&amp;TEXT(ROW(A107)-1,"0000")&amp;"_"&amp;TEXT(F107,"yyyy-mm")))))</f>
        <v>360G-Longleigh-E25-00172W</v>
      </c>
      <c r="B107" s="11" t="str">
        <f>IF([1]source_data!G109="","",IF([1]source_data!E109&lt;&gt;"",[1]source_data!E109,CONCATENATE("Grant to "&amp;G107)))</f>
        <v>Grant to Individual Recipient</v>
      </c>
      <c r="C107" s="11" t="str">
        <f>IF([1]source_data!G109="","",IF([1]source_data!F109="",_xlfn.XLOOKUP(T107,[1]tailored_settings!$B$20:$B$25,[1]tailored_settings!$A$20:$A$25,"")))</f>
        <v>Helping to alleviate financial hardship</v>
      </c>
      <c r="D107" s="12">
        <f>IF([1]source_data!G109="","",IF([1]source_data!G109="","",[1]source_data!G109))</f>
        <v>975.7399999999999</v>
      </c>
      <c r="E107" s="11" t="str">
        <f>IF([1]source_data!G109="","",[1]tailored_settings!$B$3)</f>
        <v>GBP</v>
      </c>
      <c r="F107" s="13" t="str">
        <f>IF([1]source_data!G109="","",IF([1]source_data!H109="","",[1]source_data!H109))</f>
        <v>2025-09-22</v>
      </c>
      <c r="G107" s="11" t="str">
        <f>IF([1]source_data!G109="","",[1]tailored_settings!$B$5)</f>
        <v>Individual Recipient</v>
      </c>
      <c r="H107" s="11" t="str">
        <f>IF([1]source_data!G109="","",IF(AND([1]source_data!A109&lt;&gt;"",[1]tailored_settings!$B$16="Publish"),CONCATENATE([1]tailored_settings!$B$2&amp;[1]source_data!A109),IF(AND([1]source_data!A109&lt;&gt;"",[1]tailored_settings!$B$16="Do not publish"),CONCATENATE([1]tailored_settings!$B$4&amp;TEXT(ROW(A107)-1,"0000")&amp;"_"&amp;TEXT(F107,"yyyy-mm")),CONCATENATE([1]tailored_settings!$B$4&amp;TEXT(ROW(A107)-1,"0000")&amp;"_"&amp;TEXT(F107,"yyyy-mm")))))</f>
        <v>360G-Longleigh-IND-0106_2025-09</v>
      </c>
      <c r="I107" s="11" t="str">
        <f>IF([1]source_data!G109="","",[1]tailored_settings!$B$7)</f>
        <v>Longleigh Foundation</v>
      </c>
      <c r="J107" s="11" t="str">
        <f>IF([1]source_data!G109="","",[1]tailored_settings!$B$6)</f>
        <v>GB-CHC-1169016</v>
      </c>
      <c r="K107" s="11" t="str">
        <f>IF([1]source_data!G109="","",IF([1]source_data!I109="","",VLOOKUP([1]source_data!I109,[1]codelist_mapping!A:C,3,FALSE)))</f>
        <v>GTIR040</v>
      </c>
      <c r="L107" s="11" t="str">
        <f>IF([1]source_data!G109="","",IF([1]source_data!J109="","",VLOOKUP([1]source_data!J109,[1]codelist_mapping!A:C,3,FALSE)))</f>
        <v/>
      </c>
      <c r="M107" s="11" t="str">
        <f>IF([1]source_data!G109="","",IF([1]source_data!K109="","",IF([1]source_data!M109&lt;&gt;"",CONCATENATE(VLOOKUP([1]source_data!K109,[1]codelist_mapping!F:H,3,FALSE)&amp;";"&amp;VLOOKUP([1]source_data!L109,[1]codelist_mapping!F:H,3,FALSE)&amp;";"&amp;VLOOKUP([1]source_data!M109,[1]codelist_mapping!F:H,3,FALSE)),IF([1]source_data!L109&lt;&gt;"",CONCATENATE(VLOOKUP([1]source_data!K109,[1]codelist_mapping!F:H,3,FALSE)&amp;";"&amp;VLOOKUP([1]source_data!L109,[1]codelist_mapping!F:H,3,FALSE)),IF([1]source_data!K109&lt;&gt;"",CONCATENATE(VLOOKUP([1]source_data!K109,[1]codelist_mapping!F:H,3,FALSE)))))))</f>
        <v>GTIP020;GTIP020;GTIP060</v>
      </c>
      <c r="N107" s="14" t="str">
        <f>IF([1]source_data!G109="","",IF([1]source_data!D109="","",VLOOKUP([1]source_data!D109,[1]geo_data!A:I,9,FALSE)))</f>
        <v>Malmesbury</v>
      </c>
      <c r="O107" s="14" t="str">
        <f>IF([1]source_data!G109="","",IF([1]source_data!D109="","",VLOOKUP([1]source_data!D109,[1]geo_data!A:I,8,FALSE)))</f>
        <v>E05013442</v>
      </c>
      <c r="P107" s="14" t="str">
        <f>IF([1]source_data!G109="","",IF(LEFT(O107,3)="E05","WD",IF(LEFT(O107,3)="S13","WD",IF(LEFT(O107,3)="W05","WD",IF(LEFT(O107,3)="W06","UA",IF(LEFT(O107,3)="S12","CA",IF(LEFT(O107,3)="E06","UA",IF(LEFT(O107,3)="E07","NMD",IF(LEFT(O107,3)="E08","MD",IF(LEFT(O107,3)="E09","LONB"))))))))))</f>
        <v>WD</v>
      </c>
      <c r="Q107" s="14" t="str">
        <f>IF([1]source_data!G109="","",IF([1]source_data!D109="","",VLOOKUP([1]source_data!D109,[1]geo_data!A:I,7,FALSE)))</f>
        <v>Wiltshire</v>
      </c>
      <c r="R107" s="14" t="str">
        <f>IF([1]source_data!G109="","",IF([1]source_data!D109="","",VLOOKUP([1]source_data!D109,[1]geo_data!A:I,6,FALSE)))</f>
        <v>E06000054</v>
      </c>
      <c r="S107" s="14" t="str">
        <f>IF([1]source_data!G109="","",IF(LEFT(R107,3)="E05","WD",IF(LEFT(R107,3)="S13","WD",IF(LEFT(R107,3)="W05","WD",IF(LEFT(R107,3)="W06","UA",IF(LEFT(R107,3)="S12","CA",IF(LEFT(R107,3)="E06","UA",IF(LEFT(R107,3)="E07","NMD",IF(LEFT(R107,3)="E08","MD",IF(LEFT(R107,3)="E09","LONB"))))))))))</f>
        <v>UA</v>
      </c>
      <c r="T107" s="11" t="str">
        <f>IF([1]source_data!G109="","",IF([1]source_data!N109="","",[1]source_data!N109))</f>
        <v>Hardship Grant</v>
      </c>
      <c r="U107" s="15">
        <f>IF([1]source_data!G109="","",[1]tailored_settings!$B$8)</f>
        <v>46239</v>
      </c>
      <c r="V107" s="11" t="str">
        <f>IF([1]source_data!G109="","",[1]tailored_settings!$B$9)</f>
        <v>http://www.longleigh.org/</v>
      </c>
      <c r="W107" s="13" t="str">
        <f>IF([1]source_data!G109="","",IF([1]source_data!O109="","",[1]source_data!O109))</f>
        <v>2025-09-22</v>
      </c>
      <c r="X107" s="16" t="str">
        <f>IF([1]source_data!G109="","",IF([1]source_data!P109="","",[1]source_data!P109))</f>
        <v>2025-09-25</v>
      </c>
      <c r="Y107" s="17">
        <f>IF([1]source_data!G109="","",IF([1]source_data!Q109="","",[1]source_data!Q109))</f>
        <v>0</v>
      </c>
      <c r="Z107" s="18" t="str">
        <f>IF([1]source_data!G109="","",IF([1]source_data!I109="","",[1]tailored_settings!$B$10))</f>
        <v>Primary grant reason</v>
      </c>
      <c r="AA107" s="18" t="str">
        <f>IF([1]source_data!G109="","",IF([1]source_data!I109="","",[1]source_data!I109))</f>
        <v>2. Customer/family receiving medication and/or therapy for a mental health condition or substance addiction.</v>
      </c>
      <c r="AB107" s="18" t="str">
        <f>IF([1]source_data!G109="","",IF([1]source_data!J109="","",[1]tailored_settings!$B$11))</f>
        <v/>
      </c>
      <c r="AC107" s="18" t="str">
        <f>IF([1]source_data!G109="","",IF([1]source_data!J109="","",[1]source_data!J109))</f>
        <v/>
      </c>
      <c r="AD107" s="18" t="str">
        <f>IF([1]source_data!G109="","",IF([1]source_data!K109="","",[1]tailored_settings!$B$12))</f>
        <v>Grant purpose</v>
      </c>
      <c r="AE107" s="18" t="str">
        <f>IF([1]source_data!G109="","",IF([1]source_data!K109="","",[1]source_data!K109))</f>
        <v xml:space="preserve">Furniture </v>
      </c>
      <c r="AF107" s="18" t="str">
        <f>IF([1]source_data!G109="","",IF([1]source_data!K109="","",[1]tailored_settings!$B$13))</f>
        <v>Grant purpose</v>
      </c>
      <c r="AG107" s="18" t="str">
        <f>IF([1]source_data!G109="","",IF([1]source_data!K109="","",[1]source_data!K109))</f>
        <v xml:space="preserve">Furniture </v>
      </c>
      <c r="AH107" s="18" t="str">
        <f>IF([1]source_data!G109="","",IF([1]source_data!M109="","",[1]tailored_settings!$B$14))</f>
        <v>Grant purpose</v>
      </c>
      <c r="AI107" s="18" t="str">
        <f>IF([1]source_data!G109="","",IF([1]source_data!M109="","",[1]source_data!M109))</f>
        <v>Voucher for small household items</v>
      </c>
    </row>
    <row r="108" spans="1:35" ht="16" x14ac:dyDescent="0.2">
      <c r="A108" s="11" t="str">
        <f>IF([1]source_data!G110="","",IF(AND([1]source_data!C110&lt;&gt;"",[1]tailored_settings!$B$15="Publish"),CONCATENATE([1]tailored_settings!$B$2&amp;[1]source_data!C110),IF(AND([1]source_data!C110&lt;&gt;"",[1]tailored_settings!$B$15="Do not publish"),CONCATENATE([1]tailored_settings!$B$2&amp;TEXT(ROW(A108)-1,"0000")&amp;"_"&amp;TEXT(F108,"yyyy-mm")),CONCATENATE([1]tailored_settings!$B$2&amp;TEXT(ROW(A108)-1,"0000")&amp;"_"&amp;TEXT(F108,"yyyy-mm")))))</f>
        <v>360G-Longleigh-E25-00173W</v>
      </c>
      <c r="B108" s="11" t="str">
        <f>IF([1]source_data!G110="","",IF([1]source_data!E110&lt;&gt;"",[1]source_data!E110,CONCATENATE("Grant to "&amp;G108)))</f>
        <v>Grant to Individual Recipient</v>
      </c>
      <c r="C108" s="11" t="str">
        <f>IF([1]source_data!G110="","",IF([1]source_data!F110="",_xlfn.XLOOKUP(T108,[1]tailored_settings!$B$20:$B$25,[1]tailored_settings!$A$20:$A$25,"")))</f>
        <v>Helping to alleviate financial hardship</v>
      </c>
      <c r="D108" s="12">
        <f>IF([1]source_data!G110="","",IF([1]source_data!G110="","",[1]source_data!G110))</f>
        <v>713.94</v>
      </c>
      <c r="E108" s="11" t="str">
        <f>IF([1]source_data!G110="","",[1]tailored_settings!$B$3)</f>
        <v>GBP</v>
      </c>
      <c r="F108" s="13" t="str">
        <f>IF([1]source_data!G110="","",IF([1]source_data!H110="","",[1]source_data!H110))</f>
        <v>2025-09-22</v>
      </c>
      <c r="G108" s="11" t="str">
        <f>IF([1]source_data!G110="","",[1]tailored_settings!$B$5)</f>
        <v>Individual Recipient</v>
      </c>
      <c r="H108" s="11" t="str">
        <f>IF([1]source_data!G110="","",IF(AND([1]source_data!A110&lt;&gt;"",[1]tailored_settings!$B$16="Publish"),CONCATENATE([1]tailored_settings!$B$2&amp;[1]source_data!A110),IF(AND([1]source_data!A110&lt;&gt;"",[1]tailored_settings!$B$16="Do not publish"),CONCATENATE([1]tailored_settings!$B$4&amp;TEXT(ROW(A108)-1,"0000")&amp;"_"&amp;TEXT(F108,"yyyy-mm")),CONCATENATE([1]tailored_settings!$B$4&amp;TEXT(ROW(A108)-1,"0000")&amp;"_"&amp;TEXT(F108,"yyyy-mm")))))</f>
        <v>360G-Longleigh-IND-0107_2025-09</v>
      </c>
      <c r="I108" s="11" t="str">
        <f>IF([1]source_data!G110="","",[1]tailored_settings!$B$7)</f>
        <v>Longleigh Foundation</v>
      </c>
      <c r="J108" s="11" t="str">
        <f>IF([1]source_data!G110="","",[1]tailored_settings!$B$6)</f>
        <v>GB-CHC-1169016</v>
      </c>
      <c r="K108" s="11" t="str">
        <f>IF([1]source_data!G110="","",IF([1]source_data!I110="","",VLOOKUP([1]source_data!I110,[1]codelist_mapping!A:C,3,FALSE)))</f>
        <v>GTIR030</v>
      </c>
      <c r="L108" s="11" t="str">
        <f>IF([1]source_data!G110="","",IF([1]source_data!J110="","",VLOOKUP([1]source_data!J110,[1]codelist_mapping!A:C,3,FALSE)))</f>
        <v/>
      </c>
      <c r="M108" s="11" t="str">
        <f>IF([1]source_data!G110="","",IF([1]source_data!K110="","",IF([1]source_data!M110&lt;&gt;"",CONCATENATE(VLOOKUP([1]source_data!K110,[1]codelist_mapping!F:H,3,FALSE)&amp;";"&amp;VLOOKUP([1]source_data!L110,[1]codelist_mapping!F:H,3,FALSE)&amp;";"&amp;VLOOKUP([1]source_data!M110,[1]codelist_mapping!F:H,3,FALSE)),IF([1]source_data!L110&lt;&gt;"",CONCATENATE(VLOOKUP([1]source_data!K110,[1]codelist_mapping!F:H,3,FALSE)&amp;";"&amp;VLOOKUP([1]source_data!L110,[1]codelist_mapping!F:H,3,FALSE)),IF([1]source_data!K110&lt;&gt;"",CONCATENATE(VLOOKUP([1]source_data!K110,[1]codelist_mapping!F:H,3,FALSE)))))))</f>
        <v>GTIP020</v>
      </c>
      <c r="N108" s="14" t="str">
        <f>IF([1]source_data!G110="","",IF([1]source_data!D110="","",VLOOKUP([1]source_data!D110,[1]geo_data!A:I,9,FALSE)))</f>
        <v>Mortimer</v>
      </c>
      <c r="O108" s="14" t="str">
        <f>IF([1]source_data!G110="","",IF([1]source_data!D110="","",VLOOKUP([1]source_data!D110,[1]geo_data!A:I,8,FALSE)))</f>
        <v>E05009473</v>
      </c>
      <c r="P108" s="14" t="str">
        <f>IF([1]source_data!G110="","",IF(LEFT(O108,3)="E05","WD",IF(LEFT(O108,3)="S13","WD",IF(LEFT(O108,3)="W05","WD",IF(LEFT(O108,3)="W06","UA",IF(LEFT(O108,3)="S12","CA",IF(LEFT(O108,3)="E06","UA",IF(LEFT(O108,3)="E07","NMD",IF(LEFT(O108,3)="E08","MD",IF(LEFT(O108,3)="E09","LONB"))))))))))</f>
        <v>WD</v>
      </c>
      <c r="Q108" s="14" t="str">
        <f>IF([1]source_data!G110="","",IF([1]source_data!D110="","",VLOOKUP([1]source_data!D110,[1]geo_data!A:I,7,FALSE)))</f>
        <v>Herefordshire, County of</v>
      </c>
      <c r="R108" s="14" t="str">
        <f>IF([1]source_data!G110="","",IF([1]source_data!D110="","",VLOOKUP([1]source_data!D110,[1]geo_data!A:I,6,FALSE)))</f>
        <v>E06000019</v>
      </c>
      <c r="S108" s="14" t="str">
        <f>IF([1]source_data!G110="","",IF(LEFT(R108,3)="E05","WD",IF(LEFT(R108,3)="S13","WD",IF(LEFT(R108,3)="W05","WD",IF(LEFT(R108,3)="W06","UA",IF(LEFT(R108,3)="S12","CA",IF(LEFT(R108,3)="E06","UA",IF(LEFT(R108,3)="E07","NMD",IF(LEFT(R108,3)="E08","MD",IF(LEFT(R108,3)="E09","LONB"))))))))))</f>
        <v>UA</v>
      </c>
      <c r="T108" s="11" t="str">
        <f>IF([1]source_data!G110="","",IF([1]source_data!N110="","",[1]source_data!N110))</f>
        <v>Hardship Grant</v>
      </c>
      <c r="U108" s="15">
        <f>IF([1]source_data!G110="","",[1]tailored_settings!$B$8)</f>
        <v>46239</v>
      </c>
      <c r="V108" s="11" t="str">
        <f>IF([1]source_data!G110="","",[1]tailored_settings!$B$9)</f>
        <v>http://www.longleigh.org/</v>
      </c>
      <c r="W108" s="13" t="str">
        <f>IF([1]source_data!G110="","",IF([1]source_data!O110="","",[1]source_data!O110))</f>
        <v>2025-09-22</v>
      </c>
      <c r="X108" s="16" t="str">
        <f>IF([1]source_data!G110="","",IF([1]source_data!P110="","",[1]source_data!P110))</f>
        <v>2025-10-14</v>
      </c>
      <c r="Y108" s="17">
        <f>IF([1]source_data!G110="","",IF([1]source_data!Q110="","",[1]source_data!Q110))</f>
        <v>0</v>
      </c>
      <c r="Z108" s="18" t="str">
        <f>IF([1]source_data!G110="","",IF([1]source_data!I110="","",[1]tailored_settings!$B$10))</f>
        <v>Primary grant reason</v>
      </c>
      <c r="AA108" s="18" t="str">
        <f>IF([1]source_data!G110="","",IF([1]source_data!I110="","",[1]source_data!I110))</f>
        <v>1. Customer/family with a diagnosed condition or disability</v>
      </c>
      <c r="AB108" s="18" t="str">
        <f>IF([1]source_data!G110="","",IF([1]source_data!J110="","",[1]tailored_settings!$B$11))</f>
        <v/>
      </c>
      <c r="AC108" s="18" t="str">
        <f>IF([1]source_data!G110="","",IF([1]source_data!J110="","",[1]source_data!J110))</f>
        <v/>
      </c>
      <c r="AD108" s="18" t="str">
        <f>IF([1]source_data!G110="","",IF([1]source_data!K110="","",[1]tailored_settings!$B$12))</f>
        <v>Grant purpose</v>
      </c>
      <c r="AE108" s="18" t="str">
        <f>IF([1]source_data!G110="","",IF([1]source_data!K110="","",[1]source_data!K110))</f>
        <v>Appliances</v>
      </c>
      <c r="AF108" s="18" t="str">
        <f>IF([1]source_data!G110="","",IF([1]source_data!K110="","",[1]tailored_settings!$B$13))</f>
        <v>Grant purpose</v>
      </c>
      <c r="AG108" s="18" t="str">
        <f>IF([1]source_data!G110="","",IF([1]source_data!K110="","",[1]source_data!K110))</f>
        <v>Appliances</v>
      </c>
      <c r="AH108" s="18" t="str">
        <f>IF([1]source_data!G110="","",IF([1]source_data!M110="","",[1]tailored_settings!$B$14))</f>
        <v/>
      </c>
      <c r="AI108" s="18" t="str">
        <f>IF([1]source_data!G110="","",IF([1]source_data!M110="","",[1]source_data!M110))</f>
        <v/>
      </c>
    </row>
    <row r="109" spans="1:35" ht="16" x14ac:dyDescent="0.2">
      <c r="A109" s="11" t="str">
        <f>IF([1]source_data!G111="","",IF(AND([1]source_data!C111&lt;&gt;"",[1]tailored_settings!$B$15="Publish"),CONCATENATE([1]tailored_settings!$B$2&amp;[1]source_data!C111),IF(AND([1]source_data!C111&lt;&gt;"",[1]tailored_settings!$B$15="Do not publish"),CONCATENATE([1]tailored_settings!$B$2&amp;TEXT(ROW(A109)-1,"0000")&amp;"_"&amp;TEXT(F109,"yyyy-mm")),CONCATENATE([1]tailored_settings!$B$2&amp;TEXT(ROW(A109)-1,"0000")&amp;"_"&amp;TEXT(F109,"yyyy-mm")))))</f>
        <v>360G-Longleigh-E25-00174W</v>
      </c>
      <c r="B109" s="11" t="str">
        <f>IF([1]source_data!G111="","",IF([1]source_data!E111&lt;&gt;"",[1]source_data!E111,CONCATENATE("Grant to "&amp;G109)))</f>
        <v>Grant to Individual Recipient</v>
      </c>
      <c r="C109" s="11" t="str">
        <f>IF([1]source_data!G111="","",IF([1]source_data!F111="",_xlfn.XLOOKUP(T109,[1]tailored_settings!$B$20:$B$25,[1]tailored_settings!$A$20:$A$25,"")))</f>
        <v>Providing financial aid during a time of crisis</v>
      </c>
      <c r="D109" s="12">
        <f>IF([1]source_data!G111="","",IF([1]source_data!G111="","",[1]source_data!G111))</f>
        <v>350</v>
      </c>
      <c r="E109" s="11" t="str">
        <f>IF([1]source_data!G111="","",[1]tailored_settings!$B$3)</f>
        <v>GBP</v>
      </c>
      <c r="F109" s="13" t="str">
        <f>IF([1]source_data!G111="","",IF([1]source_data!H111="","",[1]source_data!H111))</f>
        <v>2025-09-22</v>
      </c>
      <c r="G109" s="11" t="str">
        <f>IF([1]source_data!G111="","",[1]tailored_settings!$B$5)</f>
        <v>Individual Recipient</v>
      </c>
      <c r="H109" s="11" t="str">
        <f>IF([1]source_data!G111="","",IF(AND([1]source_data!A111&lt;&gt;"",[1]tailored_settings!$B$16="Publish"),CONCATENATE([1]tailored_settings!$B$2&amp;[1]source_data!A111),IF(AND([1]source_data!A111&lt;&gt;"",[1]tailored_settings!$B$16="Do not publish"),CONCATENATE([1]tailored_settings!$B$4&amp;TEXT(ROW(A109)-1,"0000")&amp;"_"&amp;TEXT(F109,"yyyy-mm")),CONCATENATE([1]tailored_settings!$B$4&amp;TEXT(ROW(A109)-1,"0000")&amp;"_"&amp;TEXT(F109,"yyyy-mm")))))</f>
        <v>360G-Longleigh-IND-0108_2025-09</v>
      </c>
      <c r="I109" s="11" t="str">
        <f>IF([1]source_data!G111="","",[1]tailored_settings!$B$7)</f>
        <v>Longleigh Foundation</v>
      </c>
      <c r="J109" s="11" t="str">
        <f>IF([1]source_data!G111="","",[1]tailored_settings!$B$6)</f>
        <v>GB-CHC-1169016</v>
      </c>
      <c r="K109" s="11" t="str">
        <f>IF([1]source_data!G111="","",IF([1]source_data!I111="","",VLOOKUP([1]source_data!I111,[1]codelist_mapping!A:C,3,FALSE)))</f>
        <v>GTIR040</v>
      </c>
      <c r="L109" s="11" t="str">
        <f>IF([1]source_data!G111="","",IF([1]source_data!J111="","",VLOOKUP([1]source_data!J111,[1]codelist_mapping!A:C,3,FALSE)))</f>
        <v/>
      </c>
      <c r="M109" s="11" t="str">
        <f>IF([1]source_data!G111="","",IF([1]source_data!K111="","",IF([1]source_data!M111&lt;&gt;"",CONCATENATE(VLOOKUP([1]source_data!K111,[1]codelist_mapping!F:H,3,FALSE)&amp;";"&amp;VLOOKUP([1]source_data!L111,[1]codelist_mapping!F:H,3,FALSE)&amp;";"&amp;VLOOKUP([1]source_data!M111,[1]codelist_mapping!F:H,3,FALSE)),IF([1]source_data!L111&lt;&gt;"",CONCATENATE(VLOOKUP([1]source_data!K111,[1]codelist_mapping!F:H,3,FALSE)&amp;";"&amp;VLOOKUP([1]source_data!L111,[1]codelist_mapping!F:H,3,FALSE)),IF([1]source_data!K111&lt;&gt;"",CONCATENATE(VLOOKUP([1]source_data!K111,[1]codelist_mapping!F:H,3,FALSE)))))))</f>
        <v>GTIP070</v>
      </c>
      <c r="N109" s="14" t="str">
        <f>IF([1]source_data!G111="","",IF([1]source_data!D111="","",VLOOKUP([1]source_data!D111,[1]geo_data!A:I,9,FALSE)))</f>
        <v>Malmesbury</v>
      </c>
      <c r="O109" s="14" t="str">
        <f>IF([1]source_data!G111="","",IF([1]source_data!D111="","",VLOOKUP([1]source_data!D111,[1]geo_data!A:I,8,FALSE)))</f>
        <v>E05013442</v>
      </c>
      <c r="P109" s="14" t="str">
        <f>IF([1]source_data!G111="","",IF(LEFT(O109,3)="E05","WD",IF(LEFT(O109,3)="S13","WD",IF(LEFT(O109,3)="W05","WD",IF(LEFT(O109,3)="W06","UA",IF(LEFT(O109,3)="S12","CA",IF(LEFT(O109,3)="E06","UA",IF(LEFT(O109,3)="E07","NMD",IF(LEFT(O109,3)="E08","MD",IF(LEFT(O109,3)="E09","LONB"))))))))))</f>
        <v>WD</v>
      </c>
      <c r="Q109" s="14" t="str">
        <f>IF([1]source_data!G111="","",IF([1]source_data!D111="","",VLOOKUP([1]source_data!D111,[1]geo_data!A:I,7,FALSE)))</f>
        <v>Wiltshire</v>
      </c>
      <c r="R109" s="14" t="str">
        <f>IF([1]source_data!G111="","",IF([1]source_data!D111="","",VLOOKUP([1]source_data!D111,[1]geo_data!A:I,6,FALSE)))</f>
        <v>E06000054</v>
      </c>
      <c r="S109" s="14" t="str">
        <f>IF([1]source_data!G111="","",IF(LEFT(R109,3)="E05","WD",IF(LEFT(R109,3)="S13","WD",IF(LEFT(R109,3)="W05","WD",IF(LEFT(R109,3)="W06","UA",IF(LEFT(R109,3)="S12","CA",IF(LEFT(R109,3)="E06","UA",IF(LEFT(R109,3)="E07","NMD",IF(LEFT(R109,3)="E08","MD",IF(LEFT(R109,3)="E09","LONB"))))))))))</f>
        <v>UA</v>
      </c>
      <c r="T109" s="11" t="str">
        <f>IF([1]source_data!G111="","",IF([1]source_data!N111="","",[1]source_data!N111))</f>
        <v>Crisis Grant</v>
      </c>
      <c r="U109" s="15">
        <f>IF([1]source_data!G111="","",[1]tailored_settings!$B$8)</f>
        <v>46239</v>
      </c>
      <c r="V109" s="11" t="str">
        <f>IF([1]source_data!G111="","",[1]tailored_settings!$B$9)</f>
        <v>http://www.longleigh.org/</v>
      </c>
      <c r="W109" s="13" t="str">
        <f>IF([1]source_data!G111="","",IF([1]source_data!O111="","",[1]source_data!O111))</f>
        <v>2025-09-22</v>
      </c>
      <c r="X109" s="16" t="str">
        <f>IF([1]source_data!G111="","",IF([1]source_data!P111="","",[1]source_data!P111))</f>
        <v>2025-10-13</v>
      </c>
      <c r="Y109" s="17">
        <f>IF([1]source_data!G111="","",IF([1]source_data!Q111="","",[1]source_data!Q111))</f>
        <v>0</v>
      </c>
      <c r="Z109" s="18" t="str">
        <f>IF([1]source_data!G111="","",IF([1]source_data!I111="","",[1]tailored_settings!$B$10))</f>
        <v>Primary grant reason</v>
      </c>
      <c r="AA109" s="18" t="str">
        <f>IF([1]source_data!G111="","",IF([1]source_data!I111="","",[1]source_data!I111))</f>
        <v>2. Customer/family receiving medication and/or therapy for a mental health condition or substance addiction.</v>
      </c>
      <c r="AB109" s="18" t="str">
        <f>IF([1]source_data!G111="","",IF([1]source_data!J111="","",[1]tailored_settings!$B$11))</f>
        <v/>
      </c>
      <c r="AC109" s="18" t="str">
        <f>IF([1]source_data!G111="","",IF([1]source_data!J111="","",[1]source_data!J111))</f>
        <v/>
      </c>
      <c r="AD109" s="18" t="str">
        <f>IF([1]source_data!G111="","",IF([1]source_data!K111="","",[1]tailored_settings!$B$12))</f>
        <v>Grant purpose</v>
      </c>
      <c r="AE109" s="18" t="str">
        <f>IF([1]source_data!G111="","",IF([1]source_data!K111="","",[1]source_data!K111))</f>
        <v>Food vouchers</v>
      </c>
      <c r="AF109" s="18" t="str">
        <f>IF([1]source_data!G111="","",IF([1]source_data!K111="","",[1]tailored_settings!$B$13))</f>
        <v>Grant purpose</v>
      </c>
      <c r="AG109" s="18" t="str">
        <f>IF([1]source_data!G111="","",IF([1]source_data!K111="","",[1]source_data!K111))</f>
        <v>Food vouchers</v>
      </c>
      <c r="AH109" s="18" t="str">
        <f>IF([1]source_data!G111="","",IF([1]source_data!M111="","",[1]tailored_settings!$B$14))</f>
        <v/>
      </c>
      <c r="AI109" s="18" t="str">
        <f>IF([1]source_data!G111="","",IF([1]source_data!M111="","",[1]source_data!M111))</f>
        <v/>
      </c>
    </row>
    <row r="110" spans="1:35" ht="16" x14ac:dyDescent="0.2">
      <c r="A110" s="11" t="str">
        <f>IF([1]source_data!G112="","",IF(AND([1]source_data!C112&lt;&gt;"",[1]tailored_settings!$B$15="Publish"),CONCATENATE([1]tailored_settings!$B$2&amp;[1]source_data!C112),IF(AND([1]source_data!C112&lt;&gt;"",[1]tailored_settings!$B$15="Do not publish"),CONCATENATE([1]tailored_settings!$B$2&amp;TEXT(ROW(A110)-1,"0000")&amp;"_"&amp;TEXT(F110,"yyyy-mm")),CONCATENATE([1]tailored_settings!$B$2&amp;TEXT(ROW(A110)-1,"0000")&amp;"_"&amp;TEXT(F110,"yyyy-mm")))))</f>
        <v>360G-Longleigh-E25-00175W</v>
      </c>
      <c r="B110" s="11" t="str">
        <f>IF([1]source_data!G112="","",IF([1]source_data!E112&lt;&gt;"",[1]source_data!E112,CONCATENATE("Grant to "&amp;G110)))</f>
        <v>Grant to Individual Recipient</v>
      </c>
      <c r="C110" s="11" t="str">
        <f>IF([1]source_data!G112="","",IF([1]source_data!F112="",_xlfn.XLOOKUP(T110,[1]tailored_settings!$B$20:$B$25,[1]tailored_settings!$A$20:$A$25,"")))</f>
        <v>Helping to provide an education or training  opportunity</v>
      </c>
      <c r="D110" s="12">
        <f>IF([1]source_data!G112="","",IF([1]source_data!G112="","",[1]source_data!G112))</f>
        <v>1000</v>
      </c>
      <c r="E110" s="11" t="str">
        <f>IF([1]source_data!G112="","",[1]tailored_settings!$B$3)</f>
        <v>GBP</v>
      </c>
      <c r="F110" s="13" t="str">
        <f>IF([1]source_data!G112="","",IF([1]source_data!H112="","",[1]source_data!H112))</f>
        <v>2025-09-22</v>
      </c>
      <c r="G110" s="11" t="str">
        <f>IF([1]source_data!G112="","",[1]tailored_settings!$B$5)</f>
        <v>Individual Recipient</v>
      </c>
      <c r="H110" s="11" t="str">
        <f>IF([1]source_data!G112="","",IF(AND([1]source_data!A112&lt;&gt;"",[1]tailored_settings!$B$16="Publish"),CONCATENATE([1]tailored_settings!$B$2&amp;[1]source_data!A112),IF(AND([1]source_data!A112&lt;&gt;"",[1]tailored_settings!$B$16="Do not publish"),CONCATENATE([1]tailored_settings!$B$4&amp;TEXT(ROW(A110)-1,"0000")&amp;"_"&amp;TEXT(F110,"yyyy-mm")),CONCATENATE([1]tailored_settings!$B$4&amp;TEXT(ROW(A110)-1,"0000")&amp;"_"&amp;TEXT(F110,"yyyy-mm")))))</f>
        <v>360G-Longleigh-IND-0109_2025-09</v>
      </c>
      <c r="I110" s="11" t="str">
        <f>IF([1]source_data!G112="","",[1]tailored_settings!$B$7)</f>
        <v>Longleigh Foundation</v>
      </c>
      <c r="J110" s="11" t="str">
        <f>IF([1]source_data!G112="","",[1]tailored_settings!$B$6)</f>
        <v>GB-CHC-1169016</v>
      </c>
      <c r="K110" s="11" t="str">
        <f>IF([1]source_data!G112="","",IF([1]source_data!I112="","",VLOOKUP([1]source_data!I112,[1]codelist_mapping!A:C,3,FALSE)))</f>
        <v>GTIR110</v>
      </c>
      <c r="L110" s="11" t="str">
        <f>IF([1]source_data!G112="","",IF([1]source_data!J112="","",VLOOKUP([1]source_data!J112,[1]codelist_mapping!A:C,3,FALSE)))</f>
        <v/>
      </c>
      <c r="M110" s="11" t="str">
        <f>IF([1]source_data!G112="","",IF([1]source_data!K112="","",IF([1]source_data!M112&lt;&gt;"",CONCATENATE(VLOOKUP([1]source_data!K112,[1]codelist_mapping!F:H,3,FALSE)&amp;";"&amp;VLOOKUP([1]source_data!L112,[1]codelist_mapping!F:H,3,FALSE)&amp;";"&amp;VLOOKUP([1]source_data!M112,[1]codelist_mapping!F:H,3,FALSE)),IF([1]source_data!L112&lt;&gt;"",CONCATENATE(VLOOKUP([1]source_data!K112,[1]codelist_mapping!F:H,3,FALSE)&amp;";"&amp;VLOOKUP([1]source_data!L112,[1]codelist_mapping!F:H,3,FALSE)),IF([1]source_data!K112&lt;&gt;"",CONCATENATE(VLOOKUP([1]source_data!K112,[1]codelist_mapping!F:H,3,FALSE)))))))</f>
        <v>GTIP130</v>
      </c>
      <c r="N110" s="14" t="str">
        <f>IF([1]source_data!G112="","",IF([1]source_data!D112="","",VLOOKUP([1]source_data!D112,[1]geo_data!A:I,9,FALSE)))</f>
        <v>Tiverton Cranmore</v>
      </c>
      <c r="O110" s="14" t="str">
        <f>IF([1]source_data!G112="","",IF([1]source_data!D112="","",VLOOKUP([1]source_data!D112,[1]geo_data!A:I,8,FALSE)))</f>
        <v>E05014811</v>
      </c>
      <c r="P110" s="14" t="str">
        <f>IF([1]source_data!G112="","",IF(LEFT(O110,3)="E05","WD",IF(LEFT(O110,3)="S13","WD",IF(LEFT(O110,3)="W05","WD",IF(LEFT(O110,3)="W06","UA",IF(LEFT(O110,3)="S12","CA",IF(LEFT(O110,3)="E06","UA",IF(LEFT(O110,3)="E07","NMD",IF(LEFT(O110,3)="E08","MD",IF(LEFT(O110,3)="E09","LONB"))))))))))</f>
        <v>WD</v>
      </c>
      <c r="Q110" s="14" t="str">
        <f>IF([1]source_data!G112="","",IF([1]source_data!D112="","",VLOOKUP([1]source_data!D112,[1]geo_data!A:I,7,FALSE)))</f>
        <v>Mid Devon</v>
      </c>
      <c r="R110" s="14" t="str">
        <f>IF([1]source_data!G112="","",IF([1]source_data!D112="","",VLOOKUP([1]source_data!D112,[1]geo_data!A:I,6,FALSE)))</f>
        <v>E07000042</v>
      </c>
      <c r="S110" s="14" t="str">
        <f>IF([1]source_data!G112="","",IF(LEFT(R110,3)="E05","WD",IF(LEFT(R110,3)="S13","WD",IF(LEFT(R110,3)="W05","WD",IF(LEFT(R110,3)="W06","UA",IF(LEFT(R110,3)="S12","CA",IF(LEFT(R110,3)="E06","UA",IF(LEFT(R110,3)="E07","NMD",IF(LEFT(R110,3)="E08","MD",IF(LEFT(R110,3)="E09","LONB"))))))))))</f>
        <v>NMD</v>
      </c>
      <c r="T110" s="11" t="str">
        <f>IF([1]source_data!G112="","",IF([1]source_data!N112="","",[1]source_data!N112))</f>
        <v>Education Training &amp; Employment Grant</v>
      </c>
      <c r="U110" s="15">
        <f>IF([1]source_data!G112="","",[1]tailored_settings!$B$8)</f>
        <v>46239</v>
      </c>
      <c r="V110" s="11" t="str">
        <f>IF([1]source_data!G112="","",[1]tailored_settings!$B$9)</f>
        <v>http://www.longleigh.org/</v>
      </c>
      <c r="W110" s="13" t="str">
        <f>IF([1]source_data!G112="","",IF([1]source_data!O112="","",[1]source_data!O112))</f>
        <v>2025-09-22</v>
      </c>
      <c r="X110" s="16" t="str">
        <f>IF([1]source_data!G112="","",IF([1]source_data!P112="","",[1]source_data!P112))</f>
        <v>2025-09-25</v>
      </c>
      <c r="Y110" s="17">
        <f>IF([1]source_data!G112="","",IF([1]source_data!Q112="","",[1]source_data!Q112))</f>
        <v>0</v>
      </c>
      <c r="Z110" s="18" t="str">
        <f>IF([1]source_data!G112="","",IF([1]source_data!I112="","",[1]tailored_settings!$B$10))</f>
        <v>Primary grant reason</v>
      </c>
      <c r="AA110" s="18" t="str">
        <f>IF([1]source_data!G112="","",IF([1]source_data!I112="","",[1]source_data!I112))</f>
        <v>9. Eligible for an ETE grant as they are a Stonewater customer</v>
      </c>
      <c r="AB110" s="18" t="str">
        <f>IF([1]source_data!G112="","",IF([1]source_data!J112="","",[1]tailored_settings!$B$11))</f>
        <v/>
      </c>
      <c r="AC110" s="18" t="str">
        <f>IF([1]source_data!G112="","",IF([1]source_data!J112="","",[1]source_data!J112))</f>
        <v/>
      </c>
      <c r="AD110" s="18" t="str">
        <f>IF([1]source_data!G112="","",IF([1]source_data!K112="","",[1]tailored_settings!$B$12))</f>
        <v>Grant purpose</v>
      </c>
      <c r="AE110" s="18" t="str">
        <f>IF([1]source_data!G112="","",IF([1]source_data!K112="","",[1]source_data!K112))</f>
        <v>Training and Course Fees</v>
      </c>
      <c r="AF110" s="18" t="str">
        <f>IF([1]source_data!G112="","",IF([1]source_data!K112="","",[1]tailored_settings!$B$13))</f>
        <v>Grant purpose</v>
      </c>
      <c r="AG110" s="18" t="str">
        <f>IF([1]source_data!G112="","",IF([1]source_data!K112="","",[1]source_data!K112))</f>
        <v>Training and Course Fees</v>
      </c>
      <c r="AH110" s="18" t="str">
        <f>IF([1]source_data!G112="","",IF([1]source_data!M112="","",[1]tailored_settings!$B$14))</f>
        <v/>
      </c>
      <c r="AI110" s="18" t="str">
        <f>IF([1]source_data!G112="","",IF([1]source_data!M112="","",[1]source_data!M112))</f>
        <v/>
      </c>
    </row>
    <row r="111" spans="1:35" ht="16" x14ac:dyDescent="0.2">
      <c r="A111" s="11" t="str">
        <f>IF([1]source_data!G113="","",IF(AND([1]source_data!C113&lt;&gt;"",[1]tailored_settings!$B$15="Publish"),CONCATENATE([1]tailored_settings!$B$2&amp;[1]source_data!C113),IF(AND([1]source_data!C113&lt;&gt;"",[1]tailored_settings!$B$15="Do not publish"),CONCATENATE([1]tailored_settings!$B$2&amp;TEXT(ROW(A111)-1,"0000")&amp;"_"&amp;TEXT(F111,"yyyy-mm")),CONCATENATE([1]tailored_settings!$B$2&amp;TEXT(ROW(A111)-1,"0000")&amp;"_"&amp;TEXT(F111,"yyyy-mm")))))</f>
        <v>360G-Longleigh-E25-00176W</v>
      </c>
      <c r="B111" s="11" t="str">
        <f>IF([1]source_data!G113="","",IF([1]source_data!E113&lt;&gt;"",[1]source_data!E113,CONCATENATE("Grant to "&amp;G111)))</f>
        <v>Grant to Individual Recipient</v>
      </c>
      <c r="C111" s="11" t="str">
        <f>IF([1]source_data!G113="","",IF([1]source_data!F113="",_xlfn.XLOOKUP(T111,[1]tailored_settings!$B$20:$B$25,[1]tailored_settings!$A$20:$A$25,"")))</f>
        <v>Providing financial aid during a time of crisis</v>
      </c>
      <c r="D111" s="12">
        <f>IF([1]source_data!G113="","",IF([1]source_data!G113="","",[1]source_data!G113))</f>
        <v>350</v>
      </c>
      <c r="E111" s="11" t="str">
        <f>IF([1]source_data!G113="","",[1]tailored_settings!$B$3)</f>
        <v>GBP</v>
      </c>
      <c r="F111" s="13" t="str">
        <f>IF([1]source_data!G113="","",IF([1]source_data!H113="","",[1]source_data!H113))</f>
        <v>2025-09-22</v>
      </c>
      <c r="G111" s="11" t="str">
        <f>IF([1]source_data!G113="","",[1]tailored_settings!$B$5)</f>
        <v>Individual Recipient</v>
      </c>
      <c r="H111" s="11" t="str">
        <f>IF([1]source_data!G113="","",IF(AND([1]source_data!A113&lt;&gt;"",[1]tailored_settings!$B$16="Publish"),CONCATENATE([1]tailored_settings!$B$2&amp;[1]source_data!A113),IF(AND([1]source_data!A113&lt;&gt;"",[1]tailored_settings!$B$16="Do not publish"),CONCATENATE([1]tailored_settings!$B$4&amp;TEXT(ROW(A111)-1,"0000")&amp;"_"&amp;TEXT(F111,"yyyy-mm")),CONCATENATE([1]tailored_settings!$B$4&amp;TEXT(ROW(A111)-1,"0000")&amp;"_"&amp;TEXT(F111,"yyyy-mm")))))</f>
        <v>360G-Longleigh-IND-0110_2025-09</v>
      </c>
      <c r="I111" s="11" t="str">
        <f>IF([1]source_data!G113="","",[1]tailored_settings!$B$7)</f>
        <v>Longleigh Foundation</v>
      </c>
      <c r="J111" s="11" t="str">
        <f>IF([1]source_data!G113="","",[1]tailored_settings!$B$6)</f>
        <v>GB-CHC-1169016</v>
      </c>
      <c r="K111" s="11" t="str">
        <f>IF([1]source_data!G113="","",IF([1]source_data!I113="","",VLOOKUP([1]source_data!I113,[1]codelist_mapping!A:C,3,FALSE)))</f>
        <v>GTIR040</v>
      </c>
      <c r="L111" s="11" t="str">
        <f>IF([1]source_data!G113="","",IF([1]source_data!J113="","",VLOOKUP([1]source_data!J113,[1]codelist_mapping!A:C,3,FALSE)))</f>
        <v/>
      </c>
      <c r="M111" s="11" t="str">
        <f>IF([1]source_data!G113="","",IF([1]source_data!K113="","",IF([1]source_data!M113&lt;&gt;"",CONCATENATE(VLOOKUP([1]source_data!K113,[1]codelist_mapping!F:H,3,FALSE)&amp;";"&amp;VLOOKUP([1]source_data!L113,[1]codelist_mapping!F:H,3,FALSE)&amp;";"&amp;VLOOKUP([1]source_data!M113,[1]codelist_mapping!F:H,3,FALSE)),IF([1]source_data!L113&lt;&gt;"",CONCATENATE(VLOOKUP([1]source_data!K113,[1]codelist_mapping!F:H,3,FALSE)&amp;";"&amp;VLOOKUP([1]source_data!L113,[1]codelist_mapping!F:H,3,FALSE)),IF([1]source_data!K113&lt;&gt;"",CONCATENATE(VLOOKUP([1]source_data!K113,[1]codelist_mapping!F:H,3,FALSE)))))))</f>
        <v>GTIP070;GTIP050</v>
      </c>
      <c r="N111" s="14" t="str">
        <f>IF([1]source_data!G113="","",IF([1]source_data!D113="","",VLOOKUP([1]source_data!D113,[1]geo_data!A:I,9,FALSE)))</f>
        <v>Wellington</v>
      </c>
      <c r="O111" s="14" t="str">
        <f>IF([1]source_data!G113="","",IF([1]source_data!D113="","",VLOOKUP([1]source_data!D113,[1]geo_data!A:I,8,FALSE)))</f>
        <v>E05014387</v>
      </c>
      <c r="P111" s="14" t="str">
        <f>IF([1]source_data!G113="","",IF(LEFT(O111,3)="E05","WD",IF(LEFT(O111,3)="S13","WD",IF(LEFT(O111,3)="W05","WD",IF(LEFT(O111,3)="W06","UA",IF(LEFT(O111,3)="S12","CA",IF(LEFT(O111,3)="E06","UA",IF(LEFT(O111,3)="E07","NMD",IF(LEFT(O111,3)="E08","MD",IF(LEFT(O111,3)="E09","LONB"))))))))))</f>
        <v>WD</v>
      </c>
      <c r="Q111" s="14" t="str">
        <f>IF([1]source_data!G113="","",IF([1]source_data!D113="","",VLOOKUP([1]source_data!D113,[1]geo_data!A:I,7,FALSE)))</f>
        <v>Somerset</v>
      </c>
      <c r="R111" s="14" t="str">
        <f>IF([1]source_data!G113="","",IF([1]source_data!D113="","",VLOOKUP([1]source_data!D113,[1]geo_data!A:I,6,FALSE)))</f>
        <v>E06000066</v>
      </c>
      <c r="S111" s="14" t="str">
        <f>IF([1]source_data!G113="","",IF(LEFT(R111,3)="E05","WD",IF(LEFT(R111,3)="S13","WD",IF(LEFT(R111,3)="W05","WD",IF(LEFT(R111,3)="W06","UA",IF(LEFT(R111,3)="S12","CA",IF(LEFT(R111,3)="E06","UA",IF(LEFT(R111,3)="E07","NMD",IF(LEFT(R111,3)="E08","MD",IF(LEFT(R111,3)="E09","LONB"))))))))))</f>
        <v>UA</v>
      </c>
      <c r="T111" s="11" t="str">
        <f>IF([1]source_data!G113="","",IF([1]source_data!N113="","",[1]source_data!N113))</f>
        <v>Crisis Grant</v>
      </c>
      <c r="U111" s="15">
        <f>IF([1]source_data!G113="","",[1]tailored_settings!$B$8)</f>
        <v>46239</v>
      </c>
      <c r="V111" s="11" t="str">
        <f>IF([1]source_data!G113="","",[1]tailored_settings!$B$9)</f>
        <v>http://www.longleigh.org/</v>
      </c>
      <c r="W111" s="13" t="str">
        <f>IF([1]source_data!G113="","",IF([1]source_data!O113="","",[1]source_data!O113))</f>
        <v>2025-09-22</v>
      </c>
      <c r="X111" s="16" t="str">
        <f>IF([1]source_data!G113="","",IF([1]source_data!P113="","",[1]source_data!P113))</f>
        <v>2025-10-14</v>
      </c>
      <c r="Y111" s="17">
        <f>IF([1]source_data!G113="","",IF([1]source_data!Q113="","",[1]source_data!Q113))</f>
        <v>0</v>
      </c>
      <c r="Z111" s="18" t="str">
        <f>IF([1]source_data!G113="","",IF([1]source_data!I113="","",[1]tailored_settings!$B$10))</f>
        <v>Primary grant reason</v>
      </c>
      <c r="AA111" s="18" t="str">
        <f>IF([1]source_data!G113="","",IF([1]source_data!I113="","",[1]source_data!I113))</f>
        <v>2. Customer/family receiving medication and/or therapy for a mental health condition or substance addiction.</v>
      </c>
      <c r="AB111" s="18" t="str">
        <f>IF([1]source_data!G113="","",IF([1]source_data!J113="","",[1]tailored_settings!$B$11))</f>
        <v/>
      </c>
      <c r="AC111" s="18" t="str">
        <f>IF([1]source_data!G113="","",IF([1]source_data!J113="","",[1]source_data!J113))</f>
        <v/>
      </c>
      <c r="AD111" s="18" t="str">
        <f>IF([1]source_data!G113="","",IF([1]source_data!K113="","",[1]tailored_settings!$B$12))</f>
        <v>Grant purpose</v>
      </c>
      <c r="AE111" s="18" t="str">
        <f>IF([1]source_data!G113="","",IF([1]source_data!K113="","",[1]source_data!K113))</f>
        <v>Food vouchers</v>
      </c>
      <c r="AF111" s="18" t="str">
        <f>IF([1]source_data!G113="","",IF([1]source_data!K113="","",[1]tailored_settings!$B$13))</f>
        <v>Grant purpose</v>
      </c>
      <c r="AG111" s="18" t="str">
        <f>IF([1]source_data!G113="","",IF([1]source_data!K113="","",[1]source_data!K113))</f>
        <v>Food vouchers</v>
      </c>
      <c r="AH111" s="18" t="str">
        <f>IF([1]source_data!G113="","",IF([1]source_data!M113="","",[1]tailored_settings!$B$14))</f>
        <v/>
      </c>
      <c r="AI111" s="18" t="str">
        <f>IF([1]source_data!G113="","",IF([1]source_data!M113="","",[1]source_data!M113))</f>
        <v/>
      </c>
    </row>
    <row r="112" spans="1:35" ht="16" x14ac:dyDescent="0.2">
      <c r="A112" s="11" t="str">
        <f>IF([1]source_data!G114="","",IF(AND([1]source_data!C114&lt;&gt;"",[1]tailored_settings!$B$15="Publish"),CONCATENATE([1]tailored_settings!$B$2&amp;[1]source_data!C114),IF(AND([1]source_data!C114&lt;&gt;"",[1]tailored_settings!$B$15="Do not publish"),CONCATENATE([1]tailored_settings!$B$2&amp;TEXT(ROW(A112)-1,"0000")&amp;"_"&amp;TEXT(F112,"yyyy-mm")),CONCATENATE([1]tailored_settings!$B$2&amp;TEXT(ROW(A112)-1,"0000")&amp;"_"&amp;TEXT(F112,"yyyy-mm")))))</f>
        <v>360G-Longleigh-E25-00177W</v>
      </c>
      <c r="B112" s="11" t="str">
        <f>IF([1]source_data!G114="","",IF([1]source_data!E114&lt;&gt;"",[1]source_data!E114,CONCATENATE("Grant to "&amp;G112)))</f>
        <v>Grant to Individual Recipient</v>
      </c>
      <c r="C112" s="11" t="str">
        <f>IF([1]source_data!G114="","",IF([1]source_data!F114="",_xlfn.XLOOKUP(T112,[1]tailored_settings!$B$20:$B$25,[1]tailored_settings!$A$20:$A$25,"")))</f>
        <v>Providing financial aid during a time of crisis</v>
      </c>
      <c r="D112" s="12">
        <f>IF([1]source_data!G114="","",IF([1]source_data!G114="","",[1]source_data!G114))</f>
        <v>350</v>
      </c>
      <c r="E112" s="11" t="str">
        <f>IF([1]source_data!G114="","",[1]tailored_settings!$B$3)</f>
        <v>GBP</v>
      </c>
      <c r="F112" s="13" t="str">
        <f>IF([1]source_data!G114="","",IF([1]source_data!H114="","",[1]source_data!H114))</f>
        <v>2025-09-22</v>
      </c>
      <c r="G112" s="11" t="str">
        <f>IF([1]source_data!G114="","",[1]tailored_settings!$B$5)</f>
        <v>Individual Recipient</v>
      </c>
      <c r="H112" s="11" t="str">
        <f>IF([1]source_data!G114="","",IF(AND([1]source_data!A114&lt;&gt;"",[1]tailored_settings!$B$16="Publish"),CONCATENATE([1]tailored_settings!$B$2&amp;[1]source_data!A114),IF(AND([1]source_data!A114&lt;&gt;"",[1]tailored_settings!$B$16="Do not publish"),CONCATENATE([1]tailored_settings!$B$4&amp;TEXT(ROW(A112)-1,"0000")&amp;"_"&amp;TEXT(F112,"yyyy-mm")),CONCATENATE([1]tailored_settings!$B$4&amp;TEXT(ROW(A112)-1,"0000")&amp;"_"&amp;TEXT(F112,"yyyy-mm")))))</f>
        <v>360G-Longleigh-IND-0111_2025-09</v>
      </c>
      <c r="I112" s="11" t="str">
        <f>IF([1]source_data!G114="","",[1]tailored_settings!$B$7)</f>
        <v>Longleigh Foundation</v>
      </c>
      <c r="J112" s="11" t="str">
        <f>IF([1]source_data!G114="","",[1]tailored_settings!$B$6)</f>
        <v>GB-CHC-1169016</v>
      </c>
      <c r="K112" s="11" t="str">
        <f>IF([1]source_data!G114="","",IF([1]source_data!I114="","",VLOOKUP([1]source_data!I114,[1]codelist_mapping!A:C,3,FALSE)))</f>
        <v>GTIR040</v>
      </c>
      <c r="L112" s="11" t="str">
        <f>IF([1]source_data!G114="","",IF([1]source_data!J114="","",VLOOKUP([1]source_data!J114,[1]codelist_mapping!A:C,3,FALSE)))</f>
        <v/>
      </c>
      <c r="M112" s="11" t="str">
        <f>IF([1]source_data!G114="","",IF([1]source_data!K114="","",IF([1]source_data!M114&lt;&gt;"",CONCATENATE(VLOOKUP([1]source_data!K114,[1]codelist_mapping!F:H,3,FALSE)&amp;";"&amp;VLOOKUP([1]source_data!L114,[1]codelist_mapping!F:H,3,FALSE)&amp;";"&amp;VLOOKUP([1]source_data!M114,[1]codelist_mapping!F:H,3,FALSE)),IF([1]source_data!L114&lt;&gt;"",CONCATENATE(VLOOKUP([1]source_data!K114,[1]codelist_mapping!F:H,3,FALSE)&amp;";"&amp;VLOOKUP([1]source_data!L114,[1]codelist_mapping!F:H,3,FALSE)),IF([1]source_data!K114&lt;&gt;"",CONCATENATE(VLOOKUP([1]source_data!K114,[1]codelist_mapping!F:H,3,FALSE)))))))</f>
        <v>GTIP070;GTIP050</v>
      </c>
      <c r="N112" s="14" t="str">
        <f>IF([1]source_data!G114="","",IF([1]source_data!D114="","",VLOOKUP([1]source_data!D114,[1]geo_data!A:I,9,FALSE)))</f>
        <v>Weston-super-Mare Central</v>
      </c>
      <c r="O112" s="14" t="str">
        <f>IF([1]source_data!G114="","",IF([1]source_data!D114="","",VLOOKUP([1]source_data!D114,[1]geo_data!A:I,8,FALSE)))</f>
        <v>E05010298</v>
      </c>
      <c r="P112" s="14" t="str">
        <f>IF([1]source_data!G114="","",IF(LEFT(O112,3)="E05","WD",IF(LEFT(O112,3)="S13","WD",IF(LEFT(O112,3)="W05","WD",IF(LEFT(O112,3)="W06","UA",IF(LEFT(O112,3)="S12","CA",IF(LEFT(O112,3)="E06","UA",IF(LEFT(O112,3)="E07","NMD",IF(LEFT(O112,3)="E08","MD",IF(LEFT(O112,3)="E09","LONB"))))))))))</f>
        <v>WD</v>
      </c>
      <c r="Q112" s="14" t="str">
        <f>IF([1]source_data!G114="","",IF([1]source_data!D114="","",VLOOKUP([1]source_data!D114,[1]geo_data!A:I,7,FALSE)))</f>
        <v>North Somerset</v>
      </c>
      <c r="R112" s="14" t="str">
        <f>IF([1]source_data!G114="","",IF([1]source_data!D114="","",VLOOKUP([1]source_data!D114,[1]geo_data!A:I,6,FALSE)))</f>
        <v>E06000024</v>
      </c>
      <c r="S112" s="14" t="str">
        <f>IF([1]source_data!G114="","",IF(LEFT(R112,3)="E05","WD",IF(LEFT(R112,3)="S13","WD",IF(LEFT(R112,3)="W05","WD",IF(LEFT(R112,3)="W06","UA",IF(LEFT(R112,3)="S12","CA",IF(LEFT(R112,3)="E06","UA",IF(LEFT(R112,3)="E07","NMD",IF(LEFT(R112,3)="E08","MD",IF(LEFT(R112,3)="E09","LONB"))))))))))</f>
        <v>UA</v>
      </c>
      <c r="T112" s="11" t="str">
        <f>IF([1]source_data!G114="","",IF([1]source_data!N114="","",[1]source_data!N114))</f>
        <v>Crisis Grant</v>
      </c>
      <c r="U112" s="15">
        <f>IF([1]source_data!G114="","",[1]tailored_settings!$B$8)</f>
        <v>46239</v>
      </c>
      <c r="V112" s="11" t="str">
        <f>IF([1]source_data!G114="","",[1]tailored_settings!$B$9)</f>
        <v>http://www.longleigh.org/</v>
      </c>
      <c r="W112" s="13" t="str">
        <f>IF([1]source_data!G114="","",IF([1]source_data!O114="","",[1]source_data!O114))</f>
        <v>2025-09-22</v>
      </c>
      <c r="X112" s="16" t="str">
        <f>IF([1]source_data!G114="","",IF([1]source_data!P114="","",[1]source_data!P114))</f>
        <v>2025-11-24</v>
      </c>
      <c r="Y112" s="17">
        <f>IF([1]source_data!G114="","",IF([1]source_data!Q114="","",[1]source_data!Q114))</f>
        <v>2</v>
      </c>
      <c r="Z112" s="18" t="str">
        <f>IF([1]source_data!G114="","",IF([1]source_data!I114="","",[1]tailored_settings!$B$10))</f>
        <v>Primary grant reason</v>
      </c>
      <c r="AA112" s="18" t="str">
        <f>IF([1]source_data!G114="","",IF([1]source_data!I114="","",[1]source_data!I114))</f>
        <v>2. Customer/family receiving medication and/or therapy for a mental health condition or substance addiction.</v>
      </c>
      <c r="AB112" s="18" t="str">
        <f>IF([1]source_data!G114="","",IF([1]source_data!J114="","",[1]tailored_settings!$B$11))</f>
        <v/>
      </c>
      <c r="AC112" s="18" t="str">
        <f>IF([1]source_data!G114="","",IF([1]source_data!J114="","",[1]source_data!J114))</f>
        <v/>
      </c>
      <c r="AD112" s="18" t="str">
        <f>IF([1]source_data!G114="","",IF([1]source_data!K114="","",[1]tailored_settings!$B$12))</f>
        <v>Grant purpose</v>
      </c>
      <c r="AE112" s="18" t="str">
        <f>IF([1]source_data!G114="","",IF([1]source_data!K114="","",[1]source_data!K114))</f>
        <v>Food vouchers</v>
      </c>
      <c r="AF112" s="18" t="str">
        <f>IF([1]source_data!G114="","",IF([1]source_data!K114="","",[1]tailored_settings!$B$13))</f>
        <v>Grant purpose</v>
      </c>
      <c r="AG112" s="18" t="str">
        <f>IF([1]source_data!G114="","",IF([1]source_data!K114="","",[1]source_data!K114))</f>
        <v>Food vouchers</v>
      </c>
      <c r="AH112" s="18" t="str">
        <f>IF([1]source_data!G114="","",IF([1]source_data!M114="","",[1]tailored_settings!$B$14))</f>
        <v/>
      </c>
      <c r="AI112" s="18" t="str">
        <f>IF([1]source_data!G114="","",IF([1]source_data!M114="","",[1]source_data!M114))</f>
        <v/>
      </c>
    </row>
    <row r="113" spans="1:35" ht="16" x14ac:dyDescent="0.2">
      <c r="A113" s="11" t="str">
        <f>IF([1]source_data!G115="","",IF(AND([1]source_data!C115&lt;&gt;"",[1]tailored_settings!$B$15="Publish"),CONCATENATE([1]tailored_settings!$B$2&amp;[1]source_data!C115),IF(AND([1]source_data!C115&lt;&gt;"",[1]tailored_settings!$B$15="Do not publish"),CONCATENATE([1]tailored_settings!$B$2&amp;TEXT(ROW(A113)-1,"0000")&amp;"_"&amp;TEXT(F113,"yyyy-mm")),CONCATENATE([1]tailored_settings!$B$2&amp;TEXT(ROW(A113)-1,"0000")&amp;"_"&amp;TEXT(F113,"yyyy-mm")))))</f>
        <v>360G-Longleigh-E25-00178W</v>
      </c>
      <c r="B113" s="11" t="str">
        <f>IF([1]source_data!G115="","",IF([1]source_data!E115&lt;&gt;"",[1]source_data!E115,CONCATENATE("Grant to "&amp;G113)))</f>
        <v>Grant to Individual Recipient</v>
      </c>
      <c r="C113" s="11" t="str">
        <f>IF([1]source_data!G115="","",IF([1]source_data!F115="",_xlfn.XLOOKUP(T113,[1]tailored_settings!$B$20:$B$25,[1]tailored_settings!$A$20:$A$25,"")))</f>
        <v>Providing financial aid during a time of crisis</v>
      </c>
      <c r="D113" s="12">
        <f>IF([1]source_data!G115="","",IF([1]source_data!G115="","",[1]source_data!G115))</f>
        <v>350</v>
      </c>
      <c r="E113" s="11" t="str">
        <f>IF([1]source_data!G115="","",[1]tailored_settings!$B$3)</f>
        <v>GBP</v>
      </c>
      <c r="F113" s="13" t="str">
        <f>IF([1]source_data!G115="","",IF([1]source_data!H115="","",[1]source_data!H115))</f>
        <v>2025-09-22</v>
      </c>
      <c r="G113" s="11" t="str">
        <f>IF([1]source_data!G115="","",[1]tailored_settings!$B$5)</f>
        <v>Individual Recipient</v>
      </c>
      <c r="H113" s="11" t="str">
        <f>IF([1]source_data!G115="","",IF(AND([1]source_data!A115&lt;&gt;"",[1]tailored_settings!$B$16="Publish"),CONCATENATE([1]tailored_settings!$B$2&amp;[1]source_data!A115),IF(AND([1]source_data!A115&lt;&gt;"",[1]tailored_settings!$B$16="Do not publish"),CONCATENATE([1]tailored_settings!$B$4&amp;TEXT(ROW(A113)-1,"0000")&amp;"_"&amp;TEXT(F113,"yyyy-mm")),CONCATENATE([1]tailored_settings!$B$4&amp;TEXT(ROW(A113)-1,"0000")&amp;"_"&amp;TEXT(F113,"yyyy-mm")))))</f>
        <v>360G-Longleigh-IND-0112_2025-09</v>
      </c>
      <c r="I113" s="11" t="str">
        <f>IF([1]source_data!G115="","",[1]tailored_settings!$B$7)</f>
        <v>Longleigh Foundation</v>
      </c>
      <c r="J113" s="11" t="str">
        <f>IF([1]source_data!G115="","",[1]tailored_settings!$B$6)</f>
        <v>GB-CHC-1169016</v>
      </c>
      <c r="K113" s="11" t="str">
        <f>IF([1]source_data!G115="","",IF([1]source_data!I115="","",VLOOKUP([1]source_data!I115,[1]codelist_mapping!A:C,3,FALSE)))</f>
        <v>GTIR010</v>
      </c>
      <c r="L113" s="11" t="str">
        <f>IF([1]source_data!G115="","",IF([1]source_data!J115="","",VLOOKUP([1]source_data!J115,[1]codelist_mapping!A:C,3,FALSE)))</f>
        <v/>
      </c>
      <c r="M113" s="11" t="str">
        <f>IF([1]source_data!G115="","",IF([1]source_data!K115="","",IF([1]source_data!M115&lt;&gt;"",CONCATENATE(VLOOKUP([1]source_data!K115,[1]codelist_mapping!F:H,3,FALSE)&amp;";"&amp;VLOOKUP([1]source_data!L115,[1]codelist_mapping!F:H,3,FALSE)&amp;";"&amp;VLOOKUP([1]source_data!M115,[1]codelist_mapping!F:H,3,FALSE)),IF([1]source_data!L115&lt;&gt;"",CONCATENATE(VLOOKUP([1]source_data!K115,[1]codelist_mapping!F:H,3,FALSE)&amp;";"&amp;VLOOKUP([1]source_data!L115,[1]codelist_mapping!F:H,3,FALSE)),IF([1]source_data!K115&lt;&gt;"",CONCATENATE(VLOOKUP([1]source_data!K115,[1]codelist_mapping!F:H,3,FALSE)))))))</f>
        <v>GTIP070;GTIP050</v>
      </c>
      <c r="N113" s="14" t="str">
        <f>IF([1]source_data!G115="","",IF([1]source_data!D115="","",VLOOKUP([1]source_data!D115,[1]geo_data!A:I,9,FALSE)))</f>
        <v>Woughton &amp; Fishermead</v>
      </c>
      <c r="O113" s="14" t="str">
        <f>IF([1]source_data!G115="","",IF([1]source_data!D115="","",VLOOKUP([1]source_data!D115,[1]geo_data!A:I,8,FALSE)))</f>
        <v>E05009424</v>
      </c>
      <c r="P113" s="14" t="str">
        <f>IF([1]source_data!G115="","",IF(LEFT(O113,3)="E05","WD",IF(LEFT(O113,3)="S13","WD",IF(LEFT(O113,3)="W05","WD",IF(LEFT(O113,3)="W06","UA",IF(LEFT(O113,3)="S12","CA",IF(LEFT(O113,3)="E06","UA",IF(LEFT(O113,3)="E07","NMD",IF(LEFT(O113,3)="E08","MD",IF(LEFT(O113,3)="E09","LONB"))))))))))</f>
        <v>WD</v>
      </c>
      <c r="Q113" s="14" t="str">
        <f>IF([1]source_data!G115="","",IF([1]source_data!D115="","",VLOOKUP([1]source_data!D115,[1]geo_data!A:I,7,FALSE)))</f>
        <v>Milton Keynes</v>
      </c>
      <c r="R113" s="14" t="str">
        <f>IF([1]source_data!G115="","",IF([1]source_data!D115="","",VLOOKUP([1]source_data!D115,[1]geo_data!A:I,6,FALSE)))</f>
        <v>E06000042</v>
      </c>
      <c r="S113" s="14" t="str">
        <f>IF([1]source_data!G115="","",IF(LEFT(R113,3)="E05","WD",IF(LEFT(R113,3)="S13","WD",IF(LEFT(R113,3)="W05","WD",IF(LEFT(R113,3)="W06","UA",IF(LEFT(R113,3)="S12","CA",IF(LEFT(R113,3)="E06","UA",IF(LEFT(R113,3)="E07","NMD",IF(LEFT(R113,3)="E08","MD",IF(LEFT(R113,3)="E09","LONB"))))))))))</f>
        <v>UA</v>
      </c>
      <c r="T113" s="11" t="str">
        <f>IF([1]source_data!G115="","",IF([1]source_data!N115="","",[1]source_data!N115))</f>
        <v>Crisis Grant</v>
      </c>
      <c r="U113" s="15">
        <f>IF([1]source_data!G115="","",[1]tailored_settings!$B$8)</f>
        <v>46239</v>
      </c>
      <c r="V113" s="11" t="str">
        <f>IF([1]source_data!G115="","",[1]tailored_settings!$B$9)</f>
        <v>http://www.longleigh.org/</v>
      </c>
      <c r="W113" s="13" t="str">
        <f>IF([1]source_data!G115="","",IF([1]source_data!O115="","",[1]source_data!O115))</f>
        <v>2025-09-22</v>
      </c>
      <c r="X113" s="16" t="str">
        <f>IF([1]source_data!G115="","",IF([1]source_data!P115="","",[1]source_data!P115))</f>
        <v>2025-11-18</v>
      </c>
      <c r="Y113" s="17">
        <f>IF([1]source_data!G115="","",IF([1]source_data!Q115="","",[1]source_data!Q115))</f>
        <v>1</v>
      </c>
      <c r="Z113" s="18" t="str">
        <f>IF([1]source_data!G115="","",IF([1]source_data!I115="","",[1]tailored_settings!$B$10))</f>
        <v>Primary grant reason</v>
      </c>
      <c r="AA113" s="18" t="str">
        <f>IF([1]source_data!G115="","",IF([1]source_data!I115="","",[1]source_data!I115))</f>
        <v>7. Customer/family with a child/ren in receipt of means-tested free school meals.</v>
      </c>
      <c r="AB113" s="18" t="str">
        <f>IF([1]source_data!G115="","",IF([1]source_data!J115="","",[1]tailored_settings!$B$11))</f>
        <v/>
      </c>
      <c r="AC113" s="18" t="str">
        <f>IF([1]source_data!G115="","",IF([1]source_data!J115="","",[1]source_data!J115))</f>
        <v/>
      </c>
      <c r="AD113" s="18" t="str">
        <f>IF([1]source_data!G115="","",IF([1]source_data!K115="","",[1]tailored_settings!$B$12))</f>
        <v>Grant purpose</v>
      </c>
      <c r="AE113" s="18" t="str">
        <f>IF([1]source_data!G115="","",IF([1]source_data!K115="","",[1]source_data!K115))</f>
        <v>Food vouchers</v>
      </c>
      <c r="AF113" s="18" t="str">
        <f>IF([1]source_data!G115="","",IF([1]source_data!K115="","",[1]tailored_settings!$B$13))</f>
        <v>Grant purpose</v>
      </c>
      <c r="AG113" s="18" t="str">
        <f>IF([1]source_data!G115="","",IF([1]source_data!K115="","",[1]source_data!K115))</f>
        <v>Food vouchers</v>
      </c>
      <c r="AH113" s="18" t="str">
        <f>IF([1]source_data!G115="","",IF([1]source_data!M115="","",[1]tailored_settings!$B$14))</f>
        <v/>
      </c>
      <c r="AI113" s="18" t="str">
        <f>IF([1]source_data!G115="","",IF([1]source_data!M115="","",[1]source_data!M115))</f>
        <v/>
      </c>
    </row>
    <row r="114" spans="1:35" ht="16" x14ac:dyDescent="0.2">
      <c r="A114" s="11" t="str">
        <f>IF([1]source_data!G116="","",IF(AND([1]source_data!C116&lt;&gt;"",[1]tailored_settings!$B$15="Publish"),CONCATENATE([1]tailored_settings!$B$2&amp;[1]source_data!C116),IF(AND([1]source_data!C116&lt;&gt;"",[1]tailored_settings!$B$15="Do not publish"),CONCATENATE([1]tailored_settings!$B$2&amp;TEXT(ROW(A114)-1,"0000")&amp;"_"&amp;TEXT(F114,"yyyy-mm")),CONCATENATE([1]tailored_settings!$B$2&amp;TEXT(ROW(A114)-1,"0000")&amp;"_"&amp;TEXT(F114,"yyyy-mm")))))</f>
        <v>360G-Longleigh-E25-00179W</v>
      </c>
      <c r="B114" s="11" t="str">
        <f>IF([1]source_data!G116="","",IF([1]source_data!E116&lt;&gt;"",[1]source_data!E116,CONCATENATE("Grant to "&amp;G114)))</f>
        <v>Grant to Individual Recipient</v>
      </c>
      <c r="C114" s="11" t="str">
        <f>IF([1]source_data!G116="","",IF([1]source_data!F116="",_xlfn.XLOOKUP(T114,[1]tailored_settings!$B$20:$B$25,[1]tailored_settings!$A$20:$A$25,"")))</f>
        <v>Helping to alleviate financial hardship</v>
      </c>
      <c r="D114" s="12">
        <f>IF([1]source_data!G116="","",IF([1]source_data!G116="","",[1]source_data!G116))</f>
        <v>973.97</v>
      </c>
      <c r="E114" s="11" t="str">
        <f>IF([1]source_data!G116="","",[1]tailored_settings!$B$3)</f>
        <v>GBP</v>
      </c>
      <c r="F114" s="13" t="str">
        <f>IF([1]source_data!G116="","",IF([1]source_data!H116="","",[1]source_data!H116))</f>
        <v>2025-09-22</v>
      </c>
      <c r="G114" s="11" t="str">
        <f>IF([1]source_data!G116="","",[1]tailored_settings!$B$5)</f>
        <v>Individual Recipient</v>
      </c>
      <c r="H114" s="11" t="str">
        <f>IF([1]source_data!G116="","",IF(AND([1]source_data!A116&lt;&gt;"",[1]tailored_settings!$B$16="Publish"),CONCATENATE([1]tailored_settings!$B$2&amp;[1]source_data!A116),IF(AND([1]source_data!A116&lt;&gt;"",[1]tailored_settings!$B$16="Do not publish"),CONCATENATE([1]tailored_settings!$B$4&amp;TEXT(ROW(A114)-1,"0000")&amp;"_"&amp;TEXT(F114,"yyyy-mm")),CONCATENATE([1]tailored_settings!$B$4&amp;TEXT(ROW(A114)-1,"0000")&amp;"_"&amp;TEXT(F114,"yyyy-mm")))))</f>
        <v>360G-Longleigh-IND-0113_2025-09</v>
      </c>
      <c r="I114" s="11" t="str">
        <f>IF([1]source_data!G116="","",[1]tailored_settings!$B$7)</f>
        <v>Longleigh Foundation</v>
      </c>
      <c r="J114" s="11" t="str">
        <f>IF([1]source_data!G116="","",[1]tailored_settings!$B$6)</f>
        <v>GB-CHC-1169016</v>
      </c>
      <c r="K114" s="11" t="str">
        <f>IF([1]source_data!G116="","",IF([1]source_data!I116="","",VLOOKUP([1]source_data!I116,[1]codelist_mapping!A:C,3,FALSE)))</f>
        <v>GTIR080</v>
      </c>
      <c r="L114" s="11" t="str">
        <f>IF([1]source_data!G116="","",IF([1]source_data!J116="","",VLOOKUP([1]source_data!J116,[1]codelist_mapping!A:C,3,FALSE)))</f>
        <v/>
      </c>
      <c r="M114" s="11" t="str">
        <f>IF([1]source_data!G116="","",IF([1]source_data!K116="","",IF([1]source_data!M116&lt;&gt;"",CONCATENATE(VLOOKUP([1]source_data!K116,[1]codelist_mapping!F:H,3,FALSE)&amp;";"&amp;VLOOKUP([1]source_data!L116,[1]codelist_mapping!F:H,3,FALSE)&amp;";"&amp;VLOOKUP([1]source_data!M116,[1]codelist_mapping!F:H,3,FALSE)),IF([1]source_data!L116&lt;&gt;"",CONCATENATE(VLOOKUP([1]source_data!K116,[1]codelist_mapping!F:H,3,FALSE)&amp;";"&amp;VLOOKUP([1]source_data!L116,[1]codelist_mapping!F:H,3,FALSE)),IF([1]source_data!K116&lt;&gt;"",CONCATENATE(VLOOKUP([1]source_data!K116,[1]codelist_mapping!F:H,3,FALSE)))))))</f>
        <v>GTIP020</v>
      </c>
      <c r="N114" s="14" t="str">
        <f>IF([1]source_data!G116="","",IF([1]source_data!D116="","",VLOOKUP([1]source_data!D116,[1]geo_data!A:I,9,FALSE)))</f>
        <v>St. James's</v>
      </c>
      <c r="O114" s="14" t="str">
        <f>IF([1]source_data!G116="","",IF([1]source_data!D116="","",VLOOKUP([1]source_data!D116,[1]geo_data!A:I,8,FALSE)))</f>
        <v>E05015922</v>
      </c>
      <c r="P114" s="14" t="str">
        <f>IF([1]source_data!G116="","",IF(LEFT(O114,3)="E05","WD",IF(LEFT(O114,3)="S13","WD",IF(LEFT(O114,3)="W05","WD",IF(LEFT(O114,3)="W06","UA",IF(LEFT(O114,3)="S12","CA",IF(LEFT(O114,3)="E06","UA",IF(LEFT(O114,3)="E07","NMD",IF(LEFT(O114,3)="E08","MD",IF(LEFT(O114,3)="E09","LONB"))))))))))</f>
        <v>WD</v>
      </c>
      <c r="Q114" s="14" t="str">
        <f>IF([1]source_data!G116="","",IF([1]source_data!D116="","",VLOOKUP([1]source_data!D116,[1]geo_data!A:I,7,FALSE)))</f>
        <v>Dudley</v>
      </c>
      <c r="R114" s="14" t="str">
        <f>IF([1]source_data!G116="","",IF([1]source_data!D116="","",VLOOKUP([1]source_data!D116,[1]geo_data!A:I,6,FALSE)))</f>
        <v>E08000027</v>
      </c>
      <c r="S114" s="14" t="str">
        <f>IF([1]source_data!G116="","",IF(LEFT(R114,3)="E05","WD",IF(LEFT(R114,3)="S13","WD",IF(LEFT(R114,3)="W05","WD",IF(LEFT(R114,3)="W06","UA",IF(LEFT(R114,3)="S12","CA",IF(LEFT(R114,3)="E06","UA",IF(LEFT(R114,3)="E07","NMD",IF(LEFT(R114,3)="E08","MD",IF(LEFT(R114,3)="E09","LONB"))))))))))</f>
        <v>MD</v>
      </c>
      <c r="T114" s="11" t="str">
        <f>IF([1]source_data!G116="","",IF([1]source_data!N116="","",[1]source_data!N116))</f>
        <v>Hardship Grant</v>
      </c>
      <c r="U114" s="15">
        <f>IF([1]source_data!G116="","",[1]tailored_settings!$B$8)</f>
        <v>46239</v>
      </c>
      <c r="V114" s="11" t="str">
        <f>IF([1]source_data!G116="","",[1]tailored_settings!$B$9)</f>
        <v>http://www.longleigh.org/</v>
      </c>
      <c r="W114" s="13" t="str">
        <f>IF([1]source_data!G116="","",IF([1]source_data!O116="","",[1]source_data!O116))</f>
        <v>2025-09-22</v>
      </c>
      <c r="X114" s="16" t="str">
        <f>IF([1]source_data!G116="","",IF([1]source_data!P116="","",[1]source_data!P116))</f>
        <v>2025-10-02</v>
      </c>
      <c r="Y114" s="17">
        <f>IF([1]source_data!G116="","",IF([1]source_data!Q116="","",[1]source_data!Q116))</f>
        <v>0</v>
      </c>
      <c r="Z114" s="18" t="str">
        <f>IF([1]source_data!G116="","",IF([1]source_data!I116="","",[1]tailored_settings!$B$10))</f>
        <v>Primary grant reason</v>
      </c>
      <c r="AA114" s="18" t="str">
        <f>IF([1]source_data!G116="","",IF([1]source_data!I116="","",[1]source_data!I116))</f>
        <v>3. Customer/family moving from homelessness/supported living into independent living.</v>
      </c>
      <c r="AB114" s="18" t="str">
        <f>IF([1]source_data!G116="","",IF([1]source_data!J116="","",[1]tailored_settings!$B$11))</f>
        <v/>
      </c>
      <c r="AC114" s="18" t="str">
        <f>IF([1]source_data!G116="","",IF([1]source_data!J116="","",[1]source_data!J116))</f>
        <v/>
      </c>
      <c r="AD114" s="18" t="str">
        <f>IF([1]source_data!G116="","",IF([1]source_data!K116="","",[1]tailored_settings!$B$12))</f>
        <v>Grant purpose</v>
      </c>
      <c r="AE114" s="18" t="str">
        <f>IF([1]source_data!G116="","",IF([1]source_data!K116="","",[1]source_data!K116))</f>
        <v>Appliances</v>
      </c>
      <c r="AF114" s="18" t="str">
        <f>IF([1]source_data!G116="","",IF([1]source_data!K116="","",[1]tailored_settings!$B$13))</f>
        <v>Grant purpose</v>
      </c>
      <c r="AG114" s="18" t="str">
        <f>IF([1]source_data!G116="","",IF([1]source_data!K116="","",[1]source_data!K116))</f>
        <v>Appliances</v>
      </c>
      <c r="AH114" s="18" t="str">
        <f>IF([1]source_data!G116="","",IF([1]source_data!M116="","",[1]tailored_settings!$B$14))</f>
        <v/>
      </c>
      <c r="AI114" s="18" t="str">
        <f>IF([1]source_data!G116="","",IF([1]source_data!M116="","",[1]source_data!M116))</f>
        <v/>
      </c>
    </row>
    <row r="115" spans="1:35" ht="16" x14ac:dyDescent="0.2">
      <c r="A115" s="11" t="str">
        <f>IF([1]source_data!G117="","",IF(AND([1]source_data!C117&lt;&gt;"",[1]tailored_settings!$B$15="Publish"),CONCATENATE([1]tailored_settings!$B$2&amp;[1]source_data!C117),IF(AND([1]source_data!C117&lt;&gt;"",[1]tailored_settings!$B$15="Do not publish"),CONCATENATE([1]tailored_settings!$B$2&amp;TEXT(ROW(A115)-1,"0000")&amp;"_"&amp;TEXT(F115,"yyyy-mm")),CONCATENATE([1]tailored_settings!$B$2&amp;TEXT(ROW(A115)-1,"0000")&amp;"_"&amp;TEXT(F115,"yyyy-mm")))))</f>
        <v>360G-Longleigh-E25-00180W</v>
      </c>
      <c r="B115" s="11" t="str">
        <f>IF([1]source_data!G117="","",IF([1]source_data!E117&lt;&gt;"",[1]source_data!E117,CONCATENATE("Grant to "&amp;G115)))</f>
        <v>Grant to Individual Recipient</v>
      </c>
      <c r="C115" s="11" t="str">
        <f>IF([1]source_data!G117="","",IF([1]source_data!F117="",_xlfn.XLOOKUP(T115,[1]tailored_settings!$B$20:$B$25,[1]tailored_settings!$A$20:$A$25,"")))</f>
        <v>Providing financial aid after an impactful incident</v>
      </c>
      <c r="D115" s="12">
        <f>IF([1]source_data!G117="","",IF([1]source_data!G117="","",[1]source_data!G117))</f>
        <v>180</v>
      </c>
      <c r="E115" s="11" t="str">
        <f>IF([1]source_data!G117="","",[1]tailored_settings!$B$3)</f>
        <v>GBP</v>
      </c>
      <c r="F115" s="13" t="str">
        <f>IF([1]source_data!G117="","",IF([1]source_data!H117="","",[1]source_data!H117))</f>
        <v>2025-09-22</v>
      </c>
      <c r="G115" s="11" t="str">
        <f>IF([1]source_data!G117="","",[1]tailored_settings!$B$5)</f>
        <v>Individual Recipient</v>
      </c>
      <c r="H115" s="11" t="str">
        <f>IF([1]source_data!G117="","",IF(AND([1]source_data!A117&lt;&gt;"",[1]tailored_settings!$B$16="Publish"),CONCATENATE([1]tailored_settings!$B$2&amp;[1]source_data!A117),IF(AND([1]source_data!A117&lt;&gt;"",[1]tailored_settings!$B$16="Do not publish"),CONCATENATE([1]tailored_settings!$B$4&amp;TEXT(ROW(A115)-1,"0000")&amp;"_"&amp;TEXT(F115,"yyyy-mm")),CONCATENATE([1]tailored_settings!$B$4&amp;TEXT(ROW(A115)-1,"0000")&amp;"_"&amp;TEXT(F115,"yyyy-mm")))))</f>
        <v>360G-Longleigh-IND-0114_2025-09</v>
      </c>
      <c r="I115" s="11" t="str">
        <f>IF([1]source_data!G117="","",[1]tailored_settings!$B$7)</f>
        <v>Longleigh Foundation</v>
      </c>
      <c r="J115" s="11" t="str">
        <f>IF([1]source_data!G117="","",[1]tailored_settings!$B$6)</f>
        <v>GB-CHC-1169016</v>
      </c>
      <c r="K115" s="11" t="str">
        <f>IF([1]source_data!G117="","",IF([1]source_data!I117="","",VLOOKUP([1]source_data!I117,[1]codelist_mapping!A:C,3,FALSE)))</f>
        <v>GTIR100</v>
      </c>
      <c r="L115" s="11" t="str">
        <f>IF([1]source_data!G117="","",IF([1]source_data!J117="","",VLOOKUP([1]source_data!J117,[1]codelist_mapping!A:C,3,FALSE)))</f>
        <v/>
      </c>
      <c r="M115" s="11" t="str">
        <f>IF([1]source_data!G117="","",IF([1]source_data!K117="","",IF([1]source_data!M117&lt;&gt;"",CONCATENATE(VLOOKUP([1]source_data!K117,[1]codelist_mapping!F:H,3,FALSE)&amp;";"&amp;VLOOKUP([1]source_data!L117,[1]codelist_mapping!F:H,3,FALSE)&amp;";"&amp;VLOOKUP([1]source_data!M117,[1]codelist_mapping!F:H,3,FALSE)),IF([1]source_data!L117&lt;&gt;"",CONCATENATE(VLOOKUP([1]source_data!K117,[1]codelist_mapping!F:H,3,FALSE)&amp;";"&amp;VLOOKUP([1]source_data!L117,[1]codelist_mapping!F:H,3,FALSE)),IF([1]source_data!K117&lt;&gt;"",CONCATENATE(VLOOKUP([1]source_data!K117,[1]codelist_mapping!F:H,3,FALSE)))))))</f>
        <v>GTIP060</v>
      </c>
      <c r="N115" s="14" t="str">
        <f>IF([1]source_data!G117="","",IF([1]source_data!D117="","",VLOOKUP([1]source_data!D117,[1]geo_data!A:I,9,FALSE)))</f>
        <v>Upperton</v>
      </c>
      <c r="O115" s="14" t="str">
        <f>IF([1]source_data!G117="","",IF([1]source_data!D117="","",VLOOKUP([1]source_data!D117,[1]geo_data!A:I,8,FALSE)))</f>
        <v>E05011582</v>
      </c>
      <c r="P115" s="14" t="str">
        <f>IF([1]source_data!G117="","",IF(LEFT(O115,3)="E05","WD",IF(LEFT(O115,3)="S13","WD",IF(LEFT(O115,3)="W05","WD",IF(LEFT(O115,3)="W06","UA",IF(LEFT(O115,3)="S12","CA",IF(LEFT(O115,3)="E06","UA",IF(LEFT(O115,3)="E07","NMD",IF(LEFT(O115,3)="E08","MD",IF(LEFT(O115,3)="E09","LONB"))))))))))</f>
        <v>WD</v>
      </c>
      <c r="Q115" s="14" t="str">
        <f>IF([1]source_data!G117="","",IF([1]source_data!D117="","",VLOOKUP([1]source_data!D117,[1]geo_data!A:I,7,FALSE)))</f>
        <v>Eastbourne</v>
      </c>
      <c r="R115" s="14" t="str">
        <f>IF([1]source_data!G117="","",IF([1]source_data!D117="","",VLOOKUP([1]source_data!D117,[1]geo_data!A:I,6,FALSE)))</f>
        <v>E07000061</v>
      </c>
      <c r="S115" s="14" t="str">
        <f>IF([1]source_data!G117="","",IF(LEFT(R115,3)="E05","WD",IF(LEFT(R115,3)="S13","WD",IF(LEFT(R115,3)="W05","WD",IF(LEFT(R115,3)="W06","UA",IF(LEFT(R115,3)="S12","CA",IF(LEFT(R115,3)="E06","UA",IF(LEFT(R115,3)="E07","NMD",IF(LEFT(R115,3)="E08","MD",IF(LEFT(R115,3)="E09","LONB"))))))))))</f>
        <v>NMD</v>
      </c>
      <c r="T115" s="11" t="str">
        <f>IF([1]source_data!G117="","",IF([1]source_data!N117="","",[1]source_data!N117))</f>
        <v>Critical Incident Grant</v>
      </c>
      <c r="U115" s="15">
        <f>IF([1]source_data!G117="","",[1]tailored_settings!$B$8)</f>
        <v>46239</v>
      </c>
      <c r="V115" s="11" t="str">
        <f>IF([1]source_data!G117="","",[1]tailored_settings!$B$9)</f>
        <v>http://www.longleigh.org/</v>
      </c>
      <c r="W115" s="13" t="str">
        <f>IF([1]source_data!G117="","",IF([1]source_data!O117="","",[1]source_data!O117))</f>
        <v>2025-09-22</v>
      </c>
      <c r="X115" s="16" t="str">
        <f>IF([1]source_data!G117="","",IF([1]source_data!P117="","",[1]source_data!P117))</f>
        <v>2025-09-25</v>
      </c>
      <c r="Y115" s="17">
        <f>IF([1]source_data!G117="","",IF([1]source_data!Q117="","",[1]source_data!Q117))</f>
        <v>0</v>
      </c>
      <c r="Z115" s="18" t="str">
        <f>IF([1]source_data!G117="","",IF([1]source_data!I117="","",[1]tailored_settings!$B$10))</f>
        <v>Primary grant reason</v>
      </c>
      <c r="AA115" s="18" t="str">
        <f>IF([1]source_data!G117="","",IF([1]source_data!I117="","",[1]source_data!I117))</f>
        <v>5. Customer/family having been the victims of a reported crime in their home.</v>
      </c>
      <c r="AB115" s="18" t="str">
        <f>IF([1]source_data!G117="","",IF([1]source_data!J117="","",[1]tailored_settings!$B$11))</f>
        <v/>
      </c>
      <c r="AC115" s="18" t="str">
        <f>IF([1]source_data!G117="","",IF([1]source_data!J117="","",[1]source_data!J117))</f>
        <v/>
      </c>
      <c r="AD115" s="18" t="str">
        <f>IF([1]source_data!G117="","",IF([1]source_data!K117="","",[1]tailored_settings!$B$12))</f>
        <v>Grant purpose</v>
      </c>
      <c r="AE115" s="18" t="str">
        <f>IF([1]source_data!G117="","",IF([1]source_data!K117="","",[1]source_data!K117))</f>
        <v>Removals</v>
      </c>
      <c r="AF115" s="18" t="str">
        <f>IF([1]source_data!G117="","",IF([1]source_data!K117="","",[1]tailored_settings!$B$13))</f>
        <v>Grant purpose</v>
      </c>
      <c r="AG115" s="18" t="str">
        <f>IF([1]source_data!G117="","",IF([1]source_data!K117="","",[1]source_data!K117))</f>
        <v>Removals</v>
      </c>
      <c r="AH115" s="18" t="str">
        <f>IF([1]source_data!G117="","",IF([1]source_data!M117="","",[1]tailored_settings!$B$14))</f>
        <v/>
      </c>
      <c r="AI115" s="18" t="str">
        <f>IF([1]source_data!G117="","",IF([1]source_data!M117="","",[1]source_data!M117))</f>
        <v/>
      </c>
    </row>
    <row r="116" spans="1:35" ht="16" x14ac:dyDescent="0.2">
      <c r="A116" s="11" t="str">
        <f>IF([1]source_data!G118="","",IF(AND([1]source_data!C118&lt;&gt;"",[1]tailored_settings!$B$15="Publish"),CONCATENATE([1]tailored_settings!$B$2&amp;[1]source_data!C118),IF(AND([1]source_data!C118&lt;&gt;"",[1]tailored_settings!$B$15="Do not publish"),CONCATENATE([1]tailored_settings!$B$2&amp;TEXT(ROW(A116)-1,"0000")&amp;"_"&amp;TEXT(F116,"yyyy-mm")),CONCATENATE([1]tailored_settings!$B$2&amp;TEXT(ROW(A116)-1,"0000")&amp;"_"&amp;TEXT(F116,"yyyy-mm")))))</f>
        <v>360G-Longleigh-E25-00181W</v>
      </c>
      <c r="B116" s="11" t="str">
        <f>IF([1]source_data!G118="","",IF([1]source_data!E118&lt;&gt;"",[1]source_data!E118,CONCATENATE("Grant to "&amp;G116)))</f>
        <v>Grant to Individual Recipient</v>
      </c>
      <c r="C116" s="11" t="str">
        <f>IF([1]source_data!G118="","",IF([1]source_data!F118="",_xlfn.XLOOKUP(T116,[1]tailored_settings!$B$20:$B$25,[1]tailored_settings!$A$20:$A$25,"")))</f>
        <v>Providing financial aid after an impactful incident</v>
      </c>
      <c r="D116" s="12">
        <f>IF([1]source_data!G118="","",IF([1]source_data!G118="","",[1]source_data!G118))</f>
        <v>1505</v>
      </c>
      <c r="E116" s="11" t="str">
        <f>IF([1]source_data!G118="","",[1]tailored_settings!$B$3)</f>
        <v>GBP</v>
      </c>
      <c r="F116" s="13" t="str">
        <f>IF([1]source_data!G118="","",IF([1]source_data!H118="","",[1]source_data!H118))</f>
        <v>2025-09-22</v>
      </c>
      <c r="G116" s="11" t="str">
        <f>IF([1]source_data!G118="","",[1]tailored_settings!$B$5)</f>
        <v>Individual Recipient</v>
      </c>
      <c r="H116" s="11" t="str">
        <f>IF([1]source_data!G118="","",IF(AND([1]source_data!A118&lt;&gt;"",[1]tailored_settings!$B$16="Publish"),CONCATENATE([1]tailored_settings!$B$2&amp;[1]source_data!A118),IF(AND([1]source_data!A118&lt;&gt;"",[1]tailored_settings!$B$16="Do not publish"),CONCATENATE([1]tailored_settings!$B$4&amp;TEXT(ROW(A116)-1,"0000")&amp;"_"&amp;TEXT(F116,"yyyy-mm")),CONCATENATE([1]tailored_settings!$B$4&amp;TEXT(ROW(A116)-1,"0000")&amp;"_"&amp;TEXT(F116,"yyyy-mm")))))</f>
        <v>360G-Longleigh-IND-0115_2025-09</v>
      </c>
      <c r="I116" s="11" t="str">
        <f>IF([1]source_data!G118="","",[1]tailored_settings!$B$7)</f>
        <v>Longleigh Foundation</v>
      </c>
      <c r="J116" s="11" t="str">
        <f>IF([1]source_data!G118="","",[1]tailored_settings!$B$6)</f>
        <v>GB-CHC-1169016</v>
      </c>
      <c r="K116" s="11" t="str">
        <f>IF([1]source_data!G118="","",IF([1]source_data!I118="","",VLOOKUP([1]source_data!I118,[1]codelist_mapping!A:C,3,FALSE)))</f>
        <v>GTIR030</v>
      </c>
      <c r="L116" s="11" t="str">
        <f>IF([1]source_data!G118="","",IF([1]source_data!J118="","",VLOOKUP([1]source_data!J118,[1]codelist_mapping!A:C,3,FALSE)))</f>
        <v/>
      </c>
      <c r="M116" s="11" t="str">
        <f>IF([1]source_data!G118="","",IF([1]source_data!K118="","",IF([1]source_data!M118&lt;&gt;"",CONCATENATE(VLOOKUP([1]source_data!K118,[1]codelist_mapping!F:H,3,FALSE)&amp;";"&amp;VLOOKUP([1]source_data!L118,[1]codelist_mapping!F:H,3,FALSE)&amp;";"&amp;VLOOKUP([1]source_data!M118,[1]codelist_mapping!F:H,3,FALSE)),IF([1]source_data!L118&lt;&gt;"",CONCATENATE(VLOOKUP([1]source_data!K118,[1]codelist_mapping!F:H,3,FALSE)&amp;";"&amp;VLOOKUP([1]source_data!L118,[1]codelist_mapping!F:H,3,FALSE)),IF([1]source_data!K118&lt;&gt;"",CONCATENATE(VLOOKUP([1]source_data!K118,[1]codelist_mapping!F:H,3,FALSE)))))))</f>
        <v>GTIP120</v>
      </c>
      <c r="N116" s="14" t="str">
        <f>IF([1]source_data!G118="","",IF([1]source_data!D118="","",VLOOKUP([1]source_data!D118,[1]geo_data!A:I,9,FALSE)))</f>
        <v>Penn Hill</v>
      </c>
      <c r="O116" s="14" t="str">
        <f>IF([1]source_data!G118="","",IF([1]source_data!D118="","",VLOOKUP([1]source_data!D118,[1]geo_data!A:I,8,FALSE)))</f>
        <v>E05012673</v>
      </c>
      <c r="P116" s="14" t="str">
        <f>IF([1]source_data!G118="","",IF(LEFT(O116,3)="E05","WD",IF(LEFT(O116,3)="S13","WD",IF(LEFT(O116,3)="W05","WD",IF(LEFT(O116,3)="W06","UA",IF(LEFT(O116,3)="S12","CA",IF(LEFT(O116,3)="E06","UA",IF(LEFT(O116,3)="E07","NMD",IF(LEFT(O116,3)="E08","MD",IF(LEFT(O116,3)="E09","LONB"))))))))))</f>
        <v>WD</v>
      </c>
      <c r="Q116" s="14" t="str">
        <f>IF([1]source_data!G118="","",IF([1]source_data!D118="","",VLOOKUP([1]source_data!D118,[1]geo_data!A:I,7,FALSE)))</f>
        <v>Bournemouth, Christchurch and Poole</v>
      </c>
      <c r="R116" s="14" t="str">
        <f>IF([1]source_data!G118="","",IF([1]source_data!D118="","",VLOOKUP([1]source_data!D118,[1]geo_data!A:I,6,FALSE)))</f>
        <v>E06000058</v>
      </c>
      <c r="S116" s="14" t="str">
        <f>IF([1]source_data!G118="","",IF(LEFT(R116,3)="E05","WD",IF(LEFT(R116,3)="S13","WD",IF(LEFT(R116,3)="W05","WD",IF(LEFT(R116,3)="W06","UA",IF(LEFT(R116,3)="S12","CA",IF(LEFT(R116,3)="E06","UA",IF(LEFT(R116,3)="E07","NMD",IF(LEFT(R116,3)="E08","MD",IF(LEFT(R116,3)="E09","LONB"))))))))))</f>
        <v>UA</v>
      </c>
      <c r="T116" s="11" t="str">
        <f>IF([1]source_data!G118="","",IF([1]source_data!N118="","",[1]source_data!N118))</f>
        <v>Critical Incident Grant</v>
      </c>
      <c r="U116" s="15">
        <f>IF([1]source_data!G118="","",[1]tailored_settings!$B$8)</f>
        <v>46239</v>
      </c>
      <c r="V116" s="11" t="str">
        <f>IF([1]source_data!G118="","",[1]tailored_settings!$B$9)</f>
        <v>http://www.longleigh.org/</v>
      </c>
      <c r="W116" s="13" t="str">
        <f>IF([1]source_data!G118="","",IF([1]source_data!O118="","",[1]source_data!O118))</f>
        <v>2025-09-22</v>
      </c>
      <c r="X116" s="16" t="str">
        <f>IF([1]source_data!G118="","",IF([1]source_data!P118="","",[1]source_data!P118))</f>
        <v>2025-09-30</v>
      </c>
      <c r="Y116" s="17">
        <f>IF([1]source_data!G118="","",IF([1]source_data!Q118="","",[1]source_data!Q118))</f>
        <v>0</v>
      </c>
      <c r="Z116" s="18" t="str">
        <f>IF([1]source_data!G118="","",IF([1]source_data!I118="","",[1]tailored_settings!$B$10))</f>
        <v>Primary grant reason</v>
      </c>
      <c r="AA116" s="18" t="str">
        <f>IF([1]source_data!G118="","",IF([1]source_data!I118="","",[1]source_data!I118))</f>
        <v>1. Customer/family with a diagnosed condition or disability</v>
      </c>
      <c r="AB116" s="18" t="str">
        <f>IF([1]source_data!G118="","",IF([1]source_data!J118="","",[1]tailored_settings!$B$11))</f>
        <v/>
      </c>
      <c r="AC116" s="18" t="str">
        <f>IF([1]source_data!G118="","",IF([1]source_data!J118="","",[1]source_data!J118))</f>
        <v/>
      </c>
      <c r="AD116" s="18" t="str">
        <f>IF([1]source_data!G118="","",IF([1]source_data!K118="","",[1]tailored_settings!$B$12))</f>
        <v>Grant purpose</v>
      </c>
      <c r="AE116" s="18" t="str">
        <f>IF([1]source_data!G118="","",IF([1]source_data!K118="","",[1]source_data!K118))</f>
        <v>House Deep Clean</v>
      </c>
      <c r="AF116" s="18" t="str">
        <f>IF([1]source_data!G118="","",IF([1]source_data!K118="","",[1]tailored_settings!$B$13))</f>
        <v>Grant purpose</v>
      </c>
      <c r="AG116" s="18" t="str">
        <f>IF([1]source_data!G118="","",IF([1]source_data!K118="","",[1]source_data!K118))</f>
        <v>House Deep Clean</v>
      </c>
      <c r="AH116" s="18" t="str">
        <f>IF([1]source_data!G118="","",IF([1]source_data!M118="","",[1]tailored_settings!$B$14))</f>
        <v/>
      </c>
      <c r="AI116" s="18" t="str">
        <f>IF([1]source_data!G118="","",IF([1]source_data!M118="","",[1]source_data!M118))</f>
        <v/>
      </c>
    </row>
    <row r="117" spans="1:35" ht="16" x14ac:dyDescent="0.2">
      <c r="A117" s="11" t="str">
        <f>IF([1]source_data!G119="","",IF(AND([1]source_data!C119&lt;&gt;"",[1]tailored_settings!$B$15="Publish"),CONCATENATE([1]tailored_settings!$B$2&amp;[1]source_data!C119),IF(AND([1]source_data!C119&lt;&gt;"",[1]tailored_settings!$B$15="Do not publish"),CONCATENATE([1]tailored_settings!$B$2&amp;TEXT(ROW(A117)-1,"0000")&amp;"_"&amp;TEXT(F117,"yyyy-mm")),CONCATENATE([1]tailored_settings!$B$2&amp;TEXT(ROW(A117)-1,"0000")&amp;"_"&amp;TEXT(F117,"yyyy-mm")))))</f>
        <v>360G-Longleigh-E25-00182W</v>
      </c>
      <c r="B117" s="11" t="str">
        <f>IF([1]source_data!G119="","",IF([1]source_data!E119&lt;&gt;"",[1]source_data!E119,CONCATENATE("Grant to "&amp;G117)))</f>
        <v>Grant to Individual Recipient</v>
      </c>
      <c r="C117" s="11" t="str">
        <f>IF([1]source_data!G119="","",IF([1]source_data!F119="",_xlfn.XLOOKUP(T117,[1]tailored_settings!$B$20:$B$25,[1]tailored_settings!$A$20:$A$25,"")))</f>
        <v>Helping to alleviate financial hardship</v>
      </c>
      <c r="D117" s="12">
        <f>IF([1]source_data!G119="","",IF([1]source_data!G119="","",[1]source_data!G119))</f>
        <v>915.99</v>
      </c>
      <c r="E117" s="11" t="str">
        <f>IF([1]source_data!G119="","",[1]tailored_settings!$B$3)</f>
        <v>GBP</v>
      </c>
      <c r="F117" s="13" t="str">
        <f>IF([1]source_data!G119="","",IF([1]source_data!H119="","",[1]source_data!H119))</f>
        <v>2025-09-22</v>
      </c>
      <c r="G117" s="11" t="str">
        <f>IF([1]source_data!G119="","",[1]tailored_settings!$B$5)</f>
        <v>Individual Recipient</v>
      </c>
      <c r="H117" s="11" t="str">
        <f>IF([1]source_data!G119="","",IF(AND([1]source_data!A119&lt;&gt;"",[1]tailored_settings!$B$16="Publish"),CONCATENATE([1]tailored_settings!$B$2&amp;[1]source_data!A119),IF(AND([1]source_data!A119&lt;&gt;"",[1]tailored_settings!$B$16="Do not publish"),CONCATENATE([1]tailored_settings!$B$4&amp;TEXT(ROW(A117)-1,"0000")&amp;"_"&amp;TEXT(F117,"yyyy-mm")),CONCATENATE([1]tailored_settings!$B$4&amp;TEXT(ROW(A117)-1,"0000")&amp;"_"&amp;TEXT(F117,"yyyy-mm")))))</f>
        <v>360G-Longleigh-IND-0116_2025-09</v>
      </c>
      <c r="I117" s="11" t="str">
        <f>IF([1]source_data!G119="","",[1]tailored_settings!$B$7)</f>
        <v>Longleigh Foundation</v>
      </c>
      <c r="J117" s="11" t="str">
        <f>IF([1]source_data!G119="","",[1]tailored_settings!$B$6)</f>
        <v>GB-CHC-1169016</v>
      </c>
      <c r="K117" s="11" t="str">
        <f>IF([1]source_data!G119="","",IF([1]source_data!I119="","",VLOOKUP([1]source_data!I119,[1]codelist_mapping!A:C,3,FALSE)))</f>
        <v>GTIR060</v>
      </c>
      <c r="L117" s="11" t="str">
        <f>IF([1]source_data!G119="","",IF([1]source_data!J119="","",VLOOKUP([1]source_data!J119,[1]codelist_mapping!A:C,3,FALSE)))</f>
        <v/>
      </c>
      <c r="M117" s="11" t="str">
        <f>IF([1]source_data!G119="","",IF([1]source_data!K119="","",IF([1]source_data!M119&lt;&gt;"",CONCATENATE(VLOOKUP([1]source_data!K119,[1]codelist_mapping!F:H,3,FALSE)&amp;";"&amp;VLOOKUP([1]source_data!L119,[1]codelist_mapping!F:H,3,FALSE)&amp;";"&amp;VLOOKUP([1]source_data!M119,[1]codelist_mapping!F:H,3,FALSE)),IF([1]source_data!L119&lt;&gt;"",CONCATENATE(VLOOKUP([1]source_data!K119,[1]codelist_mapping!F:H,3,FALSE)&amp;";"&amp;VLOOKUP([1]source_data!L119,[1]codelist_mapping!F:H,3,FALSE)),IF([1]source_data!K119&lt;&gt;"",CONCATENATE(VLOOKUP([1]source_data!K119,[1]codelist_mapping!F:H,3,FALSE)))))))</f>
        <v>GTIP020;GTIP060</v>
      </c>
      <c r="N117" s="14" t="str">
        <f>IF([1]source_data!G119="","",IF([1]source_data!D119="","",VLOOKUP([1]source_data!D119,[1]geo_data!A:I,9,FALSE)))</f>
        <v>Kemptown</v>
      </c>
      <c r="O117" s="14" t="str">
        <f>IF([1]source_data!G119="","",IF([1]source_data!D119="","",VLOOKUP([1]source_data!D119,[1]geo_data!A:I,8,FALSE)))</f>
        <v>E05015405</v>
      </c>
      <c r="P117" s="14" t="str">
        <f>IF([1]source_data!G119="","",IF(LEFT(O117,3)="E05","WD",IF(LEFT(O117,3)="S13","WD",IF(LEFT(O117,3)="W05","WD",IF(LEFT(O117,3)="W06","UA",IF(LEFT(O117,3)="S12","CA",IF(LEFT(O117,3)="E06","UA",IF(LEFT(O117,3)="E07","NMD",IF(LEFT(O117,3)="E08","MD",IF(LEFT(O117,3)="E09","LONB"))))))))))</f>
        <v>WD</v>
      </c>
      <c r="Q117" s="14" t="str">
        <f>IF([1]source_data!G119="","",IF([1]source_data!D119="","",VLOOKUP([1]source_data!D119,[1]geo_data!A:I,7,FALSE)))</f>
        <v>Brighton and Hove</v>
      </c>
      <c r="R117" s="14" t="str">
        <f>IF([1]source_data!G119="","",IF([1]source_data!D119="","",VLOOKUP([1]source_data!D119,[1]geo_data!A:I,6,FALSE)))</f>
        <v>E06000043</v>
      </c>
      <c r="S117" s="14" t="str">
        <f>IF([1]source_data!G119="","",IF(LEFT(R117,3)="E05","WD",IF(LEFT(R117,3)="S13","WD",IF(LEFT(R117,3)="W05","WD",IF(LEFT(R117,3)="W06","UA",IF(LEFT(R117,3)="S12","CA",IF(LEFT(R117,3)="E06","UA",IF(LEFT(R117,3)="E07","NMD",IF(LEFT(R117,3)="E08","MD",IF(LEFT(R117,3)="E09","LONB"))))))))))</f>
        <v>UA</v>
      </c>
      <c r="T117" s="11" t="str">
        <f>IF([1]source_data!G119="","",IF([1]source_data!N119="","",[1]source_data!N119))</f>
        <v>Hardship Grant</v>
      </c>
      <c r="U117" s="15">
        <f>IF([1]source_data!G119="","",[1]tailored_settings!$B$8)</f>
        <v>46239</v>
      </c>
      <c r="V117" s="11" t="str">
        <f>IF([1]source_data!G119="","",[1]tailored_settings!$B$9)</f>
        <v>http://www.longleigh.org/</v>
      </c>
      <c r="W117" s="13" t="str">
        <f>IF([1]source_data!G119="","",IF([1]source_data!O119="","",[1]source_data!O119))</f>
        <v>2025-09-22</v>
      </c>
      <c r="X117" s="16" t="str">
        <f>IF([1]source_data!G119="","",IF([1]source_data!P119="","",[1]source_data!P119))</f>
        <v>2025-10-10</v>
      </c>
      <c r="Y117" s="17">
        <f>IF([1]source_data!G119="","",IF([1]source_data!Q119="","",[1]source_data!Q119))</f>
        <v>0</v>
      </c>
      <c r="Z117" s="18" t="str">
        <f>IF([1]source_data!G119="","",IF([1]source_data!I119="","",[1]tailored_settings!$B$10))</f>
        <v>Primary grant reason</v>
      </c>
      <c r="AA117" s="18" t="str">
        <f>IF([1]source_data!G119="","",IF([1]source_data!I119="","",[1]source_data!I119))</f>
        <v>4. Customer/family fleeing from a violent or abusive relationship</v>
      </c>
      <c r="AB117" s="18" t="str">
        <f>IF([1]source_data!G119="","",IF([1]source_data!J119="","",[1]tailored_settings!$B$11))</f>
        <v/>
      </c>
      <c r="AC117" s="18" t="str">
        <f>IF([1]source_data!G119="","",IF([1]source_data!J119="","",[1]source_data!J119))</f>
        <v/>
      </c>
      <c r="AD117" s="18" t="str">
        <f>IF([1]source_data!G119="","",IF([1]source_data!K119="","",[1]tailored_settings!$B$12))</f>
        <v>Grant purpose</v>
      </c>
      <c r="AE117" s="18" t="str">
        <f>IF([1]source_data!G119="","",IF([1]source_data!K119="","",[1]source_data!K119))</f>
        <v>Appliances</v>
      </c>
      <c r="AF117" s="18" t="str">
        <f>IF([1]source_data!G119="","",IF([1]source_data!K119="","",[1]tailored_settings!$B$13))</f>
        <v>Grant purpose</v>
      </c>
      <c r="AG117" s="18" t="str">
        <f>IF([1]source_data!G119="","",IF([1]source_data!K119="","",[1]source_data!K119))</f>
        <v>Appliances</v>
      </c>
      <c r="AH117" s="18" t="str">
        <f>IF([1]source_data!G119="","",IF([1]source_data!M119="","",[1]tailored_settings!$B$14))</f>
        <v/>
      </c>
      <c r="AI117" s="18" t="str">
        <f>IF([1]source_data!G119="","",IF([1]source_data!M119="","",[1]source_data!M119))</f>
        <v/>
      </c>
    </row>
    <row r="118" spans="1:35" ht="16" x14ac:dyDescent="0.2">
      <c r="A118" s="11" t="str">
        <f>IF([1]source_data!G120="","",IF(AND([1]source_data!C120&lt;&gt;"",[1]tailored_settings!$B$15="Publish"),CONCATENATE([1]tailored_settings!$B$2&amp;[1]source_data!C120),IF(AND([1]source_data!C120&lt;&gt;"",[1]tailored_settings!$B$15="Do not publish"),CONCATENATE([1]tailored_settings!$B$2&amp;TEXT(ROW(A118)-1,"0000")&amp;"_"&amp;TEXT(F118,"yyyy-mm")),CONCATENATE([1]tailored_settings!$B$2&amp;TEXT(ROW(A118)-1,"0000")&amp;"_"&amp;TEXT(F118,"yyyy-mm")))))</f>
        <v>360G-Longleigh-E25-00189W</v>
      </c>
      <c r="B118" s="11" t="str">
        <f>IF([1]source_data!G120="","",IF([1]source_data!E120&lt;&gt;"",[1]source_data!E120,CONCATENATE("Grant to "&amp;G118)))</f>
        <v>Grant to Individual Recipient</v>
      </c>
      <c r="C118" s="11" t="str">
        <f>IF([1]source_data!G120="","",IF([1]source_data!F120="",_xlfn.XLOOKUP(T118,[1]tailored_settings!$B$20:$B$25,[1]tailored_settings!$A$20:$A$25,"")))</f>
        <v>Helping to alleviate financial hardship</v>
      </c>
      <c r="D118" s="12">
        <f>IF([1]source_data!G120="","",IF([1]source_data!G120="","",[1]source_data!G120))</f>
        <v>732.23</v>
      </c>
      <c r="E118" s="11" t="str">
        <f>IF([1]source_data!G120="","",[1]tailored_settings!$B$3)</f>
        <v>GBP</v>
      </c>
      <c r="F118" s="13" t="str">
        <f>IF([1]source_data!G120="","",IF([1]source_data!H120="","",[1]source_data!H120))</f>
        <v>2025-09-24</v>
      </c>
      <c r="G118" s="11" t="str">
        <f>IF([1]source_data!G120="","",[1]tailored_settings!$B$5)</f>
        <v>Individual Recipient</v>
      </c>
      <c r="H118" s="11" t="str">
        <f>IF([1]source_data!G120="","",IF(AND([1]source_data!A120&lt;&gt;"",[1]tailored_settings!$B$16="Publish"),CONCATENATE([1]tailored_settings!$B$2&amp;[1]source_data!A120),IF(AND([1]source_data!A120&lt;&gt;"",[1]tailored_settings!$B$16="Do not publish"),CONCATENATE([1]tailored_settings!$B$4&amp;TEXT(ROW(A118)-1,"0000")&amp;"_"&amp;TEXT(F118,"yyyy-mm")),CONCATENATE([1]tailored_settings!$B$4&amp;TEXT(ROW(A118)-1,"0000")&amp;"_"&amp;TEXT(F118,"yyyy-mm")))))</f>
        <v>360G-Longleigh-IND-0117_2025-09</v>
      </c>
      <c r="I118" s="11" t="str">
        <f>IF([1]source_data!G120="","",[1]tailored_settings!$B$7)</f>
        <v>Longleigh Foundation</v>
      </c>
      <c r="J118" s="11" t="str">
        <f>IF([1]source_data!G120="","",[1]tailored_settings!$B$6)</f>
        <v>GB-CHC-1169016</v>
      </c>
      <c r="K118" s="11" t="str">
        <f>IF([1]source_data!G120="","",IF([1]source_data!I120="","",VLOOKUP([1]source_data!I120,[1]codelist_mapping!A:C,3,FALSE)))</f>
        <v>GTIR040</v>
      </c>
      <c r="L118" s="11" t="str">
        <f>IF([1]source_data!G120="","",IF([1]source_data!J120="","",VLOOKUP([1]source_data!J120,[1]codelist_mapping!A:C,3,FALSE)))</f>
        <v/>
      </c>
      <c r="M118" s="11" t="str">
        <f>IF([1]source_data!G120="","",IF([1]source_data!K120="","",IF([1]source_data!M120&lt;&gt;"",CONCATENATE(VLOOKUP([1]source_data!K120,[1]codelist_mapping!F:H,3,FALSE)&amp;";"&amp;VLOOKUP([1]source_data!L120,[1]codelist_mapping!F:H,3,FALSE)&amp;";"&amp;VLOOKUP([1]source_data!M120,[1]codelist_mapping!F:H,3,FALSE)),IF([1]source_data!L120&lt;&gt;"",CONCATENATE(VLOOKUP([1]source_data!K120,[1]codelist_mapping!F:H,3,FALSE)&amp;";"&amp;VLOOKUP([1]source_data!L120,[1]codelist_mapping!F:H,3,FALSE)),IF([1]source_data!K120&lt;&gt;"",CONCATENATE(VLOOKUP([1]source_data!K120,[1]codelist_mapping!F:H,3,FALSE)))))))</f>
        <v>GTIP020;GTIP060</v>
      </c>
      <c r="N118" s="14" t="str">
        <f>IF([1]source_data!G120="","",IF([1]source_data!D120="","",VLOOKUP([1]source_data!D120,[1]geo_data!A:I,9,FALSE)))</f>
        <v>Coleford</v>
      </c>
      <c r="O118" s="14" t="str">
        <f>IF([1]source_data!G120="","",IF([1]source_data!D120="","",VLOOKUP([1]source_data!D120,[1]geo_data!A:I,8,FALSE)))</f>
        <v>E05012160</v>
      </c>
      <c r="P118" s="14" t="str">
        <f>IF([1]source_data!G120="","",IF(LEFT(O118,3)="E05","WD",IF(LEFT(O118,3)="S13","WD",IF(LEFT(O118,3)="W05","WD",IF(LEFT(O118,3)="W06","UA",IF(LEFT(O118,3)="S12","CA",IF(LEFT(O118,3)="E06","UA",IF(LEFT(O118,3)="E07","NMD",IF(LEFT(O118,3)="E08","MD",IF(LEFT(O118,3)="E09","LONB"))))))))))</f>
        <v>WD</v>
      </c>
      <c r="Q118" s="14" t="str">
        <f>IF([1]source_data!G120="","",IF([1]source_data!D120="","",VLOOKUP([1]source_data!D120,[1]geo_data!A:I,7,FALSE)))</f>
        <v>Forest of Dean</v>
      </c>
      <c r="R118" s="14" t="str">
        <f>IF([1]source_data!G120="","",IF([1]source_data!D120="","",VLOOKUP([1]source_data!D120,[1]geo_data!A:I,6,FALSE)))</f>
        <v>E07000080</v>
      </c>
      <c r="S118" s="14" t="str">
        <f>IF([1]source_data!G120="","",IF(LEFT(R118,3)="E05","WD",IF(LEFT(R118,3)="S13","WD",IF(LEFT(R118,3)="W05","WD",IF(LEFT(R118,3)="W06","UA",IF(LEFT(R118,3)="S12","CA",IF(LEFT(R118,3)="E06","UA",IF(LEFT(R118,3)="E07","NMD",IF(LEFT(R118,3)="E08","MD",IF(LEFT(R118,3)="E09","LONB"))))))))))</f>
        <v>NMD</v>
      </c>
      <c r="T118" s="11" t="str">
        <f>IF([1]source_data!G120="","",IF([1]source_data!N120="","",[1]source_data!N120))</f>
        <v>Hardship Grant</v>
      </c>
      <c r="U118" s="15">
        <f>IF([1]source_data!G120="","",[1]tailored_settings!$B$8)</f>
        <v>46239</v>
      </c>
      <c r="V118" s="11" t="str">
        <f>IF([1]source_data!G120="","",[1]tailored_settings!$B$9)</f>
        <v>http://www.longleigh.org/</v>
      </c>
      <c r="W118" s="13" t="str">
        <f>IF([1]source_data!G120="","",IF([1]source_data!O120="","",[1]source_data!O120))</f>
        <v>2025-09-24</v>
      </c>
      <c r="X118" s="16" t="str">
        <f>IF([1]source_data!G120="","",IF([1]source_data!P120="","",[1]source_data!P120))</f>
        <v>2025-12-12</v>
      </c>
      <c r="Y118" s="17">
        <f>IF([1]source_data!G120="","",IF([1]source_data!Q120="","",[1]source_data!Q120))</f>
        <v>2</v>
      </c>
      <c r="Z118" s="18" t="str">
        <f>IF([1]source_data!G120="","",IF([1]source_data!I120="","",[1]tailored_settings!$B$10))</f>
        <v>Primary grant reason</v>
      </c>
      <c r="AA118" s="18" t="str">
        <f>IF([1]source_data!G120="","",IF([1]source_data!I120="","",[1]source_data!I120))</f>
        <v>2. Customer/family receiving medication and/or therapy for a mental health condition or substance addiction.</v>
      </c>
      <c r="AB118" s="18" t="str">
        <f>IF([1]source_data!G120="","",IF([1]source_data!J120="","",[1]tailored_settings!$B$11))</f>
        <v/>
      </c>
      <c r="AC118" s="18" t="str">
        <f>IF([1]source_data!G120="","",IF([1]source_data!J120="","",[1]source_data!J120))</f>
        <v/>
      </c>
      <c r="AD118" s="18" t="str">
        <f>IF([1]source_data!G120="","",IF([1]source_data!K120="","",[1]tailored_settings!$B$12))</f>
        <v>Grant purpose</v>
      </c>
      <c r="AE118" s="18" t="str">
        <f>IF([1]source_data!G120="","",IF([1]source_data!K120="","",[1]source_data!K120))</f>
        <v xml:space="preserve">Furniture </v>
      </c>
      <c r="AF118" s="18" t="str">
        <f>IF([1]source_data!G120="","",IF([1]source_data!K120="","",[1]tailored_settings!$B$13))</f>
        <v>Grant purpose</v>
      </c>
      <c r="AG118" s="18" t="str">
        <f>IF([1]source_data!G120="","",IF([1]source_data!K120="","",[1]source_data!K120))</f>
        <v xml:space="preserve">Furniture </v>
      </c>
      <c r="AH118" s="18" t="str">
        <f>IF([1]source_data!G120="","",IF([1]source_data!M120="","",[1]tailored_settings!$B$14))</f>
        <v/>
      </c>
      <c r="AI118" s="18" t="str">
        <f>IF([1]source_data!G120="","",IF([1]source_data!M120="","",[1]source_data!M120))</f>
        <v/>
      </c>
    </row>
    <row r="119" spans="1:35" ht="16" x14ac:dyDescent="0.2">
      <c r="A119" s="11" t="str">
        <f>IF([1]source_data!G121="","",IF(AND([1]source_data!C121&lt;&gt;"",[1]tailored_settings!$B$15="Publish"),CONCATENATE([1]tailored_settings!$B$2&amp;[1]source_data!C121),IF(AND([1]source_data!C121&lt;&gt;"",[1]tailored_settings!$B$15="Do not publish"),CONCATENATE([1]tailored_settings!$B$2&amp;TEXT(ROW(A119)-1,"0000")&amp;"_"&amp;TEXT(F119,"yyyy-mm")),CONCATENATE([1]tailored_settings!$B$2&amp;TEXT(ROW(A119)-1,"0000")&amp;"_"&amp;TEXT(F119,"yyyy-mm")))))</f>
        <v>360G-Longleigh-E25-00190W</v>
      </c>
      <c r="B119" s="11" t="str">
        <f>IF([1]source_data!G121="","",IF([1]source_data!E121&lt;&gt;"",[1]source_data!E121,CONCATENATE("Grant to "&amp;G119)))</f>
        <v>Grant to Individual Recipient</v>
      </c>
      <c r="C119" s="11" t="str">
        <f>IF([1]source_data!G121="","",IF([1]source_data!F121="",_xlfn.XLOOKUP(T119,[1]tailored_settings!$B$20:$B$25,[1]tailored_settings!$A$20:$A$25,"")))</f>
        <v>Helping to alleviate financial hardship</v>
      </c>
      <c r="D119" s="12">
        <f>IF([1]source_data!G121="","",IF([1]source_data!G121="","",[1]source_data!G121))</f>
        <v>982.98000000000013</v>
      </c>
      <c r="E119" s="11" t="str">
        <f>IF([1]source_data!G121="","",[1]tailored_settings!$B$3)</f>
        <v>GBP</v>
      </c>
      <c r="F119" s="13" t="str">
        <f>IF([1]source_data!G121="","",IF([1]source_data!H121="","",[1]source_data!H121))</f>
        <v>2025-09-24</v>
      </c>
      <c r="G119" s="11" t="str">
        <f>IF([1]source_data!G121="","",[1]tailored_settings!$B$5)</f>
        <v>Individual Recipient</v>
      </c>
      <c r="H119" s="11" t="str">
        <f>IF([1]source_data!G121="","",IF(AND([1]source_data!A121&lt;&gt;"",[1]tailored_settings!$B$16="Publish"),CONCATENATE([1]tailored_settings!$B$2&amp;[1]source_data!A121),IF(AND([1]source_data!A121&lt;&gt;"",[1]tailored_settings!$B$16="Do not publish"),CONCATENATE([1]tailored_settings!$B$4&amp;TEXT(ROW(A119)-1,"0000")&amp;"_"&amp;TEXT(F119,"yyyy-mm")),CONCATENATE([1]tailored_settings!$B$4&amp;TEXT(ROW(A119)-1,"0000")&amp;"_"&amp;TEXT(F119,"yyyy-mm")))))</f>
        <v>360G-Longleigh-IND-0118_2025-09</v>
      </c>
      <c r="I119" s="11" t="str">
        <f>IF([1]source_data!G121="","",[1]tailored_settings!$B$7)</f>
        <v>Longleigh Foundation</v>
      </c>
      <c r="J119" s="11" t="str">
        <f>IF([1]source_data!G121="","",[1]tailored_settings!$B$6)</f>
        <v>GB-CHC-1169016</v>
      </c>
      <c r="K119" s="11" t="str">
        <f>IF([1]source_data!G121="","",IF([1]source_data!I121="","",VLOOKUP([1]source_data!I121,[1]codelist_mapping!A:C,3,FALSE)))</f>
        <v>GTIR080</v>
      </c>
      <c r="L119" s="11" t="str">
        <f>IF([1]source_data!G121="","",IF([1]source_data!J121="","",VLOOKUP([1]source_data!J121,[1]codelist_mapping!A:C,3,FALSE)))</f>
        <v/>
      </c>
      <c r="M119" s="11" t="str">
        <f>IF([1]source_data!G121="","",IF([1]source_data!K121="","",IF([1]source_data!M121&lt;&gt;"",CONCATENATE(VLOOKUP([1]source_data!K121,[1]codelist_mapping!F:H,3,FALSE)&amp;";"&amp;VLOOKUP([1]source_data!L121,[1]codelist_mapping!F:H,3,FALSE)&amp;";"&amp;VLOOKUP([1]source_data!M121,[1]codelist_mapping!F:H,3,FALSE)),IF([1]source_data!L121&lt;&gt;"",CONCATENATE(VLOOKUP([1]source_data!K121,[1]codelist_mapping!F:H,3,FALSE)&amp;";"&amp;VLOOKUP([1]source_data!L121,[1]codelist_mapping!F:H,3,FALSE)),IF([1]source_data!K121&lt;&gt;"",CONCATENATE(VLOOKUP([1]source_data!K121,[1]codelist_mapping!F:H,3,FALSE)))))))</f>
        <v>GTIP020;GTIP020</v>
      </c>
      <c r="N119" s="14" t="str">
        <f>IF([1]source_data!G121="","",IF([1]source_data!D121="","",VLOOKUP([1]source_data!D121,[1]geo_data!A:I,9,FALSE)))</f>
        <v>Tenbury</v>
      </c>
      <c r="O119" s="14" t="str">
        <f>IF([1]source_data!G121="","",IF([1]source_data!D121="","",VLOOKUP([1]source_data!D121,[1]geo_data!A:I,8,FALSE)))</f>
        <v>E05015394</v>
      </c>
      <c r="P119" s="14" t="str">
        <f>IF([1]source_data!G121="","",IF(LEFT(O119,3)="E05","WD",IF(LEFT(O119,3)="S13","WD",IF(LEFT(O119,3)="W05","WD",IF(LEFT(O119,3)="W06","UA",IF(LEFT(O119,3)="S12","CA",IF(LEFT(O119,3)="E06","UA",IF(LEFT(O119,3)="E07","NMD",IF(LEFT(O119,3)="E08","MD",IF(LEFT(O119,3)="E09","LONB"))))))))))</f>
        <v>WD</v>
      </c>
      <c r="Q119" s="14" t="str">
        <f>IF([1]source_data!G121="","",IF([1]source_data!D121="","",VLOOKUP([1]source_data!D121,[1]geo_data!A:I,7,FALSE)))</f>
        <v>Malvern Hills</v>
      </c>
      <c r="R119" s="14" t="str">
        <f>IF([1]source_data!G121="","",IF([1]source_data!D121="","",VLOOKUP([1]source_data!D121,[1]geo_data!A:I,6,FALSE)))</f>
        <v>E07000235</v>
      </c>
      <c r="S119" s="14" t="str">
        <f>IF([1]source_data!G121="","",IF(LEFT(R119,3)="E05","WD",IF(LEFT(R119,3)="S13","WD",IF(LEFT(R119,3)="W05","WD",IF(LEFT(R119,3)="W06","UA",IF(LEFT(R119,3)="S12","CA",IF(LEFT(R119,3)="E06","UA",IF(LEFT(R119,3)="E07","NMD",IF(LEFT(R119,3)="E08","MD",IF(LEFT(R119,3)="E09","LONB"))))))))))</f>
        <v>NMD</v>
      </c>
      <c r="T119" s="11" t="str">
        <f>IF([1]source_data!G121="","",IF([1]source_data!N121="","",[1]source_data!N121))</f>
        <v>Hardship Grant</v>
      </c>
      <c r="U119" s="15">
        <f>IF([1]source_data!G121="","",[1]tailored_settings!$B$8)</f>
        <v>46239</v>
      </c>
      <c r="V119" s="11" t="str">
        <f>IF([1]source_data!G121="","",[1]tailored_settings!$B$9)</f>
        <v>http://www.longleigh.org/</v>
      </c>
      <c r="W119" s="13" t="str">
        <f>IF([1]source_data!G121="","",IF([1]source_data!O121="","",[1]source_data!O121))</f>
        <v>2025-09-24</v>
      </c>
      <c r="X119" s="16" t="str">
        <f>IF([1]source_data!G121="","",IF([1]source_data!P121="","",[1]source_data!P121))</f>
        <v>2025-10-10</v>
      </c>
      <c r="Y119" s="17">
        <f>IF([1]source_data!G121="","",IF([1]source_data!Q121="","",[1]source_data!Q121))</f>
        <v>0</v>
      </c>
      <c r="Z119" s="18" t="str">
        <f>IF([1]source_data!G121="","",IF([1]source_data!I121="","",[1]tailored_settings!$B$10))</f>
        <v>Primary grant reason</v>
      </c>
      <c r="AA119" s="18" t="str">
        <f>IF([1]source_data!G121="","",IF([1]source_data!I121="","",[1]source_data!I121))</f>
        <v>3. Customer/family moving from homelessness/supported living into independent living.</v>
      </c>
      <c r="AB119" s="18" t="str">
        <f>IF([1]source_data!G121="","",IF([1]source_data!J121="","",[1]tailored_settings!$B$11))</f>
        <v/>
      </c>
      <c r="AC119" s="18" t="str">
        <f>IF([1]source_data!G121="","",IF([1]source_data!J121="","",[1]source_data!J121))</f>
        <v/>
      </c>
      <c r="AD119" s="18" t="str">
        <f>IF([1]source_data!G121="","",IF([1]source_data!K121="","",[1]tailored_settings!$B$12))</f>
        <v>Grant purpose</v>
      </c>
      <c r="AE119" s="18" t="str">
        <f>IF([1]source_data!G121="","",IF([1]source_data!K121="","",[1]source_data!K121))</f>
        <v xml:space="preserve">Furniture </v>
      </c>
      <c r="AF119" s="18" t="str">
        <f>IF([1]source_data!G121="","",IF([1]source_data!K121="","",[1]tailored_settings!$B$13))</f>
        <v>Grant purpose</v>
      </c>
      <c r="AG119" s="18" t="str">
        <f>IF([1]source_data!G121="","",IF([1]source_data!K121="","",[1]source_data!K121))</f>
        <v xml:space="preserve">Furniture </v>
      </c>
      <c r="AH119" s="18" t="str">
        <f>IF([1]source_data!G121="","",IF([1]source_data!M121="","",[1]tailored_settings!$B$14))</f>
        <v/>
      </c>
      <c r="AI119" s="18" t="str">
        <f>IF([1]source_data!G121="","",IF([1]source_data!M121="","",[1]source_data!M121))</f>
        <v/>
      </c>
    </row>
    <row r="120" spans="1:35" ht="16" x14ac:dyDescent="0.2">
      <c r="A120" s="11" t="str">
        <f>IF([1]source_data!G122="","",IF(AND([1]source_data!C122&lt;&gt;"",[1]tailored_settings!$B$15="Publish"),CONCATENATE([1]tailored_settings!$B$2&amp;[1]source_data!C122),IF(AND([1]source_data!C122&lt;&gt;"",[1]tailored_settings!$B$15="Do not publish"),CONCATENATE([1]tailored_settings!$B$2&amp;TEXT(ROW(A120)-1,"0000")&amp;"_"&amp;TEXT(F120,"yyyy-mm")),CONCATENATE([1]tailored_settings!$B$2&amp;TEXT(ROW(A120)-1,"0000")&amp;"_"&amp;TEXT(F120,"yyyy-mm")))))</f>
        <v>360G-Longleigh-E25-00191W</v>
      </c>
      <c r="B120" s="11" t="str">
        <f>IF([1]source_data!G122="","",IF([1]source_data!E122&lt;&gt;"",[1]source_data!E122,CONCATENATE("Grant to "&amp;G120)))</f>
        <v>Grant to Individual Recipient</v>
      </c>
      <c r="C120" s="11" t="str">
        <f>IF([1]source_data!G122="","",IF([1]source_data!F122="",_xlfn.XLOOKUP(T120,[1]tailored_settings!$B$20:$B$25,[1]tailored_settings!$A$20:$A$25,"")))</f>
        <v>Helping to alleviate financial hardship</v>
      </c>
      <c r="D120" s="12">
        <f>IF([1]source_data!G122="","",IF([1]source_data!G122="","",[1]source_data!G122))</f>
        <v>823.97</v>
      </c>
      <c r="E120" s="11" t="str">
        <f>IF([1]source_data!G122="","",[1]tailored_settings!$B$3)</f>
        <v>GBP</v>
      </c>
      <c r="F120" s="13" t="str">
        <f>IF([1]source_data!G122="","",IF([1]source_data!H122="","",[1]source_data!H122))</f>
        <v>2025-09-29</v>
      </c>
      <c r="G120" s="11" t="str">
        <f>IF([1]source_data!G122="","",[1]tailored_settings!$B$5)</f>
        <v>Individual Recipient</v>
      </c>
      <c r="H120" s="11" t="str">
        <f>IF([1]source_data!G122="","",IF(AND([1]source_data!A122&lt;&gt;"",[1]tailored_settings!$B$16="Publish"),CONCATENATE([1]tailored_settings!$B$2&amp;[1]source_data!A122),IF(AND([1]source_data!A122&lt;&gt;"",[1]tailored_settings!$B$16="Do not publish"),CONCATENATE([1]tailored_settings!$B$4&amp;TEXT(ROW(A120)-1,"0000")&amp;"_"&amp;TEXT(F120,"yyyy-mm")),CONCATENATE([1]tailored_settings!$B$4&amp;TEXT(ROW(A120)-1,"0000")&amp;"_"&amp;TEXT(F120,"yyyy-mm")))))</f>
        <v>360G-Longleigh-IND-0119_2025-09</v>
      </c>
      <c r="I120" s="11" t="str">
        <f>IF([1]source_data!G122="","",[1]tailored_settings!$B$7)</f>
        <v>Longleigh Foundation</v>
      </c>
      <c r="J120" s="11" t="str">
        <f>IF([1]source_data!G122="","",[1]tailored_settings!$B$6)</f>
        <v>GB-CHC-1169016</v>
      </c>
      <c r="K120" s="11" t="str">
        <f>IF([1]source_data!G122="","",IF([1]source_data!I122="","",VLOOKUP([1]source_data!I122,[1]codelist_mapping!A:C,3,FALSE)))</f>
        <v>GTIR030</v>
      </c>
      <c r="L120" s="11" t="str">
        <f>IF([1]source_data!G122="","",IF([1]source_data!J122="","",VLOOKUP([1]source_data!J122,[1]codelist_mapping!A:C,3,FALSE)))</f>
        <v/>
      </c>
      <c r="M120" s="11" t="str">
        <f>IF([1]source_data!G122="","",IF([1]source_data!K122="","",IF([1]source_data!M122&lt;&gt;"",CONCATENATE(VLOOKUP([1]source_data!K122,[1]codelist_mapping!F:H,3,FALSE)&amp;";"&amp;VLOOKUP([1]source_data!L122,[1]codelist_mapping!F:H,3,FALSE)&amp;";"&amp;VLOOKUP([1]source_data!M122,[1]codelist_mapping!F:H,3,FALSE)),IF([1]source_data!L122&lt;&gt;"",CONCATENATE(VLOOKUP([1]source_data!K122,[1]codelist_mapping!F:H,3,FALSE)&amp;";"&amp;VLOOKUP([1]source_data!L122,[1]codelist_mapping!F:H,3,FALSE)),IF([1]source_data!K122&lt;&gt;"",CONCATENATE(VLOOKUP([1]source_data!K122,[1]codelist_mapping!F:H,3,FALSE)))))))</f>
        <v>GTIP020</v>
      </c>
      <c r="N120" s="14" t="str">
        <f>IF([1]source_data!G122="","",IF([1]source_data!D122="","",VLOOKUP([1]source_data!D122,[1]geo_data!A:I,9,FALSE)))</f>
        <v>Skircoat</v>
      </c>
      <c r="O120" s="14" t="str">
        <f>IF([1]source_data!G122="","",IF([1]source_data!D122="","",VLOOKUP([1]source_data!D122,[1]geo_data!A:I,8,FALSE)))</f>
        <v>E05001383</v>
      </c>
      <c r="P120" s="14" t="str">
        <f>IF([1]source_data!G122="","",IF(LEFT(O120,3)="E05","WD",IF(LEFT(O120,3)="S13","WD",IF(LEFT(O120,3)="W05","WD",IF(LEFT(O120,3)="W06","UA",IF(LEFT(O120,3)="S12","CA",IF(LEFT(O120,3)="E06","UA",IF(LEFT(O120,3)="E07","NMD",IF(LEFT(O120,3)="E08","MD",IF(LEFT(O120,3)="E09","LONB"))))))))))</f>
        <v>WD</v>
      </c>
      <c r="Q120" s="14" t="str">
        <f>IF([1]source_data!G122="","",IF([1]source_data!D122="","",VLOOKUP([1]source_data!D122,[1]geo_data!A:I,7,FALSE)))</f>
        <v>Calderdale</v>
      </c>
      <c r="R120" s="14" t="str">
        <f>IF([1]source_data!G122="","",IF([1]source_data!D122="","",VLOOKUP([1]source_data!D122,[1]geo_data!A:I,6,FALSE)))</f>
        <v>E08000033</v>
      </c>
      <c r="S120" s="14" t="str">
        <f>IF([1]source_data!G122="","",IF(LEFT(R120,3)="E05","WD",IF(LEFT(R120,3)="S13","WD",IF(LEFT(R120,3)="W05","WD",IF(LEFT(R120,3)="W06","UA",IF(LEFT(R120,3)="S12","CA",IF(LEFT(R120,3)="E06","UA",IF(LEFT(R120,3)="E07","NMD",IF(LEFT(R120,3)="E08","MD",IF(LEFT(R120,3)="E09","LONB"))))))))))</f>
        <v>MD</v>
      </c>
      <c r="T120" s="11" t="str">
        <f>IF([1]source_data!G122="","",IF([1]source_data!N122="","",[1]source_data!N122))</f>
        <v>Hardship Grant</v>
      </c>
      <c r="U120" s="15">
        <f>IF([1]source_data!G122="","",[1]tailored_settings!$B$8)</f>
        <v>46239</v>
      </c>
      <c r="V120" s="11" t="str">
        <f>IF([1]source_data!G122="","",[1]tailored_settings!$B$9)</f>
        <v>http://www.longleigh.org/</v>
      </c>
      <c r="W120" s="13" t="str">
        <f>IF([1]source_data!G122="","",IF([1]source_data!O122="","",[1]source_data!O122))</f>
        <v>2025-09-29</v>
      </c>
      <c r="X120" s="16" t="str">
        <f>IF([1]source_data!G122="","",IF([1]source_data!P122="","",[1]source_data!P122))</f>
        <v>2025-10-07</v>
      </c>
      <c r="Y120" s="17">
        <f>IF([1]source_data!G122="","",IF([1]source_data!Q122="","",[1]source_data!Q122))</f>
        <v>0</v>
      </c>
      <c r="Z120" s="18" t="str">
        <f>IF([1]source_data!G122="","",IF([1]source_data!I122="","",[1]tailored_settings!$B$10))</f>
        <v>Primary grant reason</v>
      </c>
      <c r="AA120" s="18" t="str">
        <f>IF([1]source_data!G122="","",IF([1]source_data!I122="","",[1]source_data!I122))</f>
        <v>1. Customer/family with a diagnosed condition or disability</v>
      </c>
      <c r="AB120" s="18" t="str">
        <f>IF([1]source_data!G122="","",IF([1]source_data!J122="","",[1]tailored_settings!$B$11))</f>
        <v/>
      </c>
      <c r="AC120" s="18" t="str">
        <f>IF([1]source_data!G122="","",IF([1]source_data!J122="","",[1]source_data!J122))</f>
        <v/>
      </c>
      <c r="AD120" s="18" t="str">
        <f>IF([1]source_data!G122="","",IF([1]source_data!K122="","",[1]tailored_settings!$B$12))</f>
        <v>Grant purpose</v>
      </c>
      <c r="AE120" s="18" t="str">
        <f>IF([1]source_data!G122="","",IF([1]source_data!K122="","",[1]source_data!K122))</f>
        <v>Appliances</v>
      </c>
      <c r="AF120" s="18" t="str">
        <f>IF([1]source_data!G122="","",IF([1]source_data!K122="","",[1]tailored_settings!$B$13))</f>
        <v>Grant purpose</v>
      </c>
      <c r="AG120" s="18" t="str">
        <f>IF([1]source_data!G122="","",IF([1]source_data!K122="","",[1]source_data!K122))</f>
        <v>Appliances</v>
      </c>
      <c r="AH120" s="18" t="str">
        <f>IF([1]source_data!G122="","",IF([1]source_data!M122="","",[1]tailored_settings!$B$14))</f>
        <v/>
      </c>
      <c r="AI120" s="18" t="str">
        <f>IF([1]source_data!G122="","",IF([1]source_data!M122="","",[1]source_data!M122))</f>
        <v/>
      </c>
    </row>
    <row r="121" spans="1:35" ht="16" x14ac:dyDescent="0.2">
      <c r="A121" s="11" t="str">
        <f>IF([1]source_data!G123="","",IF(AND([1]source_data!C123&lt;&gt;"",[1]tailored_settings!$B$15="Publish"),CONCATENATE([1]tailored_settings!$B$2&amp;[1]source_data!C123),IF(AND([1]source_data!C123&lt;&gt;"",[1]tailored_settings!$B$15="Do not publish"),CONCATENATE([1]tailored_settings!$B$2&amp;TEXT(ROW(A121)-1,"0000")&amp;"_"&amp;TEXT(F121,"yyyy-mm")),CONCATENATE([1]tailored_settings!$B$2&amp;TEXT(ROW(A121)-1,"0000")&amp;"_"&amp;TEXT(F121,"yyyy-mm")))))</f>
        <v>360G-Longleigh-E25-00192W</v>
      </c>
      <c r="B121" s="11" t="str">
        <f>IF([1]source_data!G123="","",IF([1]source_data!E123&lt;&gt;"",[1]source_data!E123,CONCATENATE("Grant to "&amp;G121)))</f>
        <v>Grant to Individual Recipient</v>
      </c>
      <c r="C121" s="11" t="str">
        <f>IF([1]source_data!G123="","",IF([1]source_data!F123="",_xlfn.XLOOKUP(T121,[1]tailored_settings!$B$20:$B$25,[1]tailored_settings!$A$20:$A$25,"")))</f>
        <v>Helping to alleviate financial hardship</v>
      </c>
      <c r="D121" s="12">
        <f>IF([1]source_data!G123="","",IF([1]source_data!G123="","",[1]source_data!G123))</f>
        <v>861.97</v>
      </c>
      <c r="E121" s="11" t="str">
        <f>IF([1]source_data!G123="","",[1]tailored_settings!$B$3)</f>
        <v>GBP</v>
      </c>
      <c r="F121" s="13" t="str">
        <f>IF([1]source_data!G123="","",IF([1]source_data!H123="","",[1]source_data!H123))</f>
        <v>2025-09-29</v>
      </c>
      <c r="G121" s="11" t="str">
        <f>IF([1]source_data!G123="","",[1]tailored_settings!$B$5)</f>
        <v>Individual Recipient</v>
      </c>
      <c r="H121" s="11" t="str">
        <f>IF([1]source_data!G123="","",IF(AND([1]source_data!A123&lt;&gt;"",[1]tailored_settings!$B$16="Publish"),CONCATENATE([1]tailored_settings!$B$2&amp;[1]source_data!A123),IF(AND([1]source_data!A123&lt;&gt;"",[1]tailored_settings!$B$16="Do not publish"),CONCATENATE([1]tailored_settings!$B$4&amp;TEXT(ROW(A121)-1,"0000")&amp;"_"&amp;TEXT(F121,"yyyy-mm")),CONCATENATE([1]tailored_settings!$B$4&amp;TEXT(ROW(A121)-1,"0000")&amp;"_"&amp;TEXT(F121,"yyyy-mm")))))</f>
        <v>360G-Longleigh-IND-0120_2025-09</v>
      </c>
      <c r="I121" s="11" t="str">
        <f>IF([1]source_data!G123="","",[1]tailored_settings!$B$7)</f>
        <v>Longleigh Foundation</v>
      </c>
      <c r="J121" s="11" t="str">
        <f>IF([1]source_data!G123="","",[1]tailored_settings!$B$6)</f>
        <v>GB-CHC-1169016</v>
      </c>
      <c r="K121" s="11" t="str">
        <f>IF([1]source_data!G123="","",IF([1]source_data!I123="","",VLOOKUP([1]source_data!I123,[1]codelist_mapping!A:C,3,FALSE)))</f>
        <v>GTIR060</v>
      </c>
      <c r="L121" s="11" t="str">
        <f>IF([1]source_data!G123="","",IF([1]source_data!J123="","",VLOOKUP([1]source_data!J123,[1]codelist_mapping!A:C,3,FALSE)))</f>
        <v/>
      </c>
      <c r="M121" s="11" t="str">
        <f>IF([1]source_data!G123="","",IF([1]source_data!K123="","",IF([1]source_data!M123&lt;&gt;"",CONCATENATE(VLOOKUP([1]source_data!K123,[1]codelist_mapping!F:H,3,FALSE)&amp;";"&amp;VLOOKUP([1]source_data!L123,[1]codelist_mapping!F:H,3,FALSE)&amp;";"&amp;VLOOKUP([1]source_data!M123,[1]codelist_mapping!F:H,3,FALSE)),IF([1]source_data!L123&lt;&gt;"",CONCATENATE(VLOOKUP([1]source_data!K123,[1]codelist_mapping!F:H,3,FALSE)&amp;";"&amp;VLOOKUP([1]source_data!L123,[1]codelist_mapping!F:H,3,FALSE)),IF([1]source_data!K123&lt;&gt;"",CONCATENATE(VLOOKUP([1]source_data!K123,[1]codelist_mapping!F:H,3,FALSE)))))))</f>
        <v>GTIP020</v>
      </c>
      <c r="N121" s="14" t="str">
        <f>IF([1]source_data!G123="","",IF([1]source_data!D123="","",VLOOKUP([1]source_data!D123,[1]geo_data!A:I,9,FALSE)))</f>
        <v>Kirkbymoorside &amp; Dales</v>
      </c>
      <c r="O121" s="14" t="str">
        <f>IF([1]source_data!G123="","",IF([1]source_data!D123="","",VLOOKUP([1]source_data!D123,[1]geo_data!A:I,8,FALSE)))</f>
        <v>E05014287</v>
      </c>
      <c r="P121" s="14" t="str">
        <f>IF([1]source_data!G123="","",IF(LEFT(O121,3)="E05","WD",IF(LEFT(O121,3)="S13","WD",IF(LEFT(O121,3)="W05","WD",IF(LEFT(O121,3)="W06","UA",IF(LEFT(O121,3)="S12","CA",IF(LEFT(O121,3)="E06","UA",IF(LEFT(O121,3)="E07","NMD",IF(LEFT(O121,3)="E08","MD",IF(LEFT(O121,3)="E09","LONB"))))))))))</f>
        <v>WD</v>
      </c>
      <c r="Q121" s="14" t="str">
        <f>IF([1]source_data!G123="","",IF([1]source_data!D123="","",VLOOKUP([1]source_data!D123,[1]geo_data!A:I,7,FALSE)))</f>
        <v>North Yorkshire</v>
      </c>
      <c r="R121" s="14" t="str">
        <f>IF([1]source_data!G123="","",IF([1]source_data!D123="","",VLOOKUP([1]source_data!D123,[1]geo_data!A:I,6,FALSE)))</f>
        <v>E06000065</v>
      </c>
      <c r="S121" s="14" t="str">
        <f>IF([1]source_data!G123="","",IF(LEFT(R121,3)="E05","WD",IF(LEFT(R121,3)="S13","WD",IF(LEFT(R121,3)="W05","WD",IF(LEFT(R121,3)="W06","UA",IF(LEFT(R121,3)="S12","CA",IF(LEFT(R121,3)="E06","UA",IF(LEFT(R121,3)="E07","NMD",IF(LEFT(R121,3)="E08","MD",IF(LEFT(R121,3)="E09","LONB"))))))))))</f>
        <v>UA</v>
      </c>
      <c r="T121" s="11" t="str">
        <f>IF([1]source_data!G123="","",IF([1]source_data!N123="","",[1]source_data!N123))</f>
        <v>Hardship Grant</v>
      </c>
      <c r="U121" s="15">
        <f>IF([1]source_data!G123="","",[1]tailored_settings!$B$8)</f>
        <v>46239</v>
      </c>
      <c r="V121" s="11" t="str">
        <f>IF([1]source_data!G123="","",[1]tailored_settings!$B$9)</f>
        <v>http://www.longleigh.org/</v>
      </c>
      <c r="W121" s="13" t="str">
        <f>IF([1]source_data!G123="","",IF([1]source_data!O123="","",[1]source_data!O123))</f>
        <v>2025-09-29</v>
      </c>
      <c r="X121" s="16" t="str">
        <f>IF([1]source_data!G123="","",IF([1]source_data!P123="","",[1]source_data!P123))</f>
        <v>2025-10-07</v>
      </c>
      <c r="Y121" s="17">
        <f>IF([1]source_data!G123="","",IF([1]source_data!Q123="","",[1]source_data!Q123))</f>
        <v>0</v>
      </c>
      <c r="Z121" s="18" t="str">
        <f>IF([1]source_data!G123="","",IF([1]source_data!I123="","",[1]tailored_settings!$B$10))</f>
        <v>Primary grant reason</v>
      </c>
      <c r="AA121" s="18" t="str">
        <f>IF([1]source_data!G123="","",IF([1]source_data!I123="","",[1]source_data!I123))</f>
        <v>4. Customer/family fleeing from a violent or abusive relationship</v>
      </c>
      <c r="AB121" s="18" t="str">
        <f>IF([1]source_data!G123="","",IF([1]source_data!J123="","",[1]tailored_settings!$B$11))</f>
        <v/>
      </c>
      <c r="AC121" s="18" t="str">
        <f>IF([1]source_data!G123="","",IF([1]source_data!J123="","",[1]source_data!J123))</f>
        <v/>
      </c>
      <c r="AD121" s="18" t="str">
        <f>IF([1]source_data!G123="","",IF([1]source_data!K123="","",[1]tailored_settings!$B$12))</f>
        <v>Grant purpose</v>
      </c>
      <c r="AE121" s="18" t="str">
        <f>IF([1]source_data!G123="","",IF([1]source_data!K123="","",[1]source_data!K123))</f>
        <v>Appliances</v>
      </c>
      <c r="AF121" s="18" t="str">
        <f>IF([1]source_data!G123="","",IF([1]source_data!K123="","",[1]tailored_settings!$B$13))</f>
        <v>Grant purpose</v>
      </c>
      <c r="AG121" s="18" t="str">
        <f>IF([1]source_data!G123="","",IF([1]source_data!K123="","",[1]source_data!K123))</f>
        <v>Appliances</v>
      </c>
      <c r="AH121" s="18" t="str">
        <f>IF([1]source_data!G123="","",IF([1]source_data!M123="","",[1]tailored_settings!$B$14))</f>
        <v/>
      </c>
      <c r="AI121" s="18" t="str">
        <f>IF([1]source_data!G123="","",IF([1]source_data!M123="","",[1]source_data!M123))</f>
        <v/>
      </c>
    </row>
    <row r="122" spans="1:35" ht="16" x14ac:dyDescent="0.2">
      <c r="A122" s="11" t="str">
        <f>IF([1]source_data!G124="","",IF(AND([1]source_data!C124&lt;&gt;"",[1]tailored_settings!$B$15="Publish"),CONCATENATE([1]tailored_settings!$B$2&amp;[1]source_data!C124),IF(AND([1]source_data!C124&lt;&gt;"",[1]tailored_settings!$B$15="Do not publish"),CONCATENATE([1]tailored_settings!$B$2&amp;TEXT(ROW(A122)-1,"0000")&amp;"_"&amp;TEXT(F122,"yyyy-mm")),CONCATENATE([1]tailored_settings!$B$2&amp;TEXT(ROW(A122)-1,"0000")&amp;"_"&amp;TEXT(F122,"yyyy-mm")))))</f>
        <v>360G-Longleigh-E25-00193W</v>
      </c>
      <c r="B122" s="11" t="str">
        <f>IF([1]source_data!G124="","",IF([1]source_data!E124&lt;&gt;"",[1]source_data!E124,CONCATENATE("Grant to "&amp;G122)))</f>
        <v>Grant to Individual Recipient</v>
      </c>
      <c r="C122" s="11" t="str">
        <f>IF([1]source_data!G124="","",IF([1]source_data!F124="",_xlfn.XLOOKUP(T122,[1]tailored_settings!$B$20:$B$25,[1]tailored_settings!$A$20:$A$25,"")))</f>
        <v>Providing financial aid during a time of crisis</v>
      </c>
      <c r="D122" s="12">
        <f>IF([1]source_data!G124="","",IF([1]source_data!G124="","",[1]source_data!G124))</f>
        <v>350</v>
      </c>
      <c r="E122" s="11" t="str">
        <f>IF([1]source_data!G124="","",[1]tailored_settings!$B$3)</f>
        <v>GBP</v>
      </c>
      <c r="F122" s="13" t="str">
        <f>IF([1]source_data!G124="","",IF([1]source_data!H124="","",[1]source_data!H124))</f>
        <v>2025-09-29</v>
      </c>
      <c r="G122" s="11" t="str">
        <f>IF([1]source_data!G124="","",[1]tailored_settings!$B$5)</f>
        <v>Individual Recipient</v>
      </c>
      <c r="H122" s="11" t="str">
        <f>IF([1]source_data!G124="","",IF(AND([1]source_data!A124&lt;&gt;"",[1]tailored_settings!$B$16="Publish"),CONCATENATE([1]tailored_settings!$B$2&amp;[1]source_data!A124),IF(AND([1]source_data!A124&lt;&gt;"",[1]tailored_settings!$B$16="Do not publish"),CONCATENATE([1]tailored_settings!$B$4&amp;TEXT(ROW(A122)-1,"0000")&amp;"_"&amp;TEXT(F122,"yyyy-mm")),CONCATENATE([1]tailored_settings!$B$4&amp;TEXT(ROW(A122)-1,"0000")&amp;"_"&amp;TEXT(F122,"yyyy-mm")))))</f>
        <v>360G-Longleigh-IND-0121_2025-09</v>
      </c>
      <c r="I122" s="11" t="str">
        <f>IF([1]source_data!G124="","",[1]tailored_settings!$B$7)</f>
        <v>Longleigh Foundation</v>
      </c>
      <c r="J122" s="11" t="str">
        <f>IF([1]source_data!G124="","",[1]tailored_settings!$B$6)</f>
        <v>GB-CHC-1169016</v>
      </c>
      <c r="K122" s="11" t="str">
        <f>IF([1]source_data!G124="","",IF([1]source_data!I124="","",VLOOKUP([1]source_data!I124,[1]codelist_mapping!A:C,3,FALSE)))</f>
        <v>GTIR040</v>
      </c>
      <c r="L122" s="11" t="str">
        <f>IF([1]source_data!G124="","",IF([1]source_data!J124="","",VLOOKUP([1]source_data!J124,[1]codelist_mapping!A:C,3,FALSE)))</f>
        <v/>
      </c>
      <c r="M122" s="11" t="str">
        <f>IF([1]source_data!G124="","",IF([1]source_data!K124="","",IF([1]source_data!M124&lt;&gt;"",CONCATENATE(VLOOKUP([1]source_data!K124,[1]codelist_mapping!F:H,3,FALSE)&amp;";"&amp;VLOOKUP([1]source_data!L124,[1]codelist_mapping!F:H,3,FALSE)&amp;";"&amp;VLOOKUP([1]source_data!M124,[1]codelist_mapping!F:H,3,FALSE)),IF([1]source_data!L124&lt;&gt;"",CONCATENATE(VLOOKUP([1]source_data!K124,[1]codelist_mapping!F:H,3,FALSE)&amp;";"&amp;VLOOKUP([1]source_data!L124,[1]codelist_mapping!F:H,3,FALSE)),IF([1]source_data!K124&lt;&gt;"",CONCATENATE(VLOOKUP([1]source_data!K124,[1]codelist_mapping!F:H,3,FALSE)))))))</f>
        <v>GTIP070;GTIP050</v>
      </c>
      <c r="N122" s="14" t="str">
        <f>IF([1]source_data!G124="","",IF([1]source_data!D124="","",VLOOKUP([1]source_data!D124,[1]geo_data!A:I,9,FALSE)))</f>
        <v>Yeovil South</v>
      </c>
      <c r="O122" s="14" t="str">
        <f>IF([1]source_data!G124="","",IF([1]source_data!D124="","",VLOOKUP([1]source_data!D124,[1]geo_data!A:I,8,FALSE)))</f>
        <v>E05014392</v>
      </c>
      <c r="P122" s="14" t="str">
        <f>IF([1]source_data!G124="","",IF(LEFT(O122,3)="E05","WD",IF(LEFT(O122,3)="S13","WD",IF(LEFT(O122,3)="W05","WD",IF(LEFT(O122,3)="W06","UA",IF(LEFT(O122,3)="S12","CA",IF(LEFT(O122,3)="E06","UA",IF(LEFT(O122,3)="E07","NMD",IF(LEFT(O122,3)="E08","MD",IF(LEFT(O122,3)="E09","LONB"))))))))))</f>
        <v>WD</v>
      </c>
      <c r="Q122" s="14" t="str">
        <f>IF([1]source_data!G124="","",IF([1]source_data!D124="","",VLOOKUP([1]source_data!D124,[1]geo_data!A:I,7,FALSE)))</f>
        <v>Somerset</v>
      </c>
      <c r="R122" s="14" t="str">
        <f>IF([1]source_data!G124="","",IF([1]source_data!D124="","",VLOOKUP([1]source_data!D124,[1]geo_data!A:I,6,FALSE)))</f>
        <v>E06000066</v>
      </c>
      <c r="S122" s="14" t="str">
        <f>IF([1]source_data!G124="","",IF(LEFT(R122,3)="E05","WD",IF(LEFT(R122,3)="S13","WD",IF(LEFT(R122,3)="W05","WD",IF(LEFT(R122,3)="W06","UA",IF(LEFT(R122,3)="S12","CA",IF(LEFT(R122,3)="E06","UA",IF(LEFT(R122,3)="E07","NMD",IF(LEFT(R122,3)="E08","MD",IF(LEFT(R122,3)="E09","LONB"))))))))))</f>
        <v>UA</v>
      </c>
      <c r="T122" s="11" t="str">
        <f>IF([1]source_data!G124="","",IF([1]source_data!N124="","",[1]source_data!N124))</f>
        <v>Crisis Grant</v>
      </c>
      <c r="U122" s="15">
        <f>IF([1]source_data!G124="","",[1]tailored_settings!$B$8)</f>
        <v>46239</v>
      </c>
      <c r="V122" s="11" t="str">
        <f>IF([1]source_data!G124="","",[1]tailored_settings!$B$9)</f>
        <v>http://www.longleigh.org/</v>
      </c>
      <c r="W122" s="13" t="str">
        <f>IF([1]source_data!G124="","",IF([1]source_data!O124="","",[1]source_data!O124))</f>
        <v>2025-09-29</v>
      </c>
      <c r="X122" s="16" t="str">
        <f>IF([1]source_data!G124="","",IF([1]source_data!P124="","",[1]source_data!P124))</f>
        <v>2025-12-19</v>
      </c>
      <c r="Y122" s="17">
        <f>IF([1]source_data!G124="","",IF([1]source_data!Q124="","",[1]source_data!Q124))</f>
        <v>2</v>
      </c>
      <c r="Z122" s="18" t="str">
        <f>IF([1]source_data!G124="","",IF([1]source_data!I124="","",[1]tailored_settings!$B$10))</f>
        <v>Primary grant reason</v>
      </c>
      <c r="AA122" s="18" t="str">
        <f>IF([1]source_data!G124="","",IF([1]source_data!I124="","",[1]source_data!I124))</f>
        <v>2. Customer/family receiving medication and/or therapy for a mental health condition or substance addiction.</v>
      </c>
      <c r="AB122" s="18" t="str">
        <f>IF([1]source_data!G124="","",IF([1]source_data!J124="","",[1]tailored_settings!$B$11))</f>
        <v/>
      </c>
      <c r="AC122" s="18" t="str">
        <f>IF([1]source_data!G124="","",IF([1]source_data!J124="","",[1]source_data!J124))</f>
        <v/>
      </c>
      <c r="AD122" s="18" t="str">
        <f>IF([1]source_data!G124="","",IF([1]source_data!K124="","",[1]tailored_settings!$B$12))</f>
        <v>Grant purpose</v>
      </c>
      <c r="AE122" s="18" t="str">
        <f>IF([1]source_data!G124="","",IF([1]source_data!K124="","",[1]source_data!K124))</f>
        <v>Food vouchers</v>
      </c>
      <c r="AF122" s="18" t="str">
        <f>IF([1]source_data!G124="","",IF([1]source_data!K124="","",[1]tailored_settings!$B$13))</f>
        <v>Grant purpose</v>
      </c>
      <c r="AG122" s="18" t="str">
        <f>IF([1]source_data!G124="","",IF([1]source_data!K124="","",[1]source_data!K124))</f>
        <v>Food vouchers</v>
      </c>
      <c r="AH122" s="18" t="str">
        <f>IF([1]source_data!G124="","",IF([1]source_data!M124="","",[1]tailored_settings!$B$14))</f>
        <v/>
      </c>
      <c r="AI122" s="18" t="str">
        <f>IF([1]source_data!G124="","",IF([1]source_data!M124="","",[1]source_data!M124))</f>
        <v/>
      </c>
    </row>
    <row r="123" spans="1:35" ht="16" x14ac:dyDescent="0.2">
      <c r="A123" s="11" t="str">
        <f>IF([1]source_data!G125="","",IF(AND([1]source_data!C125&lt;&gt;"",[1]tailored_settings!$B$15="Publish"),CONCATENATE([1]tailored_settings!$B$2&amp;[1]source_data!C125),IF(AND([1]source_data!C125&lt;&gt;"",[1]tailored_settings!$B$15="Do not publish"),CONCATENATE([1]tailored_settings!$B$2&amp;TEXT(ROW(A123)-1,"0000")&amp;"_"&amp;TEXT(F123,"yyyy-mm")),CONCATENATE([1]tailored_settings!$B$2&amp;TEXT(ROW(A123)-1,"0000")&amp;"_"&amp;TEXT(F123,"yyyy-mm")))))</f>
        <v>360G-Longleigh-E25-00194W</v>
      </c>
      <c r="B123" s="11" t="str">
        <f>IF([1]source_data!G125="","",IF([1]source_data!E125&lt;&gt;"",[1]source_data!E125,CONCATENATE("Grant to "&amp;G123)))</f>
        <v>Grant to Individual Recipient</v>
      </c>
      <c r="C123" s="11" t="str">
        <f>IF([1]source_data!G125="","",IF([1]source_data!F125="",_xlfn.XLOOKUP(T123,[1]tailored_settings!$B$20:$B$25,[1]tailored_settings!$A$20:$A$25,"")))</f>
        <v>Helping to alleviate financial hardship</v>
      </c>
      <c r="D123" s="12">
        <f>IF([1]source_data!G125="","",IF([1]source_data!G125="","",[1]source_data!G125))</f>
        <v>373.98</v>
      </c>
      <c r="E123" s="11" t="str">
        <f>IF([1]source_data!G125="","",[1]tailored_settings!$B$3)</f>
        <v>GBP</v>
      </c>
      <c r="F123" s="13" t="str">
        <f>IF([1]source_data!G125="","",IF([1]source_data!H125="","",[1]source_data!H125))</f>
        <v>2025-09-29</v>
      </c>
      <c r="G123" s="11" t="str">
        <f>IF([1]source_data!G125="","",[1]tailored_settings!$B$5)</f>
        <v>Individual Recipient</v>
      </c>
      <c r="H123" s="11" t="str">
        <f>IF([1]source_data!G125="","",IF(AND([1]source_data!A125&lt;&gt;"",[1]tailored_settings!$B$16="Publish"),CONCATENATE([1]tailored_settings!$B$2&amp;[1]source_data!A125),IF(AND([1]source_data!A125&lt;&gt;"",[1]tailored_settings!$B$16="Do not publish"),CONCATENATE([1]tailored_settings!$B$4&amp;TEXT(ROW(A123)-1,"0000")&amp;"_"&amp;TEXT(F123,"yyyy-mm")),CONCATENATE([1]tailored_settings!$B$4&amp;TEXT(ROW(A123)-1,"0000")&amp;"_"&amp;TEXT(F123,"yyyy-mm")))))</f>
        <v>360G-Longleigh-IND-0122_2025-09</v>
      </c>
      <c r="I123" s="11" t="str">
        <f>IF([1]source_data!G125="","",[1]tailored_settings!$B$7)</f>
        <v>Longleigh Foundation</v>
      </c>
      <c r="J123" s="11" t="str">
        <f>IF([1]source_data!G125="","",[1]tailored_settings!$B$6)</f>
        <v>GB-CHC-1169016</v>
      </c>
      <c r="K123" s="11" t="str">
        <f>IF([1]source_data!G125="","",IF([1]source_data!I125="","",VLOOKUP([1]source_data!I125,[1]codelist_mapping!A:C,3,FALSE)))</f>
        <v>GTIR040</v>
      </c>
      <c r="L123" s="11" t="str">
        <f>IF([1]source_data!G125="","",IF([1]source_data!J125="","",VLOOKUP([1]source_data!J125,[1]codelist_mapping!A:C,3,FALSE)))</f>
        <v/>
      </c>
      <c r="M123" s="11" t="str">
        <f>IF([1]source_data!G125="","",IF([1]source_data!K125="","",IF([1]source_data!M125&lt;&gt;"",CONCATENATE(VLOOKUP([1]source_data!K125,[1]codelist_mapping!F:H,3,FALSE)&amp;";"&amp;VLOOKUP([1]source_data!L125,[1]codelist_mapping!F:H,3,FALSE)&amp;";"&amp;VLOOKUP([1]source_data!M125,[1]codelist_mapping!F:H,3,FALSE)),IF([1]source_data!L125&lt;&gt;"",CONCATENATE(VLOOKUP([1]source_data!K125,[1]codelist_mapping!F:H,3,FALSE)&amp;";"&amp;VLOOKUP([1]source_data!L125,[1]codelist_mapping!F:H,3,FALSE)),IF([1]source_data!K125&lt;&gt;"",CONCATENATE(VLOOKUP([1]source_data!K125,[1]codelist_mapping!F:H,3,FALSE)))))))</f>
        <v>GTIP020;GTIP050</v>
      </c>
      <c r="N123" s="14" t="str">
        <f>IF([1]source_data!G125="","",IF([1]source_data!D125="","",VLOOKUP([1]source_data!D125,[1]geo_data!A:I,9,FALSE)))</f>
        <v>Yeovil South</v>
      </c>
      <c r="O123" s="14" t="str">
        <f>IF([1]source_data!G125="","",IF([1]source_data!D125="","",VLOOKUP([1]source_data!D125,[1]geo_data!A:I,8,FALSE)))</f>
        <v>E05014392</v>
      </c>
      <c r="P123" s="14" t="str">
        <f>IF([1]source_data!G125="","",IF(LEFT(O123,3)="E05","WD",IF(LEFT(O123,3)="S13","WD",IF(LEFT(O123,3)="W05","WD",IF(LEFT(O123,3)="W06","UA",IF(LEFT(O123,3)="S12","CA",IF(LEFT(O123,3)="E06","UA",IF(LEFT(O123,3)="E07","NMD",IF(LEFT(O123,3)="E08","MD",IF(LEFT(O123,3)="E09","LONB"))))))))))</f>
        <v>WD</v>
      </c>
      <c r="Q123" s="14" t="str">
        <f>IF([1]source_data!G125="","",IF([1]source_data!D125="","",VLOOKUP([1]source_data!D125,[1]geo_data!A:I,7,FALSE)))</f>
        <v>Somerset</v>
      </c>
      <c r="R123" s="14" t="str">
        <f>IF([1]source_data!G125="","",IF([1]source_data!D125="","",VLOOKUP([1]source_data!D125,[1]geo_data!A:I,6,FALSE)))</f>
        <v>E06000066</v>
      </c>
      <c r="S123" s="14" t="str">
        <f>IF([1]source_data!G125="","",IF(LEFT(R123,3)="E05","WD",IF(LEFT(R123,3)="S13","WD",IF(LEFT(R123,3)="W05","WD",IF(LEFT(R123,3)="W06","UA",IF(LEFT(R123,3)="S12","CA",IF(LEFT(R123,3)="E06","UA",IF(LEFT(R123,3)="E07","NMD",IF(LEFT(R123,3)="E08","MD",IF(LEFT(R123,3)="E09","LONB"))))))))))</f>
        <v>UA</v>
      </c>
      <c r="T123" s="11" t="str">
        <f>IF([1]source_data!G125="","",IF([1]source_data!N125="","",[1]source_data!N125))</f>
        <v>Hardship Grant</v>
      </c>
      <c r="U123" s="15">
        <f>IF([1]source_data!G125="","",[1]tailored_settings!$B$8)</f>
        <v>46239</v>
      </c>
      <c r="V123" s="11" t="str">
        <f>IF([1]source_data!G125="","",[1]tailored_settings!$B$9)</f>
        <v>http://www.longleigh.org/</v>
      </c>
      <c r="W123" s="13" t="str">
        <f>IF([1]source_data!G125="","",IF([1]source_data!O125="","",[1]source_data!O125))</f>
        <v>2025-09-29</v>
      </c>
      <c r="X123" s="16" t="str">
        <f>IF([1]source_data!G125="","",IF([1]source_data!P125="","",[1]source_data!P125))</f>
        <v>2026-04-14</v>
      </c>
      <c r="Y123" s="17">
        <f>IF([1]source_data!G125="","",IF([1]source_data!Q125="","",[1]source_data!Q125))</f>
        <v>6</v>
      </c>
      <c r="Z123" s="18" t="str">
        <f>IF([1]source_data!G125="","",IF([1]source_data!I125="","",[1]tailored_settings!$B$10))</f>
        <v>Primary grant reason</v>
      </c>
      <c r="AA123" s="18" t="str">
        <f>IF([1]source_data!G125="","",IF([1]source_data!I125="","",[1]source_data!I125))</f>
        <v>2. Customer/family receiving medication and/or therapy for a mental health condition or substance addiction.</v>
      </c>
      <c r="AB123" s="18" t="str">
        <f>IF([1]source_data!G125="","",IF([1]source_data!J125="","",[1]tailored_settings!$B$11))</f>
        <v/>
      </c>
      <c r="AC123" s="18" t="str">
        <f>IF([1]source_data!G125="","",IF([1]source_data!J125="","",[1]source_data!J125))</f>
        <v/>
      </c>
      <c r="AD123" s="18" t="str">
        <f>IF([1]source_data!G125="","",IF([1]source_data!K125="","",[1]tailored_settings!$B$12))</f>
        <v>Grant purpose</v>
      </c>
      <c r="AE123" s="18" t="str">
        <f>IF([1]source_data!G125="","",IF([1]source_data!K125="","",[1]source_data!K125))</f>
        <v>Appliances</v>
      </c>
      <c r="AF123" s="18" t="str">
        <f>IF([1]source_data!G125="","",IF([1]source_data!K125="","",[1]tailored_settings!$B$13))</f>
        <v>Grant purpose</v>
      </c>
      <c r="AG123" s="18" t="str">
        <f>IF([1]source_data!G125="","",IF([1]source_data!K125="","",[1]source_data!K125))</f>
        <v>Appliances</v>
      </c>
      <c r="AH123" s="18" t="str">
        <f>IF([1]source_data!G125="","",IF([1]source_data!M125="","",[1]tailored_settings!$B$14))</f>
        <v/>
      </c>
      <c r="AI123" s="18" t="str">
        <f>IF([1]source_data!G125="","",IF([1]source_data!M125="","",[1]source_data!M125))</f>
        <v/>
      </c>
    </row>
    <row r="124" spans="1:35" ht="16" x14ac:dyDescent="0.2">
      <c r="A124" s="11" t="str">
        <f>IF([1]source_data!G126="","",IF(AND([1]source_data!C126&lt;&gt;"",[1]tailored_settings!$B$15="Publish"),CONCATENATE([1]tailored_settings!$B$2&amp;[1]source_data!C126),IF(AND([1]source_data!C126&lt;&gt;"",[1]tailored_settings!$B$15="Do not publish"),CONCATENATE([1]tailored_settings!$B$2&amp;TEXT(ROW(A124)-1,"0000")&amp;"_"&amp;TEXT(F124,"yyyy-mm")),CONCATENATE([1]tailored_settings!$B$2&amp;TEXT(ROW(A124)-1,"0000")&amp;"_"&amp;TEXT(F124,"yyyy-mm")))))</f>
        <v>360G-Longleigh-E25-00195W</v>
      </c>
      <c r="B124" s="11" t="str">
        <f>IF([1]source_data!G126="","",IF([1]source_data!E126&lt;&gt;"",[1]source_data!E126,CONCATENATE("Grant to "&amp;G124)))</f>
        <v>Grant to Individual Recipient</v>
      </c>
      <c r="C124" s="11" t="str">
        <f>IF([1]source_data!G126="","",IF([1]source_data!F126="",_xlfn.XLOOKUP(T124,[1]tailored_settings!$B$20:$B$25,[1]tailored_settings!$A$20:$A$25,"")))</f>
        <v>Helping to alleviate financial hardship</v>
      </c>
      <c r="D124" s="12">
        <f>IF([1]source_data!G126="","",IF([1]source_data!G126="","",[1]source_data!G126))</f>
        <v>523.56000000000006</v>
      </c>
      <c r="E124" s="11" t="str">
        <f>IF([1]source_data!G126="","",[1]tailored_settings!$B$3)</f>
        <v>GBP</v>
      </c>
      <c r="F124" s="13" t="str">
        <f>IF([1]source_data!G126="","",IF([1]source_data!H126="","",[1]source_data!H126))</f>
        <v>2025-09-29</v>
      </c>
      <c r="G124" s="11" t="str">
        <f>IF([1]source_data!G126="","",[1]tailored_settings!$B$5)</f>
        <v>Individual Recipient</v>
      </c>
      <c r="H124" s="11" t="str">
        <f>IF([1]source_data!G126="","",IF(AND([1]source_data!A126&lt;&gt;"",[1]tailored_settings!$B$16="Publish"),CONCATENATE([1]tailored_settings!$B$2&amp;[1]source_data!A126),IF(AND([1]source_data!A126&lt;&gt;"",[1]tailored_settings!$B$16="Do not publish"),CONCATENATE([1]tailored_settings!$B$4&amp;TEXT(ROW(A124)-1,"0000")&amp;"_"&amp;TEXT(F124,"yyyy-mm")),CONCATENATE([1]tailored_settings!$B$4&amp;TEXT(ROW(A124)-1,"0000")&amp;"_"&amp;TEXT(F124,"yyyy-mm")))))</f>
        <v>360G-Longleigh-IND-0123_2025-09</v>
      </c>
      <c r="I124" s="11" t="str">
        <f>IF([1]source_data!G126="","",[1]tailored_settings!$B$7)</f>
        <v>Longleigh Foundation</v>
      </c>
      <c r="J124" s="11" t="str">
        <f>IF([1]source_data!G126="","",[1]tailored_settings!$B$6)</f>
        <v>GB-CHC-1169016</v>
      </c>
      <c r="K124" s="11" t="str">
        <f>IF([1]source_data!G126="","",IF([1]source_data!I126="","",VLOOKUP([1]source_data!I126,[1]codelist_mapping!A:C,3,FALSE)))</f>
        <v>GTIR060</v>
      </c>
      <c r="L124" s="11" t="str">
        <f>IF([1]source_data!G126="","",IF([1]source_data!J126="","",VLOOKUP([1]source_data!J126,[1]codelist_mapping!A:C,3,FALSE)))</f>
        <v/>
      </c>
      <c r="M124" s="11" t="str">
        <f>IF([1]source_data!G126="","",IF([1]source_data!K126="","",IF([1]source_data!M126&lt;&gt;"",CONCATENATE(VLOOKUP([1]source_data!K126,[1]codelist_mapping!F:H,3,FALSE)&amp;";"&amp;VLOOKUP([1]source_data!L126,[1]codelist_mapping!F:H,3,FALSE)&amp;";"&amp;VLOOKUP([1]source_data!M126,[1]codelist_mapping!F:H,3,FALSE)),IF([1]source_data!L126&lt;&gt;"",CONCATENATE(VLOOKUP([1]source_data!K126,[1]codelist_mapping!F:H,3,FALSE)&amp;";"&amp;VLOOKUP([1]source_data!L126,[1]codelist_mapping!F:H,3,FALSE)),IF([1]source_data!K126&lt;&gt;"",CONCATENATE(VLOOKUP([1]source_data!K126,[1]codelist_mapping!F:H,3,FALSE)))))))</f>
        <v>GTIP020;GTIP060</v>
      </c>
      <c r="N124" s="14" t="str">
        <f>IF([1]source_data!G126="","",IF([1]source_data!D126="","",VLOOKUP([1]source_data!D126,[1]geo_data!A:I,9,FALSE)))</f>
        <v>Leamington Milverton</v>
      </c>
      <c r="O124" s="14" t="str">
        <f>IF([1]source_data!G126="","",IF([1]source_data!D126="","",VLOOKUP([1]source_data!D126,[1]geo_data!A:I,8,FALSE)))</f>
        <v>E05012624</v>
      </c>
      <c r="P124" s="14" t="str">
        <f>IF([1]source_data!G126="","",IF(LEFT(O124,3)="E05","WD",IF(LEFT(O124,3)="S13","WD",IF(LEFT(O124,3)="W05","WD",IF(LEFT(O124,3)="W06","UA",IF(LEFT(O124,3)="S12","CA",IF(LEFT(O124,3)="E06","UA",IF(LEFT(O124,3)="E07","NMD",IF(LEFT(O124,3)="E08","MD",IF(LEFT(O124,3)="E09","LONB"))))))))))</f>
        <v>WD</v>
      </c>
      <c r="Q124" s="14" t="str">
        <f>IF([1]source_data!G126="","",IF([1]source_data!D126="","",VLOOKUP([1]source_data!D126,[1]geo_data!A:I,7,FALSE)))</f>
        <v>Warwick</v>
      </c>
      <c r="R124" s="14" t="str">
        <f>IF([1]source_data!G126="","",IF([1]source_data!D126="","",VLOOKUP([1]source_data!D126,[1]geo_data!A:I,6,FALSE)))</f>
        <v>E07000222</v>
      </c>
      <c r="S124" s="14" t="str">
        <f>IF([1]source_data!G126="","",IF(LEFT(R124,3)="E05","WD",IF(LEFT(R124,3)="S13","WD",IF(LEFT(R124,3)="W05","WD",IF(LEFT(R124,3)="W06","UA",IF(LEFT(R124,3)="S12","CA",IF(LEFT(R124,3)="E06","UA",IF(LEFT(R124,3)="E07","NMD",IF(LEFT(R124,3)="E08","MD",IF(LEFT(R124,3)="E09","LONB"))))))))))</f>
        <v>NMD</v>
      </c>
      <c r="T124" s="11" t="str">
        <f>IF([1]source_data!G126="","",IF([1]source_data!N126="","",[1]source_data!N126))</f>
        <v>Hardship Grant</v>
      </c>
      <c r="U124" s="15">
        <f>IF([1]source_data!G126="","",[1]tailored_settings!$B$8)</f>
        <v>46239</v>
      </c>
      <c r="V124" s="11" t="str">
        <f>IF([1]source_data!G126="","",[1]tailored_settings!$B$9)</f>
        <v>http://www.longleigh.org/</v>
      </c>
      <c r="W124" s="13" t="str">
        <f>IF([1]source_data!G126="","",IF([1]source_data!O126="","",[1]source_data!O126))</f>
        <v>2025-09-29</v>
      </c>
      <c r="X124" s="16" t="str">
        <f>IF([1]source_data!G126="","",IF([1]source_data!P126="","",[1]source_data!P126))</f>
        <v>2025-10-20</v>
      </c>
      <c r="Y124" s="17">
        <f>IF([1]source_data!G126="","",IF([1]source_data!Q126="","",[1]source_data!Q126))</f>
        <v>0</v>
      </c>
      <c r="Z124" s="18" t="str">
        <f>IF([1]source_data!G126="","",IF([1]source_data!I126="","",[1]tailored_settings!$B$10))</f>
        <v>Primary grant reason</v>
      </c>
      <c r="AA124" s="18" t="str">
        <f>IF([1]source_data!G126="","",IF([1]source_data!I126="","",[1]source_data!I126))</f>
        <v>4. Customer/family fleeing from a violent or abusive relationship</v>
      </c>
      <c r="AB124" s="18" t="str">
        <f>IF([1]source_data!G126="","",IF([1]source_data!J126="","",[1]tailored_settings!$B$11))</f>
        <v/>
      </c>
      <c r="AC124" s="18" t="str">
        <f>IF([1]source_data!G126="","",IF([1]source_data!J126="","",[1]source_data!J126))</f>
        <v/>
      </c>
      <c r="AD124" s="18" t="str">
        <f>IF([1]source_data!G126="","",IF([1]source_data!K126="","",[1]tailored_settings!$B$12))</f>
        <v>Grant purpose</v>
      </c>
      <c r="AE124" s="18" t="str">
        <f>IF([1]source_data!G126="","",IF([1]source_data!K126="","",[1]source_data!K126))</f>
        <v xml:space="preserve">Furniture </v>
      </c>
      <c r="AF124" s="18" t="str">
        <f>IF([1]source_data!G126="","",IF([1]source_data!K126="","",[1]tailored_settings!$B$13))</f>
        <v>Grant purpose</v>
      </c>
      <c r="AG124" s="18" t="str">
        <f>IF([1]source_data!G126="","",IF([1]source_data!K126="","",[1]source_data!K126))</f>
        <v xml:space="preserve">Furniture </v>
      </c>
      <c r="AH124" s="18" t="str">
        <f>IF([1]source_data!G126="","",IF([1]source_data!M126="","",[1]tailored_settings!$B$14))</f>
        <v/>
      </c>
      <c r="AI124" s="18" t="str">
        <f>IF([1]source_data!G126="","",IF([1]source_data!M126="","",[1]source_data!M126))</f>
        <v/>
      </c>
    </row>
    <row r="125" spans="1:35" ht="16" x14ac:dyDescent="0.2">
      <c r="A125" s="11" t="str">
        <f>IF([1]source_data!G127="","",IF(AND([1]source_data!C127&lt;&gt;"",[1]tailored_settings!$B$15="Publish"),CONCATENATE([1]tailored_settings!$B$2&amp;[1]source_data!C127),IF(AND([1]source_data!C127&lt;&gt;"",[1]tailored_settings!$B$15="Do not publish"),CONCATENATE([1]tailored_settings!$B$2&amp;TEXT(ROW(A125)-1,"0000")&amp;"_"&amp;TEXT(F125,"yyyy-mm")),CONCATENATE([1]tailored_settings!$B$2&amp;TEXT(ROW(A125)-1,"0000")&amp;"_"&amp;TEXT(F125,"yyyy-mm")))))</f>
        <v>360G-Longleigh-E25-00196W</v>
      </c>
      <c r="B125" s="11" t="str">
        <f>IF([1]source_data!G127="","",IF([1]source_data!E127&lt;&gt;"",[1]source_data!E127,CONCATENATE("Grant to "&amp;G125)))</f>
        <v>Grant to Individual Recipient</v>
      </c>
      <c r="C125" s="11" t="str">
        <f>IF([1]source_data!G127="","",IF([1]source_data!F127="",_xlfn.XLOOKUP(T125,[1]tailored_settings!$B$20:$B$25,[1]tailored_settings!$A$20:$A$25,"")))</f>
        <v>Helping to alleviate financial hardship</v>
      </c>
      <c r="D125" s="12">
        <f>IF([1]source_data!G127="","",IF([1]source_data!G127="","",[1]source_data!G127))</f>
        <v>1002.97</v>
      </c>
      <c r="E125" s="11" t="str">
        <f>IF([1]source_data!G127="","",[1]tailored_settings!$B$3)</f>
        <v>GBP</v>
      </c>
      <c r="F125" s="13" t="str">
        <f>IF([1]source_data!G127="","",IF([1]source_data!H127="","",[1]source_data!H127))</f>
        <v>2025-09-29</v>
      </c>
      <c r="G125" s="11" t="str">
        <f>IF([1]source_data!G127="","",[1]tailored_settings!$B$5)</f>
        <v>Individual Recipient</v>
      </c>
      <c r="H125" s="11" t="str">
        <f>IF([1]source_data!G127="","",IF(AND([1]source_data!A127&lt;&gt;"",[1]tailored_settings!$B$16="Publish"),CONCATENATE([1]tailored_settings!$B$2&amp;[1]source_data!A127),IF(AND([1]source_data!A127&lt;&gt;"",[1]tailored_settings!$B$16="Do not publish"),CONCATENATE([1]tailored_settings!$B$4&amp;TEXT(ROW(A125)-1,"0000")&amp;"_"&amp;TEXT(F125,"yyyy-mm")),CONCATENATE([1]tailored_settings!$B$4&amp;TEXT(ROW(A125)-1,"0000")&amp;"_"&amp;TEXT(F125,"yyyy-mm")))))</f>
        <v>360G-Longleigh-IND-0124_2025-09</v>
      </c>
      <c r="I125" s="11" t="str">
        <f>IF([1]source_data!G127="","",[1]tailored_settings!$B$7)</f>
        <v>Longleigh Foundation</v>
      </c>
      <c r="J125" s="11" t="str">
        <f>IF([1]source_data!G127="","",[1]tailored_settings!$B$6)</f>
        <v>GB-CHC-1169016</v>
      </c>
      <c r="K125" s="11" t="str">
        <f>IF([1]source_data!G127="","",IF([1]source_data!I127="","",VLOOKUP([1]source_data!I127,[1]codelist_mapping!A:C,3,FALSE)))</f>
        <v>GTIR080</v>
      </c>
      <c r="L125" s="11" t="str">
        <f>IF([1]source_data!G127="","",IF([1]source_data!J127="","",VLOOKUP([1]source_data!J127,[1]codelist_mapping!A:C,3,FALSE)))</f>
        <v>GTIR060</v>
      </c>
      <c r="M125" s="11" t="str">
        <f>IF([1]source_data!G127="","",IF([1]source_data!K127="","",IF([1]source_data!M127&lt;&gt;"",CONCATENATE(VLOOKUP([1]source_data!K127,[1]codelist_mapping!F:H,3,FALSE)&amp;";"&amp;VLOOKUP([1]source_data!L127,[1]codelist_mapping!F:H,3,FALSE)&amp;";"&amp;VLOOKUP([1]source_data!M127,[1]codelist_mapping!F:H,3,FALSE)),IF([1]source_data!L127&lt;&gt;"",CONCATENATE(VLOOKUP([1]source_data!K127,[1]codelist_mapping!F:H,3,FALSE)&amp;";"&amp;VLOOKUP([1]source_data!L127,[1]codelist_mapping!F:H,3,FALSE)),IF([1]source_data!K127&lt;&gt;"",CONCATENATE(VLOOKUP([1]source_data!K127,[1]codelist_mapping!F:H,3,FALSE)))))))</f>
        <v>GTIP020</v>
      </c>
      <c r="N125" s="14" t="str">
        <f>IF([1]source_data!G127="","",IF([1]source_data!D127="","",VLOOKUP([1]source_data!D127,[1]geo_data!A:I,9,FALSE)))</f>
        <v>Northill</v>
      </c>
      <c r="O125" s="14" t="str">
        <f>IF([1]source_data!G127="","",IF([1]source_data!D127="","",VLOOKUP([1]source_data!D127,[1]geo_data!A:I,8,FALSE)))</f>
        <v>E05014418</v>
      </c>
      <c r="P125" s="14" t="str">
        <f>IF([1]source_data!G127="","",IF(LEFT(O125,3)="E05","WD",IF(LEFT(O125,3)="S13","WD",IF(LEFT(O125,3)="W05","WD",IF(LEFT(O125,3)="W06","UA",IF(LEFT(O125,3)="S12","CA",IF(LEFT(O125,3)="E06","UA",IF(LEFT(O125,3)="E07","NMD",IF(LEFT(O125,3)="E08","MD",IF(LEFT(O125,3)="E09","LONB"))))))))))</f>
        <v>WD</v>
      </c>
      <c r="Q125" s="14" t="str">
        <f>IF([1]source_data!G127="","",IF([1]source_data!D127="","",VLOOKUP([1]source_data!D127,[1]geo_data!A:I,7,FALSE)))</f>
        <v>Central Bedfordshire</v>
      </c>
      <c r="R125" s="14" t="str">
        <f>IF([1]source_data!G127="","",IF([1]source_data!D127="","",VLOOKUP([1]source_data!D127,[1]geo_data!A:I,6,FALSE)))</f>
        <v>E06000056</v>
      </c>
      <c r="S125" s="14" t="str">
        <f>IF([1]source_data!G127="","",IF(LEFT(R125,3)="E05","WD",IF(LEFT(R125,3)="S13","WD",IF(LEFT(R125,3)="W05","WD",IF(LEFT(R125,3)="W06","UA",IF(LEFT(R125,3)="S12","CA",IF(LEFT(R125,3)="E06","UA",IF(LEFT(R125,3)="E07","NMD",IF(LEFT(R125,3)="E08","MD",IF(LEFT(R125,3)="E09","LONB"))))))))))</f>
        <v>UA</v>
      </c>
      <c r="T125" s="11" t="str">
        <f>IF([1]source_data!G127="","",IF([1]source_data!N127="","",[1]source_data!N127))</f>
        <v>Hardship Grant</v>
      </c>
      <c r="U125" s="15">
        <f>IF([1]source_data!G127="","",[1]tailored_settings!$B$8)</f>
        <v>46239</v>
      </c>
      <c r="V125" s="11" t="str">
        <f>IF([1]source_data!G127="","",[1]tailored_settings!$B$9)</f>
        <v>http://www.longleigh.org/</v>
      </c>
      <c r="W125" s="13" t="str">
        <f>IF([1]source_data!G127="","",IF([1]source_data!O127="","",[1]source_data!O127))</f>
        <v>2025-09-29</v>
      </c>
      <c r="X125" s="16" t="str">
        <f>IF([1]source_data!G127="","",IF([1]source_data!P127="","",[1]source_data!P127))</f>
        <v>2025-10-08</v>
      </c>
      <c r="Y125" s="17">
        <f>IF([1]source_data!G127="","",IF([1]source_data!Q127="","",[1]source_data!Q127))</f>
        <v>0</v>
      </c>
      <c r="Z125" s="18" t="str">
        <f>IF([1]source_data!G127="","",IF([1]source_data!I127="","",[1]tailored_settings!$B$10))</f>
        <v>Primary grant reason</v>
      </c>
      <c r="AA125" s="18" t="str">
        <f>IF([1]source_data!G127="","",IF([1]source_data!I127="","",[1]source_data!I127))</f>
        <v>3. Customer/family moving from homelessness/supported living into independent living.</v>
      </c>
      <c r="AB125" s="18" t="str">
        <f>IF([1]source_data!G127="","",IF([1]source_data!J127="","",[1]tailored_settings!$B$11))</f>
        <v>Secondary grant reason</v>
      </c>
      <c r="AC125" s="18" t="str">
        <f>IF([1]source_data!G127="","",IF([1]source_data!J127="","",[1]source_data!J127))</f>
        <v>4. Customer/family fleeing from a violent or abusive relationship</v>
      </c>
      <c r="AD125" s="18" t="str">
        <f>IF([1]source_data!G127="","",IF([1]source_data!K127="","",[1]tailored_settings!$B$12))</f>
        <v>Grant purpose</v>
      </c>
      <c r="AE125" s="18" t="str">
        <f>IF([1]source_data!G127="","",IF([1]source_data!K127="","",[1]source_data!K127))</f>
        <v>Appliances</v>
      </c>
      <c r="AF125" s="18" t="str">
        <f>IF([1]source_data!G127="","",IF([1]source_data!K127="","",[1]tailored_settings!$B$13))</f>
        <v>Grant purpose</v>
      </c>
      <c r="AG125" s="18" t="str">
        <f>IF([1]source_data!G127="","",IF([1]source_data!K127="","",[1]source_data!K127))</f>
        <v>Appliances</v>
      </c>
      <c r="AH125" s="18" t="str">
        <f>IF([1]source_data!G127="","",IF([1]source_data!M127="","",[1]tailored_settings!$B$14))</f>
        <v/>
      </c>
      <c r="AI125" s="18" t="str">
        <f>IF([1]source_data!G127="","",IF([1]source_data!M127="","",[1]source_data!M127))</f>
        <v/>
      </c>
    </row>
    <row r="126" spans="1:35" ht="16" x14ac:dyDescent="0.2">
      <c r="A126" s="11" t="str">
        <f>IF([1]source_data!G128="","",IF(AND([1]source_data!C128&lt;&gt;"",[1]tailored_settings!$B$15="Publish"),CONCATENATE([1]tailored_settings!$B$2&amp;[1]source_data!C128),IF(AND([1]source_data!C128&lt;&gt;"",[1]tailored_settings!$B$15="Do not publish"),CONCATENATE([1]tailored_settings!$B$2&amp;TEXT(ROW(A126)-1,"0000")&amp;"_"&amp;TEXT(F126,"yyyy-mm")),CONCATENATE([1]tailored_settings!$B$2&amp;TEXT(ROW(A126)-1,"0000")&amp;"_"&amp;TEXT(F126,"yyyy-mm")))))</f>
        <v>360G-Longleigh-E25-00197W</v>
      </c>
      <c r="B126" s="11" t="str">
        <f>IF([1]source_data!G128="","",IF([1]source_data!E128&lt;&gt;"",[1]source_data!E128,CONCATENATE("Grant to "&amp;G126)))</f>
        <v>Grant to Individual Recipient</v>
      </c>
      <c r="C126" s="11" t="str">
        <f>IF([1]source_data!G128="","",IF([1]source_data!F128="",_xlfn.XLOOKUP(T126,[1]tailored_settings!$B$20:$B$25,[1]tailored_settings!$A$20:$A$25,"")))</f>
        <v>Helping to alleviate financial hardship</v>
      </c>
      <c r="D126" s="12">
        <f>IF([1]source_data!G128="","",IF([1]source_data!G128="","",[1]source_data!G128))</f>
        <v>948.25</v>
      </c>
      <c r="E126" s="11" t="str">
        <f>IF([1]source_data!G128="","",[1]tailored_settings!$B$3)</f>
        <v>GBP</v>
      </c>
      <c r="F126" s="13" t="str">
        <f>IF([1]source_data!G128="","",IF([1]source_data!H128="","",[1]source_data!H128))</f>
        <v>2025-09-29</v>
      </c>
      <c r="G126" s="11" t="str">
        <f>IF([1]source_data!G128="","",[1]tailored_settings!$B$5)</f>
        <v>Individual Recipient</v>
      </c>
      <c r="H126" s="11" t="str">
        <f>IF([1]source_data!G128="","",IF(AND([1]source_data!A128&lt;&gt;"",[1]tailored_settings!$B$16="Publish"),CONCATENATE([1]tailored_settings!$B$2&amp;[1]source_data!A128),IF(AND([1]source_data!A128&lt;&gt;"",[1]tailored_settings!$B$16="Do not publish"),CONCATENATE([1]tailored_settings!$B$4&amp;TEXT(ROW(A126)-1,"0000")&amp;"_"&amp;TEXT(F126,"yyyy-mm")),CONCATENATE([1]tailored_settings!$B$4&amp;TEXT(ROW(A126)-1,"0000")&amp;"_"&amp;TEXT(F126,"yyyy-mm")))))</f>
        <v>360G-Longleigh-IND-0125_2025-09</v>
      </c>
      <c r="I126" s="11" t="str">
        <f>IF([1]source_data!G128="","",[1]tailored_settings!$B$7)</f>
        <v>Longleigh Foundation</v>
      </c>
      <c r="J126" s="11" t="str">
        <f>IF([1]source_data!G128="","",[1]tailored_settings!$B$6)</f>
        <v>GB-CHC-1169016</v>
      </c>
      <c r="K126" s="11" t="str">
        <f>IF([1]source_data!G128="","",IF([1]source_data!I128="","",VLOOKUP([1]source_data!I128,[1]codelist_mapping!A:C,3,FALSE)))</f>
        <v>GTIR080</v>
      </c>
      <c r="L126" s="11" t="str">
        <f>IF([1]source_data!G128="","",IF([1]source_data!J128="","",VLOOKUP([1]source_data!J128,[1]codelist_mapping!A:C,3,FALSE)))</f>
        <v/>
      </c>
      <c r="M126" s="11" t="str">
        <f>IF([1]source_data!G128="","",IF([1]source_data!K128="","",IF([1]source_data!M128&lt;&gt;"",CONCATENATE(VLOOKUP([1]source_data!K128,[1]codelist_mapping!F:H,3,FALSE)&amp;";"&amp;VLOOKUP([1]source_data!L128,[1]codelist_mapping!F:H,3,FALSE)&amp;";"&amp;VLOOKUP([1]source_data!M128,[1]codelist_mapping!F:H,3,FALSE)),IF([1]source_data!L128&lt;&gt;"",CONCATENATE(VLOOKUP([1]source_data!K128,[1]codelist_mapping!F:H,3,FALSE)&amp;";"&amp;VLOOKUP([1]source_data!L128,[1]codelist_mapping!F:H,3,FALSE)),IF([1]source_data!K128&lt;&gt;"",CONCATENATE(VLOOKUP([1]source_data!K128,[1]codelist_mapping!F:H,3,FALSE)))))))</f>
        <v>GTIP020;GTIP020;GTIP060</v>
      </c>
      <c r="N126" s="14" t="str">
        <f>IF([1]source_data!G128="","",IF([1]source_data!D128="","",VLOOKUP([1]source_data!D128,[1]geo_data!A:I,9,FALSE)))</f>
        <v>Finedon</v>
      </c>
      <c r="O126" s="14" t="str">
        <f>IF([1]source_data!G128="","",IF([1]source_data!D128="","",VLOOKUP([1]source_data!D128,[1]geo_data!A:I,8,FALSE)))</f>
        <v>E05013221</v>
      </c>
      <c r="P126" s="14" t="str">
        <f>IF([1]source_data!G128="","",IF(LEFT(O126,3)="E05","WD",IF(LEFT(O126,3)="S13","WD",IF(LEFT(O126,3)="W05","WD",IF(LEFT(O126,3)="W06","UA",IF(LEFT(O126,3)="S12","CA",IF(LEFT(O126,3)="E06","UA",IF(LEFT(O126,3)="E07","NMD",IF(LEFT(O126,3)="E08","MD",IF(LEFT(O126,3)="E09","LONB"))))))))))</f>
        <v>WD</v>
      </c>
      <c r="Q126" s="14" t="str">
        <f>IF([1]source_data!G128="","",IF([1]source_data!D128="","",VLOOKUP([1]source_data!D128,[1]geo_data!A:I,7,FALSE)))</f>
        <v>North Northamptonshire</v>
      </c>
      <c r="R126" s="14" t="str">
        <f>IF([1]source_data!G128="","",IF([1]source_data!D128="","",VLOOKUP([1]source_data!D128,[1]geo_data!A:I,6,FALSE)))</f>
        <v>E06000061</v>
      </c>
      <c r="S126" s="14" t="str">
        <f>IF([1]source_data!G128="","",IF(LEFT(R126,3)="E05","WD",IF(LEFT(R126,3)="S13","WD",IF(LEFT(R126,3)="W05","WD",IF(LEFT(R126,3)="W06","UA",IF(LEFT(R126,3)="S12","CA",IF(LEFT(R126,3)="E06","UA",IF(LEFT(R126,3)="E07","NMD",IF(LEFT(R126,3)="E08","MD",IF(LEFT(R126,3)="E09","LONB"))))))))))</f>
        <v>UA</v>
      </c>
      <c r="T126" s="11" t="str">
        <f>IF([1]source_data!G128="","",IF([1]source_data!N128="","",[1]source_data!N128))</f>
        <v>Hardship Grant</v>
      </c>
      <c r="U126" s="15">
        <f>IF([1]source_data!G128="","",[1]tailored_settings!$B$8)</f>
        <v>46239</v>
      </c>
      <c r="V126" s="11" t="str">
        <f>IF([1]source_data!G128="","",[1]tailored_settings!$B$9)</f>
        <v>http://www.longleigh.org/</v>
      </c>
      <c r="W126" s="13" t="str">
        <f>IF([1]source_data!G128="","",IF([1]source_data!O128="","",[1]source_data!O128))</f>
        <v>2025-09-29</v>
      </c>
      <c r="X126" s="16" t="str">
        <f>IF([1]source_data!G128="","",IF([1]source_data!P128="","",[1]source_data!P128))</f>
        <v>2025-10-07</v>
      </c>
      <c r="Y126" s="17">
        <f>IF([1]source_data!G128="","",IF([1]source_data!Q128="","",[1]source_data!Q128))</f>
        <v>0</v>
      </c>
      <c r="Z126" s="18" t="str">
        <f>IF([1]source_data!G128="","",IF([1]source_data!I128="","",[1]tailored_settings!$B$10))</f>
        <v>Primary grant reason</v>
      </c>
      <c r="AA126" s="18" t="str">
        <f>IF([1]source_data!G128="","",IF([1]source_data!I128="","",[1]source_data!I128))</f>
        <v>3. Customer/family moving from homelessness/supported living into independent living.</v>
      </c>
      <c r="AB126" s="18" t="str">
        <f>IF([1]source_data!G128="","",IF([1]source_data!J128="","",[1]tailored_settings!$B$11))</f>
        <v/>
      </c>
      <c r="AC126" s="18" t="str">
        <f>IF([1]source_data!G128="","",IF([1]source_data!J128="","",[1]source_data!J128))</f>
        <v/>
      </c>
      <c r="AD126" s="18" t="str">
        <f>IF([1]source_data!G128="","",IF([1]source_data!K128="","",[1]tailored_settings!$B$12))</f>
        <v>Grant purpose</v>
      </c>
      <c r="AE126" s="18" t="str">
        <f>IF([1]source_data!G128="","",IF([1]source_data!K128="","",[1]source_data!K128))</f>
        <v xml:space="preserve">Furniture </v>
      </c>
      <c r="AF126" s="18" t="str">
        <f>IF([1]source_data!G128="","",IF([1]source_data!K128="","",[1]tailored_settings!$B$13))</f>
        <v>Grant purpose</v>
      </c>
      <c r="AG126" s="18" t="str">
        <f>IF([1]source_data!G128="","",IF([1]source_data!K128="","",[1]source_data!K128))</f>
        <v xml:space="preserve">Furniture </v>
      </c>
      <c r="AH126" s="18" t="str">
        <f>IF([1]source_data!G128="","",IF([1]source_data!M128="","",[1]tailored_settings!$B$14))</f>
        <v>Grant purpose</v>
      </c>
      <c r="AI126" s="18" t="str">
        <f>IF([1]source_data!G128="","",IF([1]source_data!M128="","",[1]source_data!M128))</f>
        <v>Voucher for small household items</v>
      </c>
    </row>
    <row r="127" spans="1:35" ht="16" x14ac:dyDescent="0.2">
      <c r="A127" s="11" t="str">
        <f>IF([1]source_data!G129="","",IF(AND([1]source_data!C129&lt;&gt;"",[1]tailored_settings!$B$15="Publish"),CONCATENATE([1]tailored_settings!$B$2&amp;[1]source_data!C129),IF(AND([1]source_data!C129&lt;&gt;"",[1]tailored_settings!$B$15="Do not publish"),CONCATENATE([1]tailored_settings!$B$2&amp;TEXT(ROW(A127)-1,"0000")&amp;"_"&amp;TEXT(F127,"yyyy-mm")),CONCATENATE([1]tailored_settings!$B$2&amp;TEXT(ROW(A127)-1,"0000")&amp;"_"&amp;TEXT(F127,"yyyy-mm")))))</f>
        <v>360G-Longleigh-E25-00198W</v>
      </c>
      <c r="B127" s="11" t="str">
        <f>IF([1]source_data!G129="","",IF([1]source_data!E129&lt;&gt;"",[1]source_data!E129,CONCATENATE("Grant to "&amp;G127)))</f>
        <v>Grant to Individual Recipient</v>
      </c>
      <c r="C127" s="11" t="str">
        <f>IF([1]source_data!G129="","",IF([1]source_data!F129="",_xlfn.XLOOKUP(T127,[1]tailored_settings!$B$20:$B$25,[1]tailored_settings!$A$20:$A$25,"")))</f>
        <v>Helping to alleviate financial hardship</v>
      </c>
      <c r="D127" s="12">
        <f>IF([1]source_data!G129="","",IF([1]source_data!G129="","",[1]source_data!G129))</f>
        <v>843.12</v>
      </c>
      <c r="E127" s="11" t="str">
        <f>IF([1]source_data!G129="","",[1]tailored_settings!$B$3)</f>
        <v>GBP</v>
      </c>
      <c r="F127" s="13" t="str">
        <f>IF([1]source_data!G129="","",IF([1]source_data!H129="","",[1]source_data!H129))</f>
        <v>2025-09-29</v>
      </c>
      <c r="G127" s="11" t="str">
        <f>IF([1]source_data!G129="","",[1]tailored_settings!$B$5)</f>
        <v>Individual Recipient</v>
      </c>
      <c r="H127" s="11" t="str">
        <f>IF([1]source_data!G129="","",IF(AND([1]source_data!A129&lt;&gt;"",[1]tailored_settings!$B$16="Publish"),CONCATENATE([1]tailored_settings!$B$2&amp;[1]source_data!A129),IF(AND([1]source_data!A129&lt;&gt;"",[1]tailored_settings!$B$16="Do not publish"),CONCATENATE([1]tailored_settings!$B$4&amp;TEXT(ROW(A127)-1,"0000")&amp;"_"&amp;TEXT(F127,"yyyy-mm")),CONCATENATE([1]tailored_settings!$B$4&amp;TEXT(ROW(A127)-1,"0000")&amp;"_"&amp;TEXT(F127,"yyyy-mm")))))</f>
        <v>360G-Longleigh-IND-0126_2025-09</v>
      </c>
      <c r="I127" s="11" t="str">
        <f>IF([1]source_data!G129="","",[1]tailored_settings!$B$7)</f>
        <v>Longleigh Foundation</v>
      </c>
      <c r="J127" s="11" t="str">
        <f>IF([1]source_data!G129="","",[1]tailored_settings!$B$6)</f>
        <v>GB-CHC-1169016</v>
      </c>
      <c r="K127" s="11" t="str">
        <f>IF([1]source_data!G129="","",IF([1]source_data!I129="","",VLOOKUP([1]source_data!I129,[1]codelist_mapping!A:C,3,FALSE)))</f>
        <v>GTIR010</v>
      </c>
      <c r="L127" s="11" t="str">
        <f>IF([1]source_data!G129="","",IF([1]source_data!J129="","",VLOOKUP([1]source_data!J129,[1]codelist_mapping!A:C,3,FALSE)))</f>
        <v/>
      </c>
      <c r="M127" s="11" t="str">
        <f>IF([1]source_data!G129="","",IF([1]source_data!K129="","",IF([1]source_data!M129&lt;&gt;"",CONCATENATE(VLOOKUP([1]source_data!K129,[1]codelist_mapping!F:H,3,FALSE)&amp;";"&amp;VLOOKUP([1]source_data!L129,[1]codelist_mapping!F:H,3,FALSE)&amp;";"&amp;VLOOKUP([1]source_data!M129,[1]codelist_mapping!F:H,3,FALSE)),IF([1]source_data!L129&lt;&gt;"",CONCATENATE(VLOOKUP([1]source_data!K129,[1]codelist_mapping!F:H,3,FALSE)&amp;";"&amp;VLOOKUP([1]source_data!L129,[1]codelist_mapping!F:H,3,FALSE)),IF([1]source_data!K129&lt;&gt;"",CONCATENATE(VLOOKUP([1]source_data!K129,[1]codelist_mapping!F:H,3,FALSE)))))))</f>
        <v>GTIP020;GTIP080</v>
      </c>
      <c r="N127" s="14" t="str">
        <f>IF([1]source_data!G129="","",IF([1]source_data!D129="","",VLOOKUP([1]source_data!D129,[1]geo_data!A:I,9,FALSE)))</f>
        <v>Woughton &amp; Fishermead</v>
      </c>
      <c r="O127" s="14" t="str">
        <f>IF([1]source_data!G129="","",IF([1]source_data!D129="","",VLOOKUP([1]source_data!D129,[1]geo_data!A:I,8,FALSE)))</f>
        <v>E05009424</v>
      </c>
      <c r="P127" s="14" t="str">
        <f>IF([1]source_data!G129="","",IF(LEFT(O127,3)="E05","WD",IF(LEFT(O127,3)="S13","WD",IF(LEFT(O127,3)="W05","WD",IF(LEFT(O127,3)="W06","UA",IF(LEFT(O127,3)="S12","CA",IF(LEFT(O127,3)="E06","UA",IF(LEFT(O127,3)="E07","NMD",IF(LEFT(O127,3)="E08","MD",IF(LEFT(O127,3)="E09","LONB"))))))))))</f>
        <v>WD</v>
      </c>
      <c r="Q127" s="14" t="str">
        <f>IF([1]source_data!G129="","",IF([1]source_data!D129="","",VLOOKUP([1]source_data!D129,[1]geo_data!A:I,7,FALSE)))</f>
        <v>Milton Keynes</v>
      </c>
      <c r="R127" s="14" t="str">
        <f>IF([1]source_data!G129="","",IF([1]source_data!D129="","",VLOOKUP([1]source_data!D129,[1]geo_data!A:I,6,FALSE)))</f>
        <v>E06000042</v>
      </c>
      <c r="S127" s="14" t="str">
        <f>IF([1]source_data!G129="","",IF(LEFT(R127,3)="E05","WD",IF(LEFT(R127,3)="S13","WD",IF(LEFT(R127,3)="W05","WD",IF(LEFT(R127,3)="W06","UA",IF(LEFT(R127,3)="S12","CA",IF(LEFT(R127,3)="E06","UA",IF(LEFT(R127,3)="E07","NMD",IF(LEFT(R127,3)="E08","MD",IF(LEFT(R127,3)="E09","LONB"))))))))))</f>
        <v>UA</v>
      </c>
      <c r="T127" s="11" t="str">
        <f>IF([1]source_data!G129="","",IF([1]source_data!N129="","",[1]source_data!N129))</f>
        <v>Hardship Grant</v>
      </c>
      <c r="U127" s="15">
        <f>IF([1]source_data!G129="","",[1]tailored_settings!$B$8)</f>
        <v>46239</v>
      </c>
      <c r="V127" s="11" t="str">
        <f>IF([1]source_data!G129="","",[1]tailored_settings!$B$9)</f>
        <v>http://www.longleigh.org/</v>
      </c>
      <c r="W127" s="13" t="str">
        <f>IF([1]source_data!G129="","",IF([1]source_data!O129="","",[1]source_data!O129))</f>
        <v>2025-09-29</v>
      </c>
      <c r="X127" s="16" t="str">
        <f>IF([1]source_data!G129="","",IF([1]source_data!P129="","",[1]source_data!P129))</f>
        <v>2025-11-17</v>
      </c>
      <c r="Y127" s="17">
        <f>IF([1]source_data!G129="","",IF([1]source_data!Q129="","",[1]source_data!Q129))</f>
        <v>1</v>
      </c>
      <c r="Z127" s="18" t="str">
        <f>IF([1]source_data!G129="","",IF([1]source_data!I129="","",[1]tailored_settings!$B$10))</f>
        <v>Primary grant reason</v>
      </c>
      <c r="AA127" s="18" t="str">
        <f>IF([1]source_data!G129="","",IF([1]source_data!I129="","",[1]source_data!I129))</f>
        <v>7. Customer/family with a child/ren in receipt of means-tested free school meals.</v>
      </c>
      <c r="AB127" s="18" t="str">
        <f>IF([1]source_data!G129="","",IF([1]source_data!J129="","",[1]tailored_settings!$B$11))</f>
        <v/>
      </c>
      <c r="AC127" s="18" t="str">
        <f>IF([1]source_data!G129="","",IF([1]source_data!J129="","",[1]source_data!J129))</f>
        <v/>
      </c>
      <c r="AD127" s="18" t="str">
        <f>IF([1]source_data!G129="","",IF([1]source_data!K129="","",[1]tailored_settings!$B$12))</f>
        <v>Grant purpose</v>
      </c>
      <c r="AE127" s="18" t="str">
        <f>IF([1]source_data!G129="","",IF([1]source_data!K129="","",[1]source_data!K129))</f>
        <v xml:space="preserve">Furniture </v>
      </c>
      <c r="AF127" s="18" t="str">
        <f>IF([1]source_data!G129="","",IF([1]source_data!K129="","",[1]tailored_settings!$B$13))</f>
        <v>Grant purpose</v>
      </c>
      <c r="AG127" s="18" t="str">
        <f>IF([1]source_data!G129="","",IF([1]source_data!K129="","",[1]source_data!K129))</f>
        <v xml:space="preserve">Furniture </v>
      </c>
      <c r="AH127" s="18" t="str">
        <f>IF([1]source_data!G129="","",IF([1]source_data!M129="","",[1]tailored_settings!$B$14))</f>
        <v/>
      </c>
      <c r="AI127" s="18" t="str">
        <f>IF([1]source_data!G129="","",IF([1]source_data!M129="","",[1]source_data!M129))</f>
        <v/>
      </c>
    </row>
    <row r="128" spans="1:35" ht="16" x14ac:dyDescent="0.2">
      <c r="A128" s="11" t="str">
        <f>IF([1]source_data!G130="","",IF(AND([1]source_data!C130&lt;&gt;"",[1]tailored_settings!$B$15="Publish"),CONCATENATE([1]tailored_settings!$B$2&amp;[1]source_data!C130),IF(AND([1]source_data!C130&lt;&gt;"",[1]tailored_settings!$B$15="Do not publish"),CONCATENATE([1]tailored_settings!$B$2&amp;TEXT(ROW(A128)-1,"0000")&amp;"_"&amp;TEXT(F128,"yyyy-mm")),CONCATENATE([1]tailored_settings!$B$2&amp;TEXT(ROW(A128)-1,"0000")&amp;"_"&amp;TEXT(F128,"yyyy-mm")))))</f>
        <v>360G-Longleigh-E25-00199W</v>
      </c>
      <c r="B128" s="11" t="str">
        <f>IF([1]source_data!G130="","",IF([1]source_data!E130&lt;&gt;"",[1]source_data!E130,CONCATENATE("Grant to "&amp;G128)))</f>
        <v>Grant to Individual Recipient</v>
      </c>
      <c r="C128" s="11" t="str">
        <f>IF([1]source_data!G130="","",IF([1]source_data!F130="",_xlfn.XLOOKUP(T128,[1]tailored_settings!$B$20:$B$25,[1]tailored_settings!$A$20:$A$25,"")))</f>
        <v>Helping to alleviate financial hardship</v>
      </c>
      <c r="D128" s="12">
        <f>IF([1]source_data!G130="","",IF([1]source_data!G130="","",[1]source_data!G130))</f>
        <v>553.65</v>
      </c>
      <c r="E128" s="11" t="str">
        <f>IF([1]source_data!G130="","",[1]tailored_settings!$B$3)</f>
        <v>GBP</v>
      </c>
      <c r="F128" s="13" t="str">
        <f>IF([1]source_data!G130="","",IF([1]source_data!H130="","",[1]source_data!H130))</f>
        <v>2025-09-29</v>
      </c>
      <c r="G128" s="11" t="str">
        <f>IF([1]source_data!G130="","",[1]tailored_settings!$B$5)</f>
        <v>Individual Recipient</v>
      </c>
      <c r="H128" s="11" t="str">
        <f>IF([1]source_data!G130="","",IF(AND([1]source_data!A130&lt;&gt;"",[1]tailored_settings!$B$16="Publish"),CONCATENATE([1]tailored_settings!$B$2&amp;[1]source_data!A130),IF(AND([1]source_data!A130&lt;&gt;"",[1]tailored_settings!$B$16="Do not publish"),CONCATENATE([1]tailored_settings!$B$4&amp;TEXT(ROW(A128)-1,"0000")&amp;"_"&amp;TEXT(F128,"yyyy-mm")),CONCATENATE([1]tailored_settings!$B$4&amp;TEXT(ROW(A128)-1,"0000")&amp;"_"&amp;TEXT(F128,"yyyy-mm")))))</f>
        <v>360G-Longleigh-IND-0127_2025-09</v>
      </c>
      <c r="I128" s="11" t="str">
        <f>IF([1]source_data!G130="","",[1]tailored_settings!$B$7)</f>
        <v>Longleigh Foundation</v>
      </c>
      <c r="J128" s="11" t="str">
        <f>IF([1]source_data!G130="","",[1]tailored_settings!$B$6)</f>
        <v>GB-CHC-1169016</v>
      </c>
      <c r="K128" s="11" t="str">
        <f>IF([1]source_data!G130="","",IF([1]source_data!I130="","",VLOOKUP([1]source_data!I130,[1]codelist_mapping!A:C,3,FALSE)))</f>
        <v>GTIR030</v>
      </c>
      <c r="L128" s="11" t="str">
        <f>IF([1]source_data!G130="","",IF([1]source_data!J130="","",VLOOKUP([1]source_data!J130,[1]codelist_mapping!A:C,3,FALSE)))</f>
        <v/>
      </c>
      <c r="M128" s="11" t="str">
        <f>IF([1]source_data!G130="","",IF([1]source_data!K130="","",IF([1]source_data!M130&lt;&gt;"",CONCATENATE(VLOOKUP([1]source_data!K130,[1]codelist_mapping!F:H,3,FALSE)&amp;";"&amp;VLOOKUP([1]source_data!L130,[1]codelist_mapping!F:H,3,FALSE)&amp;";"&amp;VLOOKUP([1]source_data!M130,[1]codelist_mapping!F:H,3,FALSE)),IF([1]source_data!L130&lt;&gt;"",CONCATENATE(VLOOKUP([1]source_data!K130,[1]codelist_mapping!F:H,3,FALSE)&amp;";"&amp;VLOOKUP([1]source_data!L130,[1]codelist_mapping!F:H,3,FALSE)),IF([1]source_data!K130&lt;&gt;"",CONCATENATE(VLOOKUP([1]source_data!K130,[1]codelist_mapping!F:H,3,FALSE)))))))</f>
        <v>GTIP020</v>
      </c>
      <c r="N128" s="14" t="str">
        <f>IF([1]source_data!G130="","",IF([1]source_data!D130="","",VLOOKUP([1]source_data!D130,[1]geo_data!A:I,9,FALSE)))</f>
        <v>Blackdown &amp; Neroche</v>
      </c>
      <c r="O128" s="14" t="str">
        <f>IF([1]source_data!G130="","",IF([1]source_data!D130="","",VLOOKUP([1]source_data!D130,[1]geo_data!A:I,8,FALSE)))</f>
        <v>E05014340</v>
      </c>
      <c r="P128" s="14" t="str">
        <f>IF([1]source_data!G130="","",IF(LEFT(O128,3)="E05","WD",IF(LEFT(O128,3)="S13","WD",IF(LEFT(O128,3)="W05","WD",IF(LEFT(O128,3)="W06","UA",IF(LEFT(O128,3)="S12","CA",IF(LEFT(O128,3)="E06","UA",IF(LEFT(O128,3)="E07","NMD",IF(LEFT(O128,3)="E08","MD",IF(LEFT(O128,3)="E09","LONB"))))))))))</f>
        <v>WD</v>
      </c>
      <c r="Q128" s="14" t="str">
        <f>IF([1]source_data!G130="","",IF([1]source_data!D130="","",VLOOKUP([1]source_data!D130,[1]geo_data!A:I,7,FALSE)))</f>
        <v>Somerset</v>
      </c>
      <c r="R128" s="14" t="str">
        <f>IF([1]source_data!G130="","",IF([1]source_data!D130="","",VLOOKUP([1]source_data!D130,[1]geo_data!A:I,6,FALSE)))</f>
        <v>E06000066</v>
      </c>
      <c r="S128" s="14" t="str">
        <f>IF([1]source_data!G130="","",IF(LEFT(R128,3)="E05","WD",IF(LEFT(R128,3)="S13","WD",IF(LEFT(R128,3)="W05","WD",IF(LEFT(R128,3)="W06","UA",IF(LEFT(R128,3)="S12","CA",IF(LEFT(R128,3)="E06","UA",IF(LEFT(R128,3)="E07","NMD",IF(LEFT(R128,3)="E08","MD",IF(LEFT(R128,3)="E09","LONB"))))))))))</f>
        <v>UA</v>
      </c>
      <c r="T128" s="11" t="str">
        <f>IF([1]source_data!G130="","",IF([1]source_data!N130="","",[1]source_data!N130))</f>
        <v>Hardship Grant</v>
      </c>
      <c r="U128" s="15">
        <f>IF([1]source_data!G130="","",[1]tailored_settings!$B$8)</f>
        <v>46239</v>
      </c>
      <c r="V128" s="11" t="str">
        <f>IF([1]source_data!G130="","",[1]tailored_settings!$B$9)</f>
        <v>http://www.longleigh.org/</v>
      </c>
      <c r="W128" s="13" t="str">
        <f>IF([1]source_data!G130="","",IF([1]source_data!O130="","",[1]source_data!O130))</f>
        <v>2025-09-29</v>
      </c>
      <c r="X128" s="16" t="str">
        <f>IF([1]source_data!G130="","",IF([1]source_data!P130="","",[1]source_data!P130))</f>
        <v>2025-10-07</v>
      </c>
      <c r="Y128" s="17">
        <f>IF([1]source_data!G130="","",IF([1]source_data!Q130="","",[1]source_data!Q130))</f>
        <v>0</v>
      </c>
      <c r="Z128" s="18" t="str">
        <f>IF([1]source_data!G130="","",IF([1]source_data!I130="","",[1]tailored_settings!$B$10))</f>
        <v>Primary grant reason</v>
      </c>
      <c r="AA128" s="18" t="str">
        <f>IF([1]source_data!G130="","",IF([1]source_data!I130="","",[1]source_data!I130))</f>
        <v>1. Customer/family with a diagnosed condition or disability</v>
      </c>
      <c r="AB128" s="18" t="str">
        <f>IF([1]source_data!G130="","",IF([1]source_data!J130="","",[1]tailored_settings!$B$11))</f>
        <v/>
      </c>
      <c r="AC128" s="18" t="str">
        <f>IF([1]source_data!G130="","",IF([1]source_data!J130="","",[1]source_data!J130))</f>
        <v/>
      </c>
      <c r="AD128" s="18" t="str">
        <f>IF([1]source_data!G130="","",IF([1]source_data!K130="","",[1]tailored_settings!$B$12))</f>
        <v>Grant purpose</v>
      </c>
      <c r="AE128" s="18" t="str">
        <f>IF([1]source_data!G130="","",IF([1]source_data!K130="","",[1]source_data!K130))</f>
        <v xml:space="preserve">Furniture </v>
      </c>
      <c r="AF128" s="18" t="str">
        <f>IF([1]source_data!G130="","",IF([1]source_data!K130="","",[1]tailored_settings!$B$13))</f>
        <v>Grant purpose</v>
      </c>
      <c r="AG128" s="18" t="str">
        <f>IF([1]source_data!G130="","",IF([1]source_data!K130="","",[1]source_data!K130))</f>
        <v xml:space="preserve">Furniture </v>
      </c>
      <c r="AH128" s="18" t="str">
        <f>IF([1]source_data!G130="","",IF([1]source_data!M130="","",[1]tailored_settings!$B$14))</f>
        <v/>
      </c>
      <c r="AI128" s="18" t="str">
        <f>IF([1]source_data!G130="","",IF([1]source_data!M130="","",[1]source_data!M130))</f>
        <v/>
      </c>
    </row>
    <row r="129" spans="1:35" ht="16" x14ac:dyDescent="0.2">
      <c r="A129" s="11" t="str">
        <f>IF([1]source_data!G131="","",IF(AND([1]source_data!C131&lt;&gt;"",[1]tailored_settings!$B$15="Publish"),CONCATENATE([1]tailored_settings!$B$2&amp;[1]source_data!C131),IF(AND([1]source_data!C131&lt;&gt;"",[1]tailored_settings!$B$15="Do not publish"),CONCATENATE([1]tailored_settings!$B$2&amp;TEXT(ROW(A129)-1,"0000")&amp;"_"&amp;TEXT(F129,"yyyy-mm")),CONCATENATE([1]tailored_settings!$B$2&amp;TEXT(ROW(A129)-1,"0000")&amp;"_"&amp;TEXT(F129,"yyyy-mm")))))</f>
        <v>360G-Longleigh-E25-00200W</v>
      </c>
      <c r="B129" s="11" t="str">
        <f>IF([1]source_data!G131="","",IF([1]source_data!E131&lt;&gt;"",[1]source_data!E131,CONCATENATE("Grant to "&amp;G129)))</f>
        <v>Grant to Individual Recipient</v>
      </c>
      <c r="C129" s="11" t="str">
        <f>IF([1]source_data!G131="","",IF([1]source_data!F131="",_xlfn.XLOOKUP(T129,[1]tailored_settings!$B$20:$B$25,[1]tailored_settings!$A$20:$A$25,"")))</f>
        <v>Helping to alleviate financial hardship</v>
      </c>
      <c r="D129" s="12">
        <f>IF([1]source_data!G131="","",IF([1]source_data!G131="","",[1]source_data!G131))</f>
        <v>839.46</v>
      </c>
      <c r="E129" s="11" t="str">
        <f>IF([1]source_data!G131="","",[1]tailored_settings!$B$3)</f>
        <v>GBP</v>
      </c>
      <c r="F129" s="13" t="str">
        <f>IF([1]source_data!G131="","",IF([1]source_data!H131="","",[1]source_data!H131))</f>
        <v>2025-09-29</v>
      </c>
      <c r="G129" s="11" t="str">
        <f>IF([1]source_data!G131="","",[1]tailored_settings!$B$5)</f>
        <v>Individual Recipient</v>
      </c>
      <c r="H129" s="11" t="str">
        <f>IF([1]source_data!G131="","",IF(AND([1]source_data!A131&lt;&gt;"",[1]tailored_settings!$B$16="Publish"),CONCATENATE([1]tailored_settings!$B$2&amp;[1]source_data!A131),IF(AND([1]source_data!A131&lt;&gt;"",[1]tailored_settings!$B$16="Do not publish"),CONCATENATE([1]tailored_settings!$B$4&amp;TEXT(ROW(A129)-1,"0000")&amp;"_"&amp;TEXT(F129,"yyyy-mm")),CONCATENATE([1]tailored_settings!$B$4&amp;TEXT(ROW(A129)-1,"0000")&amp;"_"&amp;TEXT(F129,"yyyy-mm")))))</f>
        <v>360G-Longleigh-IND-0128_2025-09</v>
      </c>
      <c r="I129" s="11" t="str">
        <f>IF([1]source_data!G131="","",[1]tailored_settings!$B$7)</f>
        <v>Longleigh Foundation</v>
      </c>
      <c r="J129" s="11" t="str">
        <f>IF([1]source_data!G131="","",[1]tailored_settings!$B$6)</f>
        <v>GB-CHC-1169016</v>
      </c>
      <c r="K129" s="11" t="str">
        <f>IF([1]source_data!G131="","",IF([1]source_data!I131="","",VLOOKUP([1]source_data!I131,[1]codelist_mapping!A:C,3,FALSE)))</f>
        <v>GTIR080</v>
      </c>
      <c r="L129" s="11" t="str">
        <f>IF([1]source_data!G131="","",IF([1]source_data!J131="","",VLOOKUP([1]source_data!J131,[1]codelist_mapping!A:C,3,FALSE)))</f>
        <v>GTIR060</v>
      </c>
      <c r="M129" s="11" t="str">
        <f>IF([1]source_data!G131="","",IF([1]source_data!K131="","",IF([1]source_data!M131&lt;&gt;"",CONCATENATE(VLOOKUP([1]source_data!K131,[1]codelist_mapping!F:H,3,FALSE)&amp;";"&amp;VLOOKUP([1]source_data!L131,[1]codelist_mapping!F:H,3,FALSE)&amp;";"&amp;VLOOKUP([1]source_data!M131,[1]codelist_mapping!F:H,3,FALSE)),IF([1]source_data!L131&lt;&gt;"",CONCATENATE(VLOOKUP([1]source_data!K131,[1]codelist_mapping!F:H,3,FALSE)&amp;";"&amp;VLOOKUP([1]source_data!L131,[1]codelist_mapping!F:H,3,FALSE)),IF([1]source_data!K131&lt;&gt;"",CONCATENATE(VLOOKUP([1]source_data!K131,[1]codelist_mapping!F:H,3,FALSE)))))))</f>
        <v>GTIP020;GTIP020</v>
      </c>
      <c r="N129" s="14" t="str">
        <f>IF([1]source_data!G131="","",IF([1]source_data!D131="","",VLOOKUP([1]source_data!D131,[1]geo_data!A:I,9,FALSE)))</f>
        <v>Goldington</v>
      </c>
      <c r="O129" s="14" t="str">
        <f>IF([1]source_data!G131="","",IF([1]source_data!D131="","",VLOOKUP([1]source_data!D131,[1]geo_data!A:I,8,FALSE)))</f>
        <v>E05014498</v>
      </c>
      <c r="P129" s="14" t="str">
        <f>IF([1]source_data!G131="","",IF(LEFT(O129,3)="E05","WD",IF(LEFT(O129,3)="S13","WD",IF(LEFT(O129,3)="W05","WD",IF(LEFT(O129,3)="W06","UA",IF(LEFT(O129,3)="S12","CA",IF(LEFT(O129,3)="E06","UA",IF(LEFT(O129,3)="E07","NMD",IF(LEFT(O129,3)="E08","MD",IF(LEFT(O129,3)="E09","LONB"))))))))))</f>
        <v>WD</v>
      </c>
      <c r="Q129" s="14" t="str">
        <f>IF([1]source_data!G131="","",IF([1]source_data!D131="","",VLOOKUP([1]source_data!D131,[1]geo_data!A:I,7,FALSE)))</f>
        <v>Bedford</v>
      </c>
      <c r="R129" s="14" t="str">
        <f>IF([1]source_data!G131="","",IF([1]source_data!D131="","",VLOOKUP([1]source_data!D131,[1]geo_data!A:I,6,FALSE)))</f>
        <v>E06000055</v>
      </c>
      <c r="S129" s="14" t="str">
        <f>IF([1]source_data!G131="","",IF(LEFT(R129,3)="E05","WD",IF(LEFT(R129,3)="S13","WD",IF(LEFT(R129,3)="W05","WD",IF(LEFT(R129,3)="W06","UA",IF(LEFT(R129,3)="S12","CA",IF(LEFT(R129,3)="E06","UA",IF(LEFT(R129,3)="E07","NMD",IF(LEFT(R129,3)="E08","MD",IF(LEFT(R129,3)="E09","LONB"))))))))))</f>
        <v>UA</v>
      </c>
      <c r="T129" s="11" t="str">
        <f>IF([1]source_data!G131="","",IF([1]source_data!N131="","",[1]source_data!N131))</f>
        <v>Hardship Grant</v>
      </c>
      <c r="U129" s="15">
        <f>IF([1]source_data!G131="","",[1]tailored_settings!$B$8)</f>
        <v>46239</v>
      </c>
      <c r="V129" s="11" t="str">
        <f>IF([1]source_data!G131="","",[1]tailored_settings!$B$9)</f>
        <v>http://www.longleigh.org/</v>
      </c>
      <c r="W129" s="13" t="str">
        <f>IF([1]source_data!G131="","",IF([1]source_data!O131="","",[1]source_data!O131))</f>
        <v>2025-09-29</v>
      </c>
      <c r="X129" s="16" t="str">
        <f>IF([1]source_data!G131="","",IF([1]source_data!P131="","",[1]source_data!P131))</f>
        <v>2025-10-23</v>
      </c>
      <c r="Y129" s="17">
        <f>IF([1]source_data!G131="","",IF([1]source_data!Q131="","",[1]source_data!Q131))</f>
        <v>0</v>
      </c>
      <c r="Z129" s="18" t="str">
        <f>IF([1]source_data!G131="","",IF([1]source_data!I131="","",[1]tailored_settings!$B$10))</f>
        <v>Primary grant reason</v>
      </c>
      <c r="AA129" s="18" t="str">
        <f>IF([1]source_data!G131="","",IF([1]source_data!I131="","",[1]source_data!I131))</f>
        <v>3. Customer/family moving from homelessness/supported living into independent living.</v>
      </c>
      <c r="AB129" s="18" t="str">
        <f>IF([1]source_data!G131="","",IF([1]source_data!J131="","",[1]tailored_settings!$B$11))</f>
        <v>Secondary grant reason</v>
      </c>
      <c r="AC129" s="18" t="str">
        <f>IF([1]source_data!G131="","",IF([1]source_data!J131="","",[1]source_data!J131))</f>
        <v>4. Customer/family fleeing from a violent or abusive relationship</v>
      </c>
      <c r="AD129" s="18" t="str">
        <f>IF([1]source_data!G131="","",IF([1]source_data!K131="","",[1]tailored_settings!$B$12))</f>
        <v>Grant purpose</v>
      </c>
      <c r="AE129" s="18" t="str">
        <f>IF([1]source_data!G131="","",IF([1]source_data!K131="","",[1]source_data!K131))</f>
        <v xml:space="preserve">Furniture </v>
      </c>
      <c r="AF129" s="18" t="str">
        <f>IF([1]source_data!G131="","",IF([1]source_data!K131="","",[1]tailored_settings!$B$13))</f>
        <v>Grant purpose</v>
      </c>
      <c r="AG129" s="18" t="str">
        <f>IF([1]source_data!G131="","",IF([1]source_data!K131="","",[1]source_data!K131))</f>
        <v xml:space="preserve">Furniture </v>
      </c>
      <c r="AH129" s="18" t="str">
        <f>IF([1]source_data!G131="","",IF([1]source_data!M131="","",[1]tailored_settings!$B$14))</f>
        <v/>
      </c>
      <c r="AI129" s="18" t="str">
        <f>IF([1]source_data!G131="","",IF([1]source_data!M131="","",[1]source_data!M131))</f>
        <v/>
      </c>
    </row>
    <row r="130" spans="1:35" ht="16" x14ac:dyDescent="0.2">
      <c r="A130" s="11" t="str">
        <f>IF([1]source_data!G132="","",IF(AND([1]source_data!C132&lt;&gt;"",[1]tailored_settings!$B$15="Publish"),CONCATENATE([1]tailored_settings!$B$2&amp;[1]source_data!C132),IF(AND([1]source_data!C132&lt;&gt;"",[1]tailored_settings!$B$15="Do not publish"),CONCATENATE([1]tailored_settings!$B$2&amp;TEXT(ROW(A130)-1,"0000")&amp;"_"&amp;TEXT(F130,"yyyy-mm")),CONCATENATE([1]tailored_settings!$B$2&amp;TEXT(ROW(A130)-1,"0000")&amp;"_"&amp;TEXT(F130,"yyyy-mm")))))</f>
        <v>360G-Longleigh-E25-00201W</v>
      </c>
      <c r="B130" s="11" t="str">
        <f>IF([1]source_data!G132="","",IF([1]source_data!E132&lt;&gt;"",[1]source_data!E132,CONCATENATE("Grant to "&amp;G130)))</f>
        <v>Grant to Individual Recipient</v>
      </c>
      <c r="C130" s="11" t="str">
        <f>IF([1]source_data!G132="","",IF([1]source_data!F132="",_xlfn.XLOOKUP(T130,[1]tailored_settings!$B$20:$B$25,[1]tailored_settings!$A$20:$A$25,"")))</f>
        <v xml:space="preserve">Providing new flooring </v>
      </c>
      <c r="D130" s="12">
        <f>IF([1]source_data!G132="","",IF([1]source_data!G132="","",[1]source_data!G132))</f>
        <v>1426</v>
      </c>
      <c r="E130" s="11" t="str">
        <f>IF([1]source_data!G132="","",[1]tailored_settings!$B$3)</f>
        <v>GBP</v>
      </c>
      <c r="F130" s="13" t="str">
        <f>IF([1]source_data!G132="","",IF([1]source_data!H132="","",[1]source_data!H132))</f>
        <v>2025-10-03</v>
      </c>
      <c r="G130" s="11" t="str">
        <f>IF([1]source_data!G132="","",[1]tailored_settings!$B$5)</f>
        <v>Individual Recipient</v>
      </c>
      <c r="H130" s="11" t="str">
        <f>IF([1]source_data!G132="","",IF(AND([1]source_data!A132&lt;&gt;"",[1]tailored_settings!$B$16="Publish"),CONCATENATE([1]tailored_settings!$B$2&amp;[1]source_data!A132),IF(AND([1]source_data!A132&lt;&gt;"",[1]tailored_settings!$B$16="Do not publish"),CONCATENATE([1]tailored_settings!$B$4&amp;TEXT(ROW(A130)-1,"0000")&amp;"_"&amp;TEXT(F130,"yyyy-mm")),CONCATENATE([1]tailored_settings!$B$4&amp;TEXT(ROW(A130)-1,"0000")&amp;"_"&amp;TEXT(F130,"yyyy-mm")))))</f>
        <v>360G-Longleigh-IND-0129_2025-10</v>
      </c>
      <c r="I130" s="11" t="str">
        <f>IF([1]source_data!G132="","",[1]tailored_settings!$B$7)</f>
        <v>Longleigh Foundation</v>
      </c>
      <c r="J130" s="11" t="str">
        <f>IF([1]source_data!G132="","",[1]tailored_settings!$B$6)</f>
        <v>GB-CHC-1169016</v>
      </c>
      <c r="K130" s="11" t="str">
        <f>IF([1]source_data!G132="","",IF([1]source_data!I132="","",VLOOKUP([1]source_data!I132,[1]codelist_mapping!A:C,3,FALSE)))</f>
        <v>GTIR030</v>
      </c>
      <c r="L130" s="11" t="str">
        <f>IF([1]source_data!G132="","",IF([1]source_data!J132="","",VLOOKUP([1]source_data!J132,[1]codelist_mapping!A:C,3,FALSE)))</f>
        <v/>
      </c>
      <c r="M130" s="11" t="str">
        <f>IF([1]source_data!G132="","",IF([1]source_data!K132="","",IF([1]source_data!M132&lt;&gt;"",CONCATENATE(VLOOKUP([1]source_data!K132,[1]codelist_mapping!F:H,3,FALSE)&amp;";"&amp;VLOOKUP([1]source_data!L132,[1]codelist_mapping!F:H,3,FALSE)&amp;";"&amp;VLOOKUP([1]source_data!M132,[1]codelist_mapping!F:H,3,FALSE)),IF([1]source_data!L132&lt;&gt;"",CONCATENATE(VLOOKUP([1]source_data!K132,[1]codelist_mapping!F:H,3,FALSE)&amp;";"&amp;VLOOKUP([1]source_data!L132,[1]codelist_mapping!F:H,3,FALSE)),IF([1]source_data!K132&lt;&gt;"",CONCATENATE(VLOOKUP([1]source_data!K132,[1]codelist_mapping!F:H,3,FALSE)))))))</f>
        <v>GTIP030;GTIP060</v>
      </c>
      <c r="N130" s="14" t="str">
        <f>IF([1]source_data!G132="","",IF([1]source_data!D132="","",VLOOKUP([1]source_data!D132,[1]geo_data!A:I,9,FALSE)))</f>
        <v>Lindley</v>
      </c>
      <c r="O130" s="14" t="str">
        <f>IF([1]source_data!G132="","",IF([1]source_data!D132="","",VLOOKUP([1]source_data!D132,[1]geo_data!A:I,8,FALSE)))</f>
        <v>E05001407</v>
      </c>
      <c r="P130" s="14" t="str">
        <f>IF([1]source_data!G132="","",IF(LEFT(O130,3)="E05","WD",IF(LEFT(O130,3)="S13","WD",IF(LEFT(O130,3)="W05","WD",IF(LEFT(O130,3)="W06","UA",IF(LEFT(O130,3)="S12","CA",IF(LEFT(O130,3)="E06","UA",IF(LEFT(O130,3)="E07","NMD",IF(LEFT(O130,3)="E08","MD",IF(LEFT(O130,3)="E09","LONB"))))))))))</f>
        <v>WD</v>
      </c>
      <c r="Q130" s="14" t="str">
        <f>IF([1]source_data!G132="","",IF([1]source_data!D132="","",VLOOKUP([1]source_data!D132,[1]geo_data!A:I,7,FALSE)))</f>
        <v>Kirklees</v>
      </c>
      <c r="R130" s="14" t="str">
        <f>IF([1]source_data!G132="","",IF([1]source_data!D132="","",VLOOKUP([1]source_data!D132,[1]geo_data!A:I,6,FALSE)))</f>
        <v>E08000034</v>
      </c>
      <c r="S130" s="14" t="str">
        <f>IF([1]source_data!G132="","",IF(LEFT(R130,3)="E05","WD",IF(LEFT(R130,3)="S13","WD",IF(LEFT(R130,3)="W05","WD",IF(LEFT(R130,3)="W06","UA",IF(LEFT(R130,3)="S12","CA",IF(LEFT(R130,3)="E06","UA",IF(LEFT(R130,3)="E07","NMD",IF(LEFT(R130,3)="E08","MD",IF(LEFT(R130,3)="E09","LONB"))))))))))</f>
        <v>MD</v>
      </c>
      <c r="T130" s="11" t="str">
        <f>IF([1]source_data!G132="","",IF([1]source_data!N132="","",[1]source_data!N132))</f>
        <v>Flooring Grant</v>
      </c>
      <c r="U130" s="15">
        <f>IF([1]source_data!G132="","",[1]tailored_settings!$B$8)</f>
        <v>46239</v>
      </c>
      <c r="V130" s="11" t="str">
        <f>IF([1]source_data!G132="","",[1]tailored_settings!$B$9)</f>
        <v>http://www.longleigh.org/</v>
      </c>
      <c r="W130" s="13" t="str">
        <f>IF([1]source_data!G132="","",IF([1]source_data!O132="","",[1]source_data!O132))</f>
        <v>2025-10-03</v>
      </c>
      <c r="X130" s="16" t="str">
        <f>IF([1]source_data!G132="","",IF([1]source_data!P132="","",[1]source_data!P132))</f>
        <v>2026-01-13</v>
      </c>
      <c r="Y130" s="17">
        <f>IF([1]source_data!G132="","",IF([1]source_data!Q132="","",[1]source_data!Q132))</f>
        <v>3</v>
      </c>
      <c r="Z130" s="18" t="str">
        <f>IF([1]source_data!G132="","",IF([1]source_data!I132="","",[1]tailored_settings!$B$10))</f>
        <v>Primary grant reason</v>
      </c>
      <c r="AA130" s="18" t="str">
        <f>IF([1]source_data!G132="","",IF([1]source_data!I132="","",[1]source_data!I132))</f>
        <v>1. Customer/family with a diagnosed condition or disability</v>
      </c>
      <c r="AB130" s="18" t="str">
        <f>IF([1]source_data!G132="","",IF([1]source_data!J132="","",[1]tailored_settings!$B$11))</f>
        <v/>
      </c>
      <c r="AC130" s="18" t="str">
        <f>IF([1]source_data!G132="","",IF([1]source_data!J132="","",[1]source_data!J132))</f>
        <v/>
      </c>
      <c r="AD130" s="18" t="str">
        <f>IF([1]source_data!G132="","",IF([1]source_data!K132="","",[1]tailored_settings!$B$12))</f>
        <v>Grant purpose</v>
      </c>
      <c r="AE130" s="18" t="str">
        <f>IF([1]source_data!G132="","",IF([1]source_data!K132="","",[1]source_data!K132))</f>
        <v>Flooring</v>
      </c>
      <c r="AF130" s="18" t="str">
        <f>IF([1]source_data!G132="","",IF([1]source_data!K132="","",[1]tailored_settings!$B$13))</f>
        <v>Grant purpose</v>
      </c>
      <c r="AG130" s="18" t="str">
        <f>IF([1]source_data!G132="","",IF([1]source_data!K132="","",[1]source_data!K132))</f>
        <v>Flooring</v>
      </c>
      <c r="AH130" s="18" t="str">
        <f>IF([1]source_data!G132="","",IF([1]source_data!M132="","",[1]tailored_settings!$B$14))</f>
        <v/>
      </c>
      <c r="AI130" s="18" t="str">
        <f>IF([1]source_data!G132="","",IF([1]source_data!M132="","",[1]source_data!M132))</f>
        <v/>
      </c>
    </row>
    <row r="131" spans="1:35" ht="16" x14ac:dyDescent="0.2">
      <c r="A131" s="11" t="str">
        <f>IF([1]source_data!G133="","",IF(AND([1]source_data!C133&lt;&gt;"",[1]tailored_settings!$B$15="Publish"),CONCATENATE([1]tailored_settings!$B$2&amp;[1]source_data!C133),IF(AND([1]source_data!C133&lt;&gt;"",[1]tailored_settings!$B$15="Do not publish"),CONCATENATE([1]tailored_settings!$B$2&amp;TEXT(ROW(A131)-1,"0000")&amp;"_"&amp;TEXT(F131,"yyyy-mm")),CONCATENATE([1]tailored_settings!$B$2&amp;TEXT(ROW(A131)-1,"0000")&amp;"_"&amp;TEXT(F131,"yyyy-mm")))))</f>
        <v>360G-Longleigh-E25-00202W</v>
      </c>
      <c r="B131" s="11" t="str">
        <f>IF([1]source_data!G133="","",IF([1]source_data!E133&lt;&gt;"",[1]source_data!E133,CONCATENATE("Grant to "&amp;G131)))</f>
        <v>Grant to Individual Recipient</v>
      </c>
      <c r="C131" s="11" t="str">
        <f>IF([1]source_data!G133="","",IF([1]source_data!F133="",_xlfn.XLOOKUP(T131,[1]tailored_settings!$B$20:$B$25,[1]tailored_settings!$A$20:$A$25,"")))</f>
        <v>Providing financial aid during a time of crisis</v>
      </c>
      <c r="D131" s="12">
        <f>IF([1]source_data!G133="","",IF([1]source_data!G133="","",[1]source_data!G133))</f>
        <v>350</v>
      </c>
      <c r="E131" s="11" t="str">
        <f>IF([1]source_data!G133="","",[1]tailored_settings!$B$3)</f>
        <v>GBP</v>
      </c>
      <c r="F131" s="13" t="str">
        <f>IF([1]source_data!G133="","",IF([1]source_data!H133="","",[1]source_data!H133))</f>
        <v>2025-09-29</v>
      </c>
      <c r="G131" s="11" t="str">
        <f>IF([1]source_data!G133="","",[1]tailored_settings!$B$5)</f>
        <v>Individual Recipient</v>
      </c>
      <c r="H131" s="11" t="str">
        <f>IF([1]source_data!G133="","",IF(AND([1]source_data!A133&lt;&gt;"",[1]tailored_settings!$B$16="Publish"),CONCATENATE([1]tailored_settings!$B$2&amp;[1]source_data!A133),IF(AND([1]source_data!A133&lt;&gt;"",[1]tailored_settings!$B$16="Do not publish"),CONCATENATE([1]tailored_settings!$B$4&amp;TEXT(ROW(A131)-1,"0000")&amp;"_"&amp;TEXT(F131,"yyyy-mm")),CONCATENATE([1]tailored_settings!$B$4&amp;TEXT(ROW(A131)-1,"0000")&amp;"_"&amp;TEXT(F131,"yyyy-mm")))))</f>
        <v>360G-Longleigh-IND-0130_2025-09</v>
      </c>
      <c r="I131" s="11" t="str">
        <f>IF([1]source_data!G133="","",[1]tailored_settings!$B$7)</f>
        <v>Longleigh Foundation</v>
      </c>
      <c r="J131" s="11" t="str">
        <f>IF([1]source_data!G133="","",[1]tailored_settings!$B$6)</f>
        <v>GB-CHC-1169016</v>
      </c>
      <c r="K131" s="11" t="str">
        <f>IF([1]source_data!G133="","",IF([1]source_data!I133="","",VLOOKUP([1]source_data!I133,[1]codelist_mapping!A:C,3,FALSE)))</f>
        <v>GTIR030</v>
      </c>
      <c r="L131" s="11" t="str">
        <f>IF([1]source_data!G133="","",IF([1]source_data!J133="","",VLOOKUP([1]source_data!J133,[1]codelist_mapping!A:C,3,FALSE)))</f>
        <v/>
      </c>
      <c r="M131" s="11" t="str">
        <f>IF([1]source_data!G133="","",IF([1]source_data!K133="","",IF([1]source_data!M133&lt;&gt;"",CONCATENATE(VLOOKUP([1]source_data!K133,[1]codelist_mapping!F:H,3,FALSE)&amp;";"&amp;VLOOKUP([1]source_data!L133,[1]codelist_mapping!F:H,3,FALSE)&amp;";"&amp;VLOOKUP([1]source_data!M133,[1]codelist_mapping!F:H,3,FALSE)),IF([1]source_data!L133&lt;&gt;"",CONCATENATE(VLOOKUP([1]source_data!K133,[1]codelist_mapping!F:H,3,FALSE)&amp;";"&amp;VLOOKUP([1]source_data!L133,[1]codelist_mapping!F:H,3,FALSE)),IF([1]source_data!K133&lt;&gt;"",CONCATENATE(VLOOKUP([1]source_data!K133,[1]codelist_mapping!F:H,3,FALSE)))))))</f>
        <v>GTIP070</v>
      </c>
      <c r="N131" s="14" t="str">
        <f>IF([1]source_data!G133="","",IF([1]source_data!D133="","",VLOOKUP([1]source_data!D133,[1]geo_data!A:I,9,FALSE)))</f>
        <v>Blackdown &amp; Neroche</v>
      </c>
      <c r="O131" s="14" t="str">
        <f>IF([1]source_data!G133="","",IF([1]source_data!D133="","",VLOOKUP([1]source_data!D133,[1]geo_data!A:I,8,FALSE)))</f>
        <v>E05014340</v>
      </c>
      <c r="P131" s="14" t="str">
        <f>IF([1]source_data!G133="","",IF(LEFT(O131,3)="E05","WD",IF(LEFT(O131,3)="S13","WD",IF(LEFT(O131,3)="W05","WD",IF(LEFT(O131,3)="W06","UA",IF(LEFT(O131,3)="S12","CA",IF(LEFT(O131,3)="E06","UA",IF(LEFT(O131,3)="E07","NMD",IF(LEFT(O131,3)="E08","MD",IF(LEFT(O131,3)="E09","LONB"))))))))))</f>
        <v>WD</v>
      </c>
      <c r="Q131" s="14" t="str">
        <f>IF([1]source_data!G133="","",IF([1]source_data!D133="","",VLOOKUP([1]source_data!D133,[1]geo_data!A:I,7,FALSE)))</f>
        <v>Somerset</v>
      </c>
      <c r="R131" s="14" t="str">
        <f>IF([1]source_data!G133="","",IF([1]source_data!D133="","",VLOOKUP([1]source_data!D133,[1]geo_data!A:I,6,FALSE)))</f>
        <v>E06000066</v>
      </c>
      <c r="S131" s="14" t="str">
        <f>IF([1]source_data!G133="","",IF(LEFT(R131,3)="E05","WD",IF(LEFT(R131,3)="S13","WD",IF(LEFT(R131,3)="W05","WD",IF(LEFT(R131,3)="W06","UA",IF(LEFT(R131,3)="S12","CA",IF(LEFT(R131,3)="E06","UA",IF(LEFT(R131,3)="E07","NMD",IF(LEFT(R131,3)="E08","MD",IF(LEFT(R131,3)="E09","LONB"))))))))))</f>
        <v>UA</v>
      </c>
      <c r="T131" s="11" t="str">
        <f>IF([1]source_data!G133="","",IF([1]source_data!N133="","",[1]source_data!N133))</f>
        <v>Crisis Grant</v>
      </c>
      <c r="U131" s="15">
        <f>IF([1]source_data!G133="","",[1]tailored_settings!$B$8)</f>
        <v>46239</v>
      </c>
      <c r="V131" s="11" t="str">
        <f>IF([1]source_data!G133="","",[1]tailored_settings!$B$9)</f>
        <v>http://www.longleigh.org/</v>
      </c>
      <c r="W131" s="13" t="str">
        <f>IF([1]source_data!G133="","",IF([1]source_data!O133="","",[1]source_data!O133))</f>
        <v>2025-09-29</v>
      </c>
      <c r="X131" s="16" t="str">
        <f>IF([1]source_data!G133="","",IF([1]source_data!P133="","",[1]source_data!P133))</f>
        <v>2025-12-19</v>
      </c>
      <c r="Y131" s="17">
        <f>IF([1]source_data!G133="","",IF([1]source_data!Q133="","",[1]source_data!Q133))</f>
        <v>2</v>
      </c>
      <c r="Z131" s="18" t="str">
        <f>IF([1]source_data!G133="","",IF([1]source_data!I133="","",[1]tailored_settings!$B$10))</f>
        <v>Primary grant reason</v>
      </c>
      <c r="AA131" s="18" t="str">
        <f>IF([1]source_data!G133="","",IF([1]source_data!I133="","",[1]source_data!I133))</f>
        <v>1. Customer/family with a diagnosed condition or disability</v>
      </c>
      <c r="AB131" s="18" t="str">
        <f>IF([1]source_data!G133="","",IF([1]source_data!J133="","",[1]tailored_settings!$B$11))</f>
        <v/>
      </c>
      <c r="AC131" s="18" t="str">
        <f>IF([1]source_data!G133="","",IF([1]source_data!J133="","",[1]source_data!J133))</f>
        <v/>
      </c>
      <c r="AD131" s="18" t="str">
        <f>IF([1]source_data!G133="","",IF([1]source_data!K133="","",[1]tailored_settings!$B$12))</f>
        <v>Grant purpose</v>
      </c>
      <c r="AE131" s="18" t="str">
        <f>IF([1]source_data!G133="","",IF([1]source_data!K133="","",[1]source_data!K133))</f>
        <v>Food vouchers</v>
      </c>
      <c r="AF131" s="18" t="str">
        <f>IF([1]source_data!G133="","",IF([1]source_data!K133="","",[1]tailored_settings!$B$13))</f>
        <v>Grant purpose</v>
      </c>
      <c r="AG131" s="18" t="str">
        <f>IF([1]source_data!G133="","",IF([1]source_data!K133="","",[1]source_data!K133))</f>
        <v>Food vouchers</v>
      </c>
      <c r="AH131" s="18" t="str">
        <f>IF([1]source_data!G133="","",IF([1]source_data!M133="","",[1]tailored_settings!$B$14))</f>
        <v/>
      </c>
      <c r="AI131" s="18" t="str">
        <f>IF([1]source_data!G133="","",IF([1]source_data!M133="","",[1]source_data!M133))</f>
        <v/>
      </c>
    </row>
    <row r="132" spans="1:35" ht="16" x14ac:dyDescent="0.2">
      <c r="A132" s="11" t="str">
        <f>IF([1]source_data!G134="","",IF(AND([1]source_data!C134&lt;&gt;"",[1]tailored_settings!$B$15="Publish"),CONCATENATE([1]tailored_settings!$B$2&amp;[1]source_data!C134),IF(AND([1]source_data!C134&lt;&gt;"",[1]tailored_settings!$B$15="Do not publish"),CONCATENATE([1]tailored_settings!$B$2&amp;TEXT(ROW(A132)-1,"0000")&amp;"_"&amp;TEXT(F132,"yyyy-mm")),CONCATENATE([1]tailored_settings!$B$2&amp;TEXT(ROW(A132)-1,"0000")&amp;"_"&amp;TEXT(F132,"yyyy-mm")))))</f>
        <v>360G-Longleigh-E25-00203W</v>
      </c>
      <c r="B132" s="11" t="str">
        <f>IF([1]source_data!G134="","",IF([1]source_data!E134&lt;&gt;"",[1]source_data!E134,CONCATENATE("Grant to "&amp;G132)))</f>
        <v>Grant to Individual Recipient</v>
      </c>
      <c r="C132" s="11" t="str">
        <f>IF([1]source_data!G134="","",IF([1]source_data!F134="",_xlfn.XLOOKUP(T132,[1]tailored_settings!$B$20:$B$25,[1]tailored_settings!$A$20:$A$25,"")))</f>
        <v>Providing financial aid during a time of crisis</v>
      </c>
      <c r="D132" s="12">
        <f>IF([1]source_data!G134="","",IF([1]source_data!G134="","",[1]source_data!G134))</f>
        <v>350</v>
      </c>
      <c r="E132" s="11" t="str">
        <f>IF([1]source_data!G134="","",[1]tailored_settings!$B$3)</f>
        <v>GBP</v>
      </c>
      <c r="F132" s="13" t="str">
        <f>IF([1]source_data!G134="","",IF([1]source_data!H134="","",[1]source_data!H134))</f>
        <v>2025-09-29</v>
      </c>
      <c r="G132" s="11" t="str">
        <f>IF([1]source_data!G134="","",[1]tailored_settings!$B$5)</f>
        <v>Individual Recipient</v>
      </c>
      <c r="H132" s="11" t="str">
        <f>IF([1]source_data!G134="","",IF(AND([1]source_data!A134&lt;&gt;"",[1]tailored_settings!$B$16="Publish"),CONCATENATE([1]tailored_settings!$B$2&amp;[1]source_data!A134),IF(AND([1]source_data!A134&lt;&gt;"",[1]tailored_settings!$B$16="Do not publish"),CONCATENATE([1]tailored_settings!$B$4&amp;TEXT(ROW(A132)-1,"0000")&amp;"_"&amp;TEXT(F132,"yyyy-mm")),CONCATENATE([1]tailored_settings!$B$4&amp;TEXT(ROW(A132)-1,"0000")&amp;"_"&amp;TEXT(F132,"yyyy-mm")))))</f>
        <v>360G-Longleigh-IND-0131_2025-09</v>
      </c>
      <c r="I132" s="11" t="str">
        <f>IF([1]source_data!G134="","",[1]tailored_settings!$B$7)</f>
        <v>Longleigh Foundation</v>
      </c>
      <c r="J132" s="11" t="str">
        <f>IF([1]source_data!G134="","",[1]tailored_settings!$B$6)</f>
        <v>GB-CHC-1169016</v>
      </c>
      <c r="K132" s="11" t="str">
        <f>IF([1]source_data!G134="","",IF([1]source_data!I134="","",VLOOKUP([1]source_data!I134,[1]codelist_mapping!A:C,3,FALSE)))</f>
        <v>GTIR040</v>
      </c>
      <c r="L132" s="11" t="str">
        <f>IF([1]source_data!G134="","",IF([1]source_data!J134="","",VLOOKUP([1]source_data!J134,[1]codelist_mapping!A:C,3,FALSE)))</f>
        <v/>
      </c>
      <c r="M132" s="11" t="str">
        <f>IF([1]source_data!G134="","",IF([1]source_data!K134="","",IF([1]source_data!M134&lt;&gt;"",CONCATENATE(VLOOKUP([1]source_data!K134,[1]codelist_mapping!F:H,3,FALSE)&amp;";"&amp;VLOOKUP([1]source_data!L134,[1]codelist_mapping!F:H,3,FALSE)&amp;";"&amp;VLOOKUP([1]source_data!M134,[1]codelist_mapping!F:H,3,FALSE)),IF([1]source_data!L134&lt;&gt;"",CONCATENATE(VLOOKUP([1]source_data!K134,[1]codelist_mapping!F:H,3,FALSE)&amp;";"&amp;VLOOKUP([1]source_data!L134,[1]codelist_mapping!F:H,3,FALSE)),IF([1]source_data!K134&lt;&gt;"",CONCATENATE(VLOOKUP([1]source_data!K134,[1]codelist_mapping!F:H,3,FALSE)))))))</f>
        <v>GTIP070;GTIP050</v>
      </c>
      <c r="N132" s="14" t="str">
        <f>IF([1]source_data!G134="","",IF([1]source_data!D134="","",VLOOKUP([1]source_data!D134,[1]geo_data!A:I,9,FALSE)))</f>
        <v>Shefford</v>
      </c>
      <c r="O132" s="14" t="str">
        <f>IF([1]source_data!G134="","",IF([1]source_data!D134="","",VLOOKUP([1]source_data!D134,[1]geo_data!A:I,8,FALSE)))</f>
        <v>E05014421</v>
      </c>
      <c r="P132" s="14" t="str">
        <f>IF([1]source_data!G134="","",IF(LEFT(O132,3)="E05","WD",IF(LEFT(O132,3)="S13","WD",IF(LEFT(O132,3)="W05","WD",IF(LEFT(O132,3)="W06","UA",IF(LEFT(O132,3)="S12","CA",IF(LEFT(O132,3)="E06","UA",IF(LEFT(O132,3)="E07","NMD",IF(LEFT(O132,3)="E08","MD",IF(LEFT(O132,3)="E09","LONB"))))))))))</f>
        <v>WD</v>
      </c>
      <c r="Q132" s="14" t="str">
        <f>IF([1]source_data!G134="","",IF([1]source_data!D134="","",VLOOKUP([1]source_data!D134,[1]geo_data!A:I,7,FALSE)))</f>
        <v>Central Bedfordshire</v>
      </c>
      <c r="R132" s="14" t="str">
        <f>IF([1]source_data!G134="","",IF([1]source_data!D134="","",VLOOKUP([1]source_data!D134,[1]geo_data!A:I,6,FALSE)))</f>
        <v>E06000056</v>
      </c>
      <c r="S132" s="14" t="str">
        <f>IF([1]source_data!G134="","",IF(LEFT(R132,3)="E05","WD",IF(LEFT(R132,3)="S13","WD",IF(LEFT(R132,3)="W05","WD",IF(LEFT(R132,3)="W06","UA",IF(LEFT(R132,3)="S12","CA",IF(LEFT(R132,3)="E06","UA",IF(LEFT(R132,3)="E07","NMD",IF(LEFT(R132,3)="E08","MD",IF(LEFT(R132,3)="E09","LONB"))))))))))</f>
        <v>UA</v>
      </c>
      <c r="T132" s="11" t="str">
        <f>IF([1]source_data!G134="","",IF([1]source_data!N134="","",[1]source_data!N134))</f>
        <v>Crisis Grant</v>
      </c>
      <c r="U132" s="15">
        <f>IF([1]source_data!G134="","",[1]tailored_settings!$B$8)</f>
        <v>46239</v>
      </c>
      <c r="V132" s="11" t="str">
        <f>IF([1]source_data!G134="","",[1]tailored_settings!$B$9)</f>
        <v>http://www.longleigh.org/</v>
      </c>
      <c r="W132" s="13" t="str">
        <f>IF([1]source_data!G134="","",IF([1]source_data!O134="","",[1]source_data!O134))</f>
        <v>2025-09-29</v>
      </c>
      <c r="X132" s="16" t="str">
        <f>IF([1]source_data!G134="","",IF([1]source_data!P134="","",[1]source_data!P134))</f>
        <v>2025-12-10</v>
      </c>
      <c r="Y132" s="17">
        <f>IF([1]source_data!G134="","",IF([1]source_data!Q134="","",[1]source_data!Q134))</f>
        <v>2</v>
      </c>
      <c r="Z132" s="18" t="str">
        <f>IF([1]source_data!G134="","",IF([1]source_data!I134="","",[1]tailored_settings!$B$10))</f>
        <v>Primary grant reason</v>
      </c>
      <c r="AA132" s="18" t="str">
        <f>IF([1]source_data!G134="","",IF([1]source_data!I134="","",[1]source_data!I134))</f>
        <v>2. Customer/family receiving medication and/or therapy for a mental health condition or substance addiction.</v>
      </c>
      <c r="AB132" s="18" t="str">
        <f>IF([1]source_data!G134="","",IF([1]source_data!J134="","",[1]tailored_settings!$B$11))</f>
        <v/>
      </c>
      <c r="AC132" s="18" t="str">
        <f>IF([1]source_data!G134="","",IF([1]source_data!J134="","",[1]source_data!J134))</f>
        <v/>
      </c>
      <c r="AD132" s="18" t="str">
        <f>IF([1]source_data!G134="","",IF([1]source_data!K134="","",[1]tailored_settings!$B$12))</f>
        <v>Grant purpose</v>
      </c>
      <c r="AE132" s="18" t="str">
        <f>IF([1]source_data!G134="","",IF([1]source_data!K134="","",[1]source_data!K134))</f>
        <v>Food vouchers</v>
      </c>
      <c r="AF132" s="18" t="str">
        <f>IF([1]source_data!G134="","",IF([1]source_data!K134="","",[1]tailored_settings!$B$13))</f>
        <v>Grant purpose</v>
      </c>
      <c r="AG132" s="18" t="str">
        <f>IF([1]source_data!G134="","",IF([1]source_data!K134="","",[1]source_data!K134))</f>
        <v>Food vouchers</v>
      </c>
      <c r="AH132" s="18" t="str">
        <f>IF([1]source_data!G134="","",IF([1]source_data!M134="","",[1]tailored_settings!$B$14))</f>
        <v/>
      </c>
      <c r="AI132" s="18" t="str">
        <f>IF([1]source_data!G134="","",IF([1]source_data!M134="","",[1]source_data!M134))</f>
        <v/>
      </c>
    </row>
    <row r="133" spans="1:35" ht="16" x14ac:dyDescent="0.2">
      <c r="A133" s="11" t="str">
        <f>IF([1]source_data!G135="","",IF(AND([1]source_data!C135&lt;&gt;"",[1]tailored_settings!$B$15="Publish"),CONCATENATE([1]tailored_settings!$B$2&amp;[1]source_data!C135),IF(AND([1]source_data!C135&lt;&gt;"",[1]tailored_settings!$B$15="Do not publish"),CONCATENATE([1]tailored_settings!$B$2&amp;TEXT(ROW(A133)-1,"0000")&amp;"_"&amp;TEXT(F133,"yyyy-mm")),CONCATENATE([1]tailored_settings!$B$2&amp;TEXT(ROW(A133)-1,"0000")&amp;"_"&amp;TEXT(F133,"yyyy-mm")))))</f>
        <v>360G-Longleigh-E25-00204W</v>
      </c>
      <c r="B133" s="11" t="str">
        <f>IF([1]source_data!G135="","",IF([1]source_data!E135&lt;&gt;"",[1]source_data!E135,CONCATENATE("Grant to "&amp;G133)))</f>
        <v>Grant to Individual Recipient</v>
      </c>
      <c r="C133" s="11" t="str">
        <f>IF([1]source_data!G135="","",IF([1]source_data!F135="",_xlfn.XLOOKUP(T133,[1]tailored_settings!$B$20:$B$25,[1]tailored_settings!$A$20:$A$25,"")))</f>
        <v>Helping to alleviate financial hardship</v>
      </c>
      <c r="D133" s="12">
        <f>IF([1]source_data!G135="","",IF([1]source_data!G135="","",[1]source_data!G135))</f>
        <v>688.9</v>
      </c>
      <c r="E133" s="11" t="str">
        <f>IF([1]source_data!G135="","",[1]tailored_settings!$B$3)</f>
        <v>GBP</v>
      </c>
      <c r="F133" s="13" t="str">
        <f>IF([1]source_data!G135="","",IF([1]source_data!H135="","",[1]source_data!H135))</f>
        <v>2025-09-29</v>
      </c>
      <c r="G133" s="11" t="str">
        <f>IF([1]source_data!G135="","",[1]tailored_settings!$B$5)</f>
        <v>Individual Recipient</v>
      </c>
      <c r="H133" s="11" t="str">
        <f>IF([1]source_data!G135="","",IF(AND([1]source_data!A135&lt;&gt;"",[1]tailored_settings!$B$16="Publish"),CONCATENATE([1]tailored_settings!$B$2&amp;[1]source_data!A135),IF(AND([1]source_data!A135&lt;&gt;"",[1]tailored_settings!$B$16="Do not publish"),CONCATENATE([1]tailored_settings!$B$4&amp;TEXT(ROW(A133)-1,"0000")&amp;"_"&amp;TEXT(F133,"yyyy-mm")),CONCATENATE([1]tailored_settings!$B$4&amp;TEXT(ROW(A133)-1,"0000")&amp;"_"&amp;TEXT(F133,"yyyy-mm")))))</f>
        <v>360G-Longleigh-IND-0132_2025-09</v>
      </c>
      <c r="I133" s="11" t="str">
        <f>IF([1]source_data!G135="","",[1]tailored_settings!$B$7)</f>
        <v>Longleigh Foundation</v>
      </c>
      <c r="J133" s="11" t="str">
        <f>IF([1]source_data!G135="","",[1]tailored_settings!$B$6)</f>
        <v>GB-CHC-1169016</v>
      </c>
      <c r="K133" s="11" t="str">
        <f>IF([1]source_data!G135="","",IF([1]source_data!I135="","",VLOOKUP([1]source_data!I135,[1]codelist_mapping!A:C,3,FALSE)))</f>
        <v>GTIR040</v>
      </c>
      <c r="L133" s="11" t="str">
        <f>IF([1]source_data!G135="","",IF([1]source_data!J135="","",VLOOKUP([1]source_data!J135,[1]codelist_mapping!A:C,3,FALSE)))</f>
        <v/>
      </c>
      <c r="M133" s="11" t="str">
        <f>IF([1]source_data!G135="","",IF([1]source_data!K135="","",IF([1]source_data!M135&lt;&gt;"",CONCATENATE(VLOOKUP([1]source_data!K135,[1]codelist_mapping!F:H,3,FALSE)&amp;";"&amp;VLOOKUP([1]source_data!L135,[1]codelist_mapping!F:H,3,FALSE)&amp;";"&amp;VLOOKUP([1]source_data!M135,[1]codelist_mapping!F:H,3,FALSE)),IF([1]source_data!L135&lt;&gt;"",CONCATENATE(VLOOKUP([1]source_data!K135,[1]codelist_mapping!F:H,3,FALSE)&amp;";"&amp;VLOOKUP([1]source_data!L135,[1]codelist_mapping!F:H,3,FALSE)),IF([1]source_data!K135&lt;&gt;"",CONCATENATE(VLOOKUP([1]source_data!K135,[1]codelist_mapping!F:H,3,FALSE)))))))</f>
        <v>GTIP020;GTIP020</v>
      </c>
      <c r="N133" s="14" t="str">
        <f>IF([1]source_data!G135="","",IF([1]source_data!D135="","",VLOOKUP([1]source_data!D135,[1]geo_data!A:I,9,FALSE)))</f>
        <v>Wincanton &amp; Bruton</v>
      </c>
      <c r="O133" s="14" t="str">
        <f>IF([1]source_data!G135="","",IF([1]source_data!D135="","",VLOOKUP([1]source_data!D135,[1]geo_data!A:I,8,FALSE)))</f>
        <v>E05014389</v>
      </c>
      <c r="P133" s="14" t="str">
        <f>IF([1]source_data!G135="","",IF(LEFT(O133,3)="E05","WD",IF(LEFT(O133,3)="S13","WD",IF(LEFT(O133,3)="W05","WD",IF(LEFT(O133,3)="W06","UA",IF(LEFT(O133,3)="S12","CA",IF(LEFT(O133,3)="E06","UA",IF(LEFT(O133,3)="E07","NMD",IF(LEFT(O133,3)="E08","MD",IF(LEFT(O133,3)="E09","LONB"))))))))))</f>
        <v>WD</v>
      </c>
      <c r="Q133" s="14" t="str">
        <f>IF([1]source_data!G135="","",IF([1]source_data!D135="","",VLOOKUP([1]source_data!D135,[1]geo_data!A:I,7,FALSE)))</f>
        <v>Somerset</v>
      </c>
      <c r="R133" s="14" t="str">
        <f>IF([1]source_data!G135="","",IF([1]source_data!D135="","",VLOOKUP([1]source_data!D135,[1]geo_data!A:I,6,FALSE)))</f>
        <v>E06000066</v>
      </c>
      <c r="S133" s="14" t="str">
        <f>IF([1]source_data!G135="","",IF(LEFT(R133,3)="E05","WD",IF(LEFT(R133,3)="S13","WD",IF(LEFT(R133,3)="W05","WD",IF(LEFT(R133,3)="W06","UA",IF(LEFT(R133,3)="S12","CA",IF(LEFT(R133,3)="E06","UA",IF(LEFT(R133,3)="E07","NMD",IF(LEFT(R133,3)="E08","MD",IF(LEFT(R133,3)="E09","LONB"))))))))))</f>
        <v>UA</v>
      </c>
      <c r="T133" s="11" t="str">
        <f>IF([1]source_data!G135="","",IF([1]source_data!N135="","",[1]source_data!N135))</f>
        <v>Hardship Grant</v>
      </c>
      <c r="U133" s="15">
        <f>IF([1]source_data!G135="","",[1]tailored_settings!$B$8)</f>
        <v>46239</v>
      </c>
      <c r="V133" s="11" t="str">
        <f>IF([1]source_data!G135="","",[1]tailored_settings!$B$9)</f>
        <v>http://www.longleigh.org/</v>
      </c>
      <c r="W133" s="13" t="str">
        <f>IF([1]source_data!G135="","",IF([1]source_data!O135="","",[1]source_data!O135))</f>
        <v>2025-09-29</v>
      </c>
      <c r="X133" s="16" t="str">
        <f>IF([1]source_data!G135="","",IF([1]source_data!P135="","",[1]source_data!P135))</f>
        <v>2025-10-30</v>
      </c>
      <c r="Y133" s="17">
        <f>IF([1]source_data!G135="","",IF([1]source_data!Q135="","",[1]source_data!Q135))</f>
        <v>1</v>
      </c>
      <c r="Z133" s="18" t="str">
        <f>IF([1]source_data!G135="","",IF([1]source_data!I135="","",[1]tailored_settings!$B$10))</f>
        <v>Primary grant reason</v>
      </c>
      <c r="AA133" s="18" t="str">
        <f>IF([1]source_data!G135="","",IF([1]source_data!I135="","",[1]source_data!I135))</f>
        <v>2. Customer/family receiving medication and/or therapy for a mental health condition or substance addiction.</v>
      </c>
      <c r="AB133" s="18" t="str">
        <f>IF([1]source_data!G135="","",IF([1]source_data!J135="","",[1]tailored_settings!$B$11))</f>
        <v/>
      </c>
      <c r="AC133" s="18" t="str">
        <f>IF([1]source_data!G135="","",IF([1]source_data!J135="","",[1]source_data!J135))</f>
        <v/>
      </c>
      <c r="AD133" s="18" t="str">
        <f>IF([1]source_data!G135="","",IF([1]source_data!K135="","",[1]tailored_settings!$B$12))</f>
        <v>Grant purpose</v>
      </c>
      <c r="AE133" s="18" t="str">
        <f>IF([1]source_data!G135="","",IF([1]source_data!K135="","",[1]source_data!K135))</f>
        <v xml:space="preserve">Furniture </v>
      </c>
      <c r="AF133" s="18" t="str">
        <f>IF([1]source_data!G135="","",IF([1]source_data!K135="","",[1]tailored_settings!$B$13))</f>
        <v>Grant purpose</v>
      </c>
      <c r="AG133" s="18" t="str">
        <f>IF([1]source_data!G135="","",IF([1]source_data!K135="","",[1]source_data!K135))</f>
        <v xml:space="preserve">Furniture </v>
      </c>
      <c r="AH133" s="18" t="str">
        <f>IF([1]source_data!G135="","",IF([1]source_data!M135="","",[1]tailored_settings!$B$14))</f>
        <v/>
      </c>
      <c r="AI133" s="18" t="str">
        <f>IF([1]source_data!G135="","",IF([1]source_data!M135="","",[1]source_data!M135))</f>
        <v/>
      </c>
    </row>
    <row r="134" spans="1:35" ht="16" x14ac:dyDescent="0.2">
      <c r="A134" s="11" t="str">
        <f>IF([1]source_data!G136="","",IF(AND([1]source_data!C136&lt;&gt;"",[1]tailored_settings!$B$15="Publish"),CONCATENATE([1]tailored_settings!$B$2&amp;[1]source_data!C136),IF(AND([1]source_data!C136&lt;&gt;"",[1]tailored_settings!$B$15="Do not publish"),CONCATENATE([1]tailored_settings!$B$2&amp;TEXT(ROW(A134)-1,"0000")&amp;"_"&amp;TEXT(F134,"yyyy-mm")),CONCATENATE([1]tailored_settings!$B$2&amp;TEXT(ROW(A134)-1,"0000")&amp;"_"&amp;TEXT(F134,"yyyy-mm")))))</f>
        <v>360G-Longleigh-E25-00205W</v>
      </c>
      <c r="B134" s="11" t="str">
        <f>IF([1]source_data!G136="","",IF([1]source_data!E136&lt;&gt;"",[1]source_data!E136,CONCATENATE("Grant to "&amp;G134)))</f>
        <v>Grant to Individual Recipient</v>
      </c>
      <c r="C134" s="11" t="str">
        <f>IF([1]source_data!G136="","",IF([1]source_data!F136="",_xlfn.XLOOKUP(T134,[1]tailored_settings!$B$20:$B$25,[1]tailored_settings!$A$20:$A$25,"")))</f>
        <v>Providing financial aid during a time of crisis</v>
      </c>
      <c r="D134" s="12">
        <f>IF([1]source_data!G136="","",IF([1]source_data!G136="","",[1]source_data!G136))</f>
        <v>350</v>
      </c>
      <c r="E134" s="11" t="str">
        <f>IF([1]source_data!G136="","",[1]tailored_settings!$B$3)</f>
        <v>GBP</v>
      </c>
      <c r="F134" s="13" t="str">
        <f>IF([1]source_data!G136="","",IF([1]source_data!H136="","",[1]source_data!H136))</f>
        <v>2025-09-29</v>
      </c>
      <c r="G134" s="11" t="str">
        <f>IF([1]source_data!G136="","",[1]tailored_settings!$B$5)</f>
        <v>Individual Recipient</v>
      </c>
      <c r="H134" s="11" t="str">
        <f>IF([1]source_data!G136="","",IF(AND([1]source_data!A136&lt;&gt;"",[1]tailored_settings!$B$16="Publish"),CONCATENATE([1]tailored_settings!$B$2&amp;[1]source_data!A136),IF(AND([1]source_data!A136&lt;&gt;"",[1]tailored_settings!$B$16="Do not publish"),CONCATENATE([1]tailored_settings!$B$4&amp;TEXT(ROW(A134)-1,"0000")&amp;"_"&amp;TEXT(F134,"yyyy-mm")),CONCATENATE([1]tailored_settings!$B$4&amp;TEXT(ROW(A134)-1,"0000")&amp;"_"&amp;TEXT(F134,"yyyy-mm")))))</f>
        <v>360G-Longleigh-IND-0133_2025-09</v>
      </c>
      <c r="I134" s="11" t="str">
        <f>IF([1]source_data!G136="","",[1]tailored_settings!$B$7)</f>
        <v>Longleigh Foundation</v>
      </c>
      <c r="J134" s="11" t="str">
        <f>IF([1]source_data!G136="","",[1]tailored_settings!$B$6)</f>
        <v>GB-CHC-1169016</v>
      </c>
      <c r="K134" s="11" t="str">
        <f>IF([1]source_data!G136="","",IF([1]source_data!I136="","",VLOOKUP([1]source_data!I136,[1]codelist_mapping!A:C,3,FALSE)))</f>
        <v>GTIR040</v>
      </c>
      <c r="L134" s="11" t="str">
        <f>IF([1]source_data!G136="","",IF([1]source_data!J136="","",VLOOKUP([1]source_data!J136,[1]codelist_mapping!A:C,3,FALSE)))</f>
        <v/>
      </c>
      <c r="M134" s="11" t="str">
        <f>IF([1]source_data!G136="","",IF([1]source_data!K136="","",IF([1]source_data!M136&lt;&gt;"",CONCATENATE(VLOOKUP([1]source_data!K136,[1]codelist_mapping!F:H,3,FALSE)&amp;";"&amp;VLOOKUP([1]source_data!L136,[1]codelist_mapping!F:H,3,FALSE)&amp;";"&amp;VLOOKUP([1]source_data!M136,[1]codelist_mapping!F:H,3,FALSE)),IF([1]source_data!L136&lt;&gt;"",CONCATENATE(VLOOKUP([1]source_data!K136,[1]codelist_mapping!F:H,3,FALSE)&amp;";"&amp;VLOOKUP([1]source_data!L136,[1]codelist_mapping!F:H,3,FALSE)),IF([1]source_data!K136&lt;&gt;"",CONCATENATE(VLOOKUP([1]source_data!K136,[1]codelist_mapping!F:H,3,FALSE)))))))</f>
        <v>GTIP070</v>
      </c>
      <c r="N134" s="14" t="str">
        <f>IF([1]source_data!G136="","",IF([1]source_data!D136="","",VLOOKUP([1]source_data!D136,[1]geo_data!A:I,9,FALSE)))</f>
        <v>Adel &amp; Wharfedale</v>
      </c>
      <c r="O134" s="14" t="str">
        <f>IF([1]source_data!G136="","",IF([1]source_data!D136="","",VLOOKUP([1]source_data!D136,[1]geo_data!A:I,8,FALSE)))</f>
        <v>E05012841</v>
      </c>
      <c r="P134" s="14" t="str">
        <f>IF([1]source_data!G136="","",IF(LEFT(O134,3)="E05","WD",IF(LEFT(O134,3)="S13","WD",IF(LEFT(O134,3)="W05","WD",IF(LEFT(O134,3)="W06","UA",IF(LEFT(O134,3)="S12","CA",IF(LEFT(O134,3)="E06","UA",IF(LEFT(O134,3)="E07","NMD",IF(LEFT(O134,3)="E08","MD",IF(LEFT(O134,3)="E09","LONB"))))))))))</f>
        <v>WD</v>
      </c>
      <c r="Q134" s="14" t="str">
        <f>IF([1]source_data!G136="","",IF([1]source_data!D136="","",VLOOKUP([1]source_data!D136,[1]geo_data!A:I,7,FALSE)))</f>
        <v>Leeds</v>
      </c>
      <c r="R134" s="14" t="str">
        <f>IF([1]source_data!G136="","",IF([1]source_data!D136="","",VLOOKUP([1]source_data!D136,[1]geo_data!A:I,6,FALSE)))</f>
        <v>E08000035</v>
      </c>
      <c r="S134" s="14" t="str">
        <f>IF([1]source_data!G136="","",IF(LEFT(R134,3)="E05","WD",IF(LEFT(R134,3)="S13","WD",IF(LEFT(R134,3)="W05","WD",IF(LEFT(R134,3)="W06","UA",IF(LEFT(R134,3)="S12","CA",IF(LEFT(R134,3)="E06","UA",IF(LEFT(R134,3)="E07","NMD",IF(LEFT(R134,3)="E08","MD",IF(LEFT(R134,3)="E09","LONB"))))))))))</f>
        <v>MD</v>
      </c>
      <c r="T134" s="11" t="str">
        <f>IF([1]source_data!G136="","",IF([1]source_data!N136="","",[1]source_data!N136))</f>
        <v>Crisis Grant</v>
      </c>
      <c r="U134" s="15">
        <f>IF([1]source_data!G136="","",[1]tailored_settings!$B$8)</f>
        <v>46239</v>
      </c>
      <c r="V134" s="11" t="str">
        <f>IF([1]source_data!G136="","",[1]tailored_settings!$B$9)</f>
        <v>http://www.longleigh.org/</v>
      </c>
      <c r="W134" s="13" t="str">
        <f>IF([1]source_data!G136="","",IF([1]source_data!O136="","",[1]source_data!O136))</f>
        <v>2025-09-29</v>
      </c>
      <c r="X134" s="16" t="str">
        <f>IF([1]source_data!G136="","",IF([1]source_data!P136="","",[1]source_data!P136))</f>
        <v>2025-11-04</v>
      </c>
      <c r="Y134" s="17">
        <f>IF([1]source_data!G136="","",IF([1]source_data!Q136="","",[1]source_data!Q136))</f>
        <v>1</v>
      </c>
      <c r="Z134" s="18" t="str">
        <f>IF([1]source_data!G136="","",IF([1]source_data!I136="","",[1]tailored_settings!$B$10))</f>
        <v>Primary grant reason</v>
      </c>
      <c r="AA134" s="18" t="str">
        <f>IF([1]source_data!G136="","",IF([1]source_data!I136="","",[1]source_data!I136))</f>
        <v>2. Customer/family receiving medication and/or therapy for a mental health condition or substance addiction.</v>
      </c>
      <c r="AB134" s="18" t="str">
        <f>IF([1]source_data!G136="","",IF([1]source_data!J136="","",[1]tailored_settings!$B$11))</f>
        <v/>
      </c>
      <c r="AC134" s="18" t="str">
        <f>IF([1]source_data!G136="","",IF([1]source_data!J136="","",[1]source_data!J136))</f>
        <v/>
      </c>
      <c r="AD134" s="18" t="str">
        <f>IF([1]source_data!G136="","",IF([1]source_data!K136="","",[1]tailored_settings!$B$12))</f>
        <v>Grant purpose</v>
      </c>
      <c r="AE134" s="18" t="str">
        <f>IF([1]source_data!G136="","",IF([1]source_data!K136="","",[1]source_data!K136))</f>
        <v>Food vouchers</v>
      </c>
      <c r="AF134" s="18" t="str">
        <f>IF([1]source_data!G136="","",IF([1]source_data!K136="","",[1]tailored_settings!$B$13))</f>
        <v>Grant purpose</v>
      </c>
      <c r="AG134" s="18" t="str">
        <f>IF([1]source_data!G136="","",IF([1]source_data!K136="","",[1]source_data!K136))</f>
        <v>Food vouchers</v>
      </c>
      <c r="AH134" s="18" t="str">
        <f>IF([1]source_data!G136="","",IF([1]source_data!M136="","",[1]tailored_settings!$B$14))</f>
        <v/>
      </c>
      <c r="AI134" s="18" t="str">
        <f>IF([1]source_data!G136="","",IF([1]source_data!M136="","",[1]source_data!M136))</f>
        <v/>
      </c>
    </row>
    <row r="135" spans="1:35" ht="16" x14ac:dyDescent="0.2">
      <c r="A135" s="11" t="str">
        <f>IF([1]source_data!G137="","",IF(AND([1]source_data!C137&lt;&gt;"",[1]tailored_settings!$B$15="Publish"),CONCATENATE([1]tailored_settings!$B$2&amp;[1]source_data!C137),IF(AND([1]source_data!C137&lt;&gt;"",[1]tailored_settings!$B$15="Do not publish"),CONCATENATE([1]tailored_settings!$B$2&amp;TEXT(ROW(A135)-1,"0000")&amp;"_"&amp;TEXT(F135,"yyyy-mm")),CONCATENATE([1]tailored_settings!$B$2&amp;TEXT(ROW(A135)-1,"0000")&amp;"_"&amp;TEXT(F135,"yyyy-mm")))))</f>
        <v>360G-Longleigh-E25-00206W</v>
      </c>
      <c r="B135" s="11" t="str">
        <f>IF([1]source_data!G137="","",IF([1]source_data!E137&lt;&gt;"",[1]source_data!E137,CONCATENATE("Grant to "&amp;G135)))</f>
        <v>Grant to Individual Recipient</v>
      </c>
      <c r="C135" s="11" t="str">
        <f>IF([1]source_data!G137="","",IF([1]source_data!F137="",_xlfn.XLOOKUP(T135,[1]tailored_settings!$B$20:$B$25,[1]tailored_settings!$A$20:$A$25,"")))</f>
        <v>Helping to alleviate financial hardship</v>
      </c>
      <c r="D135" s="12">
        <f>IF([1]source_data!G137="","",IF([1]source_data!G137="","",[1]source_data!G137))</f>
        <v>299.99</v>
      </c>
      <c r="E135" s="11" t="str">
        <f>IF([1]source_data!G137="","",[1]tailored_settings!$B$3)</f>
        <v>GBP</v>
      </c>
      <c r="F135" s="13" t="str">
        <f>IF([1]source_data!G137="","",IF([1]source_data!H137="","",[1]source_data!H137))</f>
        <v>2025-10-01</v>
      </c>
      <c r="G135" s="11" t="str">
        <f>IF([1]source_data!G137="","",[1]tailored_settings!$B$5)</f>
        <v>Individual Recipient</v>
      </c>
      <c r="H135" s="11" t="str">
        <f>IF([1]source_data!G137="","",IF(AND([1]source_data!A137&lt;&gt;"",[1]tailored_settings!$B$16="Publish"),CONCATENATE([1]tailored_settings!$B$2&amp;[1]source_data!A137),IF(AND([1]source_data!A137&lt;&gt;"",[1]tailored_settings!$B$16="Do not publish"),CONCATENATE([1]tailored_settings!$B$4&amp;TEXT(ROW(A135)-1,"0000")&amp;"_"&amp;TEXT(F135,"yyyy-mm")),CONCATENATE([1]tailored_settings!$B$4&amp;TEXT(ROW(A135)-1,"0000")&amp;"_"&amp;TEXT(F135,"yyyy-mm")))))</f>
        <v>360G-Longleigh-IND-0134_2025-10</v>
      </c>
      <c r="I135" s="11" t="str">
        <f>IF([1]source_data!G137="","",[1]tailored_settings!$B$7)</f>
        <v>Longleigh Foundation</v>
      </c>
      <c r="J135" s="11" t="str">
        <f>IF([1]source_data!G137="","",[1]tailored_settings!$B$6)</f>
        <v>GB-CHC-1169016</v>
      </c>
      <c r="K135" s="11" t="str">
        <f>IF([1]source_data!G137="","",IF([1]source_data!I137="","",VLOOKUP([1]source_data!I137,[1]codelist_mapping!A:C,3,FALSE)))</f>
        <v>GTIR030</v>
      </c>
      <c r="L135" s="11" t="str">
        <f>IF([1]source_data!G137="","",IF([1]source_data!J137="","",VLOOKUP([1]source_data!J137,[1]codelist_mapping!A:C,3,FALSE)))</f>
        <v/>
      </c>
      <c r="M135" s="11" t="str">
        <f>IF([1]source_data!G137="","",IF([1]source_data!K137="","",IF([1]source_data!M137&lt;&gt;"",CONCATENATE(VLOOKUP([1]source_data!K137,[1]codelist_mapping!F:H,3,FALSE)&amp;";"&amp;VLOOKUP([1]source_data!L137,[1]codelist_mapping!F:H,3,FALSE)&amp;";"&amp;VLOOKUP([1]source_data!M137,[1]codelist_mapping!F:H,3,FALSE)),IF([1]source_data!L137&lt;&gt;"",CONCATENATE(VLOOKUP([1]source_data!K137,[1]codelist_mapping!F:H,3,FALSE)&amp;";"&amp;VLOOKUP([1]source_data!L137,[1]codelist_mapping!F:H,3,FALSE)),IF([1]source_data!K137&lt;&gt;"",CONCATENATE(VLOOKUP([1]source_data!K137,[1]codelist_mapping!F:H,3,FALSE)))))))</f>
        <v>GTIP020</v>
      </c>
      <c r="N135" s="14" t="str">
        <f>IF([1]source_data!G137="","",IF([1]source_data!D137="","",VLOOKUP([1]source_data!D137,[1]geo_data!A:I,9,FALSE)))</f>
        <v>Kington</v>
      </c>
      <c r="O135" s="14" t="str">
        <f>IF([1]source_data!G137="","",IF([1]source_data!D137="","",VLOOKUP([1]source_data!D137,[1]geo_data!A:I,8,FALSE)))</f>
        <v>E05009464</v>
      </c>
      <c r="P135" s="14" t="str">
        <f>IF([1]source_data!G137="","",IF(LEFT(O135,3)="E05","WD",IF(LEFT(O135,3)="S13","WD",IF(LEFT(O135,3)="W05","WD",IF(LEFT(O135,3)="W06","UA",IF(LEFT(O135,3)="S12","CA",IF(LEFT(O135,3)="E06","UA",IF(LEFT(O135,3)="E07","NMD",IF(LEFT(O135,3)="E08","MD",IF(LEFT(O135,3)="E09","LONB"))))))))))</f>
        <v>WD</v>
      </c>
      <c r="Q135" s="14" t="str">
        <f>IF([1]source_data!G137="","",IF([1]source_data!D137="","",VLOOKUP([1]source_data!D137,[1]geo_data!A:I,7,FALSE)))</f>
        <v>Herefordshire, County of</v>
      </c>
      <c r="R135" s="14" t="str">
        <f>IF([1]source_data!G137="","",IF([1]source_data!D137="","",VLOOKUP([1]source_data!D137,[1]geo_data!A:I,6,FALSE)))</f>
        <v>E06000019</v>
      </c>
      <c r="S135" s="14" t="str">
        <f>IF([1]source_data!G137="","",IF(LEFT(R135,3)="E05","WD",IF(LEFT(R135,3)="S13","WD",IF(LEFT(R135,3)="W05","WD",IF(LEFT(R135,3)="W06","UA",IF(LEFT(R135,3)="S12","CA",IF(LEFT(R135,3)="E06","UA",IF(LEFT(R135,3)="E07","NMD",IF(LEFT(R135,3)="E08","MD",IF(LEFT(R135,3)="E09","LONB"))))))))))</f>
        <v>UA</v>
      </c>
      <c r="T135" s="11" t="str">
        <f>IF([1]source_data!G137="","",IF([1]source_data!N137="","",[1]source_data!N137))</f>
        <v>Hardship Grant</v>
      </c>
      <c r="U135" s="15">
        <f>IF([1]source_data!G137="","",[1]tailored_settings!$B$8)</f>
        <v>46239</v>
      </c>
      <c r="V135" s="11" t="str">
        <f>IF([1]source_data!G137="","",[1]tailored_settings!$B$9)</f>
        <v>http://www.longleigh.org/</v>
      </c>
      <c r="W135" s="13" t="str">
        <f>IF([1]source_data!G137="","",IF([1]source_data!O137="","",[1]source_data!O137))</f>
        <v>2025-10-01</v>
      </c>
      <c r="X135" s="16" t="str">
        <f>IF([1]source_data!G137="","",IF([1]source_data!P137="","",[1]source_data!P137))</f>
        <v>2025-10-13</v>
      </c>
      <c r="Y135" s="17">
        <f>IF([1]source_data!G137="","",IF([1]source_data!Q137="","",[1]source_data!Q137))</f>
        <v>0</v>
      </c>
      <c r="Z135" s="18" t="str">
        <f>IF([1]source_data!G137="","",IF([1]source_data!I137="","",[1]tailored_settings!$B$10))</f>
        <v>Primary grant reason</v>
      </c>
      <c r="AA135" s="18" t="str">
        <f>IF([1]source_data!G137="","",IF([1]source_data!I137="","",[1]source_data!I137))</f>
        <v>1. Customer/family with a diagnosed condition or disability</v>
      </c>
      <c r="AB135" s="18" t="str">
        <f>IF([1]source_data!G137="","",IF([1]source_data!J137="","",[1]tailored_settings!$B$11))</f>
        <v/>
      </c>
      <c r="AC135" s="18" t="str">
        <f>IF([1]source_data!G137="","",IF([1]source_data!J137="","",[1]source_data!J137))</f>
        <v/>
      </c>
      <c r="AD135" s="18" t="str">
        <f>IF([1]source_data!G137="","",IF([1]source_data!K137="","",[1]tailored_settings!$B$12))</f>
        <v>Grant purpose</v>
      </c>
      <c r="AE135" s="18" t="str">
        <f>IF([1]source_data!G137="","",IF([1]source_data!K137="","",[1]source_data!K137))</f>
        <v>Appliances</v>
      </c>
      <c r="AF135" s="18" t="str">
        <f>IF([1]source_data!G137="","",IF([1]source_data!K137="","",[1]tailored_settings!$B$13))</f>
        <v>Grant purpose</v>
      </c>
      <c r="AG135" s="18" t="str">
        <f>IF([1]source_data!G137="","",IF([1]source_data!K137="","",[1]source_data!K137))</f>
        <v>Appliances</v>
      </c>
      <c r="AH135" s="18" t="str">
        <f>IF([1]source_data!G137="","",IF([1]source_data!M137="","",[1]tailored_settings!$B$14))</f>
        <v/>
      </c>
      <c r="AI135" s="18" t="str">
        <f>IF([1]source_data!G137="","",IF([1]source_data!M137="","",[1]source_data!M137))</f>
        <v/>
      </c>
    </row>
    <row r="136" spans="1:35" ht="16" x14ac:dyDescent="0.2">
      <c r="A136" s="11" t="str">
        <f>IF([1]source_data!G138="","",IF(AND([1]source_data!C138&lt;&gt;"",[1]tailored_settings!$B$15="Publish"),CONCATENATE([1]tailored_settings!$B$2&amp;[1]source_data!C138),IF(AND([1]source_data!C138&lt;&gt;"",[1]tailored_settings!$B$15="Do not publish"),CONCATENATE([1]tailored_settings!$B$2&amp;TEXT(ROW(A136)-1,"0000")&amp;"_"&amp;TEXT(F136,"yyyy-mm")),CONCATENATE([1]tailored_settings!$B$2&amp;TEXT(ROW(A136)-1,"0000")&amp;"_"&amp;TEXT(F136,"yyyy-mm")))))</f>
        <v>360G-Longleigh-E25-00207W</v>
      </c>
      <c r="B136" s="11" t="str">
        <f>IF([1]source_data!G138="","",IF([1]source_data!E138&lt;&gt;"",[1]source_data!E138,CONCATENATE("Grant to "&amp;G136)))</f>
        <v>Grant to Individual Recipient</v>
      </c>
      <c r="C136" s="11" t="str">
        <f>IF([1]source_data!G138="","",IF([1]source_data!F138="",_xlfn.XLOOKUP(T136,[1]tailored_settings!$B$20:$B$25,[1]tailored_settings!$A$20:$A$25,"")))</f>
        <v>Providing financial aid during a time of crisis</v>
      </c>
      <c r="D136" s="12">
        <f>IF([1]source_data!G138="","",IF([1]source_data!G138="","",[1]source_data!G138))</f>
        <v>350</v>
      </c>
      <c r="E136" s="11" t="str">
        <f>IF([1]source_data!G138="","",[1]tailored_settings!$B$3)</f>
        <v>GBP</v>
      </c>
      <c r="F136" s="13" t="str">
        <f>IF([1]source_data!G138="","",IF([1]source_data!H138="","",[1]source_data!H138))</f>
        <v>2025-10-01</v>
      </c>
      <c r="G136" s="11" t="str">
        <f>IF([1]source_data!G138="","",[1]tailored_settings!$B$5)</f>
        <v>Individual Recipient</v>
      </c>
      <c r="H136" s="11" t="str">
        <f>IF([1]source_data!G138="","",IF(AND([1]source_data!A138&lt;&gt;"",[1]tailored_settings!$B$16="Publish"),CONCATENATE([1]tailored_settings!$B$2&amp;[1]source_data!A138),IF(AND([1]source_data!A138&lt;&gt;"",[1]tailored_settings!$B$16="Do not publish"),CONCATENATE([1]tailored_settings!$B$4&amp;TEXT(ROW(A136)-1,"0000")&amp;"_"&amp;TEXT(F136,"yyyy-mm")),CONCATENATE([1]tailored_settings!$B$4&amp;TEXT(ROW(A136)-1,"0000")&amp;"_"&amp;TEXT(F136,"yyyy-mm")))))</f>
        <v>360G-Longleigh-IND-0135_2025-10</v>
      </c>
      <c r="I136" s="11" t="str">
        <f>IF([1]source_data!G138="","",[1]tailored_settings!$B$7)</f>
        <v>Longleigh Foundation</v>
      </c>
      <c r="J136" s="11" t="str">
        <f>IF([1]source_data!G138="","",[1]tailored_settings!$B$6)</f>
        <v>GB-CHC-1169016</v>
      </c>
      <c r="K136" s="11" t="str">
        <f>IF([1]source_data!G138="","",IF([1]source_data!I138="","",VLOOKUP([1]source_data!I138,[1]codelist_mapping!A:C,3,FALSE)))</f>
        <v>GTIR030</v>
      </c>
      <c r="L136" s="11" t="str">
        <f>IF([1]source_data!G138="","",IF([1]source_data!J138="","",VLOOKUP([1]source_data!J138,[1]codelist_mapping!A:C,3,FALSE)))</f>
        <v/>
      </c>
      <c r="M136" s="11" t="str">
        <f>IF([1]source_data!G138="","",IF([1]source_data!K138="","",IF([1]source_data!M138&lt;&gt;"",CONCATENATE(VLOOKUP([1]source_data!K138,[1]codelist_mapping!F:H,3,FALSE)&amp;";"&amp;VLOOKUP([1]source_data!L138,[1]codelist_mapping!F:H,3,FALSE)&amp;";"&amp;VLOOKUP([1]source_data!M138,[1]codelist_mapping!F:H,3,FALSE)),IF([1]source_data!L138&lt;&gt;"",CONCATENATE(VLOOKUP([1]source_data!K138,[1]codelist_mapping!F:H,3,FALSE)&amp;";"&amp;VLOOKUP([1]source_data!L138,[1]codelist_mapping!F:H,3,FALSE)),IF([1]source_data!K138&lt;&gt;"",CONCATENATE(VLOOKUP([1]source_data!K138,[1]codelist_mapping!F:H,3,FALSE)))))))</f>
        <v>GTIP050</v>
      </c>
      <c r="N136" s="14" t="str">
        <f>IF([1]source_data!G138="","",IF([1]source_data!D138="","",VLOOKUP([1]source_data!D138,[1]geo_data!A:I,9,FALSE)))</f>
        <v>Houghton Regis West</v>
      </c>
      <c r="O136" s="14" t="str">
        <f>IF([1]source_data!G138="","",IF([1]source_data!D138="","",VLOOKUP([1]source_data!D138,[1]geo_data!A:I,8,FALSE)))</f>
        <v>E05014413</v>
      </c>
      <c r="P136" s="14" t="str">
        <f>IF([1]source_data!G138="","",IF(LEFT(O136,3)="E05","WD",IF(LEFT(O136,3)="S13","WD",IF(LEFT(O136,3)="W05","WD",IF(LEFT(O136,3)="W06","UA",IF(LEFT(O136,3)="S12","CA",IF(LEFT(O136,3)="E06","UA",IF(LEFT(O136,3)="E07","NMD",IF(LEFT(O136,3)="E08","MD",IF(LEFT(O136,3)="E09","LONB"))))))))))</f>
        <v>WD</v>
      </c>
      <c r="Q136" s="14" t="str">
        <f>IF([1]source_data!G138="","",IF([1]source_data!D138="","",VLOOKUP([1]source_data!D138,[1]geo_data!A:I,7,FALSE)))</f>
        <v>Central Bedfordshire</v>
      </c>
      <c r="R136" s="14" t="str">
        <f>IF([1]source_data!G138="","",IF([1]source_data!D138="","",VLOOKUP([1]source_data!D138,[1]geo_data!A:I,6,FALSE)))</f>
        <v>E06000056</v>
      </c>
      <c r="S136" s="14" t="str">
        <f>IF([1]source_data!G138="","",IF(LEFT(R136,3)="E05","WD",IF(LEFT(R136,3)="S13","WD",IF(LEFT(R136,3)="W05","WD",IF(LEFT(R136,3)="W06","UA",IF(LEFT(R136,3)="S12","CA",IF(LEFT(R136,3)="E06","UA",IF(LEFT(R136,3)="E07","NMD",IF(LEFT(R136,3)="E08","MD",IF(LEFT(R136,3)="E09","LONB"))))))))))</f>
        <v>UA</v>
      </c>
      <c r="T136" s="11" t="str">
        <f>IF([1]source_data!G138="","",IF([1]source_data!N138="","",[1]source_data!N138))</f>
        <v>Crisis Grant</v>
      </c>
      <c r="U136" s="15">
        <f>IF([1]source_data!G138="","",[1]tailored_settings!$B$8)</f>
        <v>46239</v>
      </c>
      <c r="V136" s="11" t="str">
        <f>IF([1]source_data!G138="","",[1]tailored_settings!$B$9)</f>
        <v>http://www.longleigh.org/</v>
      </c>
      <c r="W136" s="13" t="str">
        <f>IF([1]source_data!G138="","",IF([1]source_data!O138="","",[1]source_data!O138))</f>
        <v>2025-10-01</v>
      </c>
      <c r="X136" s="16" t="str">
        <f>IF([1]source_data!G138="","",IF([1]source_data!P138="","",[1]source_data!P138))</f>
        <v>2025-11-03</v>
      </c>
      <c r="Y136" s="17">
        <f>IF([1]source_data!G138="","",IF([1]source_data!Q138="","",[1]source_data!Q138))</f>
        <v>1</v>
      </c>
      <c r="Z136" s="18" t="str">
        <f>IF([1]source_data!G138="","",IF([1]source_data!I138="","",[1]tailored_settings!$B$10))</f>
        <v>Primary grant reason</v>
      </c>
      <c r="AA136" s="18" t="str">
        <f>IF([1]source_data!G138="","",IF([1]source_data!I138="","",[1]source_data!I138))</f>
        <v>1. Customer/family with a diagnosed condition or disability</v>
      </c>
      <c r="AB136" s="18" t="str">
        <f>IF([1]source_data!G138="","",IF([1]source_data!J138="","",[1]tailored_settings!$B$11))</f>
        <v/>
      </c>
      <c r="AC136" s="18" t="str">
        <f>IF([1]source_data!G138="","",IF([1]source_data!J138="","",[1]source_data!J138))</f>
        <v/>
      </c>
      <c r="AD136" s="18" t="str">
        <f>IF([1]source_data!G138="","",IF([1]source_data!K138="","",[1]tailored_settings!$B$12))</f>
        <v>Grant purpose</v>
      </c>
      <c r="AE136" s="18" t="str">
        <f>IF([1]source_data!G138="","",IF([1]source_data!K138="","",[1]source_data!K138))</f>
        <v>Utility vouchers</v>
      </c>
      <c r="AF136" s="18" t="str">
        <f>IF([1]source_data!G138="","",IF([1]source_data!K138="","",[1]tailored_settings!$B$13))</f>
        <v>Grant purpose</v>
      </c>
      <c r="AG136" s="18" t="str">
        <f>IF([1]source_data!G138="","",IF([1]source_data!K138="","",[1]source_data!K138))</f>
        <v>Utility vouchers</v>
      </c>
      <c r="AH136" s="18" t="str">
        <f>IF([1]source_data!G138="","",IF([1]source_data!M138="","",[1]tailored_settings!$B$14))</f>
        <v/>
      </c>
      <c r="AI136" s="18" t="str">
        <f>IF([1]source_data!G138="","",IF([1]source_data!M138="","",[1]source_data!M138))</f>
        <v/>
      </c>
    </row>
    <row r="137" spans="1:35" ht="16" x14ac:dyDescent="0.2">
      <c r="A137" s="11" t="str">
        <f>IF([1]source_data!G139="","",IF(AND([1]source_data!C139&lt;&gt;"",[1]tailored_settings!$B$15="Publish"),CONCATENATE([1]tailored_settings!$B$2&amp;[1]source_data!C139),IF(AND([1]source_data!C139&lt;&gt;"",[1]tailored_settings!$B$15="Do not publish"),CONCATENATE([1]tailored_settings!$B$2&amp;TEXT(ROW(A137)-1,"0000")&amp;"_"&amp;TEXT(F137,"yyyy-mm")),CONCATENATE([1]tailored_settings!$B$2&amp;TEXT(ROW(A137)-1,"0000")&amp;"_"&amp;TEXT(F137,"yyyy-mm")))))</f>
        <v>360G-Longleigh-E25-00208W</v>
      </c>
      <c r="B137" s="11" t="str">
        <f>IF([1]source_data!G139="","",IF([1]source_data!E139&lt;&gt;"",[1]source_data!E139,CONCATENATE("Grant to "&amp;G137)))</f>
        <v>Grant to Individual Recipient</v>
      </c>
      <c r="C137" s="11" t="str">
        <f>IF([1]source_data!G139="","",IF([1]source_data!F139="",_xlfn.XLOOKUP(T137,[1]tailored_settings!$B$20:$B$25,[1]tailored_settings!$A$20:$A$25,"")))</f>
        <v>Providing financial aid during a time of crisis</v>
      </c>
      <c r="D137" s="12">
        <f>IF([1]source_data!G139="","",IF([1]source_data!G139="","",[1]source_data!G139))</f>
        <v>355</v>
      </c>
      <c r="E137" s="11" t="str">
        <f>IF([1]source_data!G139="","",[1]tailored_settings!$B$3)</f>
        <v>GBP</v>
      </c>
      <c r="F137" s="13" t="str">
        <f>IF([1]source_data!G139="","",IF([1]source_data!H139="","",[1]source_data!H139))</f>
        <v>2025-10-01</v>
      </c>
      <c r="G137" s="11" t="str">
        <f>IF([1]source_data!G139="","",[1]tailored_settings!$B$5)</f>
        <v>Individual Recipient</v>
      </c>
      <c r="H137" s="11" t="str">
        <f>IF([1]source_data!G139="","",IF(AND([1]source_data!A139&lt;&gt;"",[1]tailored_settings!$B$16="Publish"),CONCATENATE([1]tailored_settings!$B$2&amp;[1]source_data!A139),IF(AND([1]source_data!A139&lt;&gt;"",[1]tailored_settings!$B$16="Do not publish"),CONCATENATE([1]tailored_settings!$B$4&amp;TEXT(ROW(A137)-1,"0000")&amp;"_"&amp;TEXT(F137,"yyyy-mm")),CONCATENATE([1]tailored_settings!$B$4&amp;TEXT(ROW(A137)-1,"0000")&amp;"_"&amp;TEXT(F137,"yyyy-mm")))))</f>
        <v>360G-Longleigh-IND-0136_2025-10</v>
      </c>
      <c r="I137" s="11" t="str">
        <f>IF([1]source_data!G139="","",[1]tailored_settings!$B$7)</f>
        <v>Longleigh Foundation</v>
      </c>
      <c r="J137" s="11" t="str">
        <f>IF([1]source_data!G139="","",[1]tailored_settings!$B$6)</f>
        <v>GB-CHC-1169016</v>
      </c>
      <c r="K137" s="11" t="str">
        <f>IF([1]source_data!G139="","",IF([1]source_data!I139="","",VLOOKUP([1]source_data!I139,[1]codelist_mapping!A:C,3,FALSE)))</f>
        <v>GTIR040</v>
      </c>
      <c r="L137" s="11" t="str">
        <f>IF([1]source_data!G139="","",IF([1]source_data!J139="","",VLOOKUP([1]source_data!J139,[1]codelist_mapping!A:C,3,FALSE)))</f>
        <v/>
      </c>
      <c r="M137" s="11" t="str">
        <f>IF([1]source_data!G139="","",IF([1]source_data!K139="","",IF([1]source_data!M139&lt;&gt;"",CONCATENATE(VLOOKUP([1]source_data!K139,[1]codelist_mapping!F:H,3,FALSE)&amp;";"&amp;VLOOKUP([1]source_data!L139,[1]codelist_mapping!F:H,3,FALSE)&amp;";"&amp;VLOOKUP([1]source_data!M139,[1]codelist_mapping!F:H,3,FALSE)),IF([1]source_data!L139&lt;&gt;"",CONCATENATE(VLOOKUP([1]source_data!K139,[1]codelist_mapping!F:H,3,FALSE)&amp;";"&amp;VLOOKUP([1]source_data!L139,[1]codelist_mapping!F:H,3,FALSE)),IF([1]source_data!K139&lt;&gt;"",CONCATENATE(VLOOKUP([1]source_data!K139,[1]codelist_mapping!F:H,3,FALSE)))))))</f>
        <v>GTIP070;GTIP050</v>
      </c>
      <c r="N137" s="14" t="str">
        <f>IF([1]source_data!G139="","",IF([1]source_data!D139="","",VLOOKUP([1]source_data!D139,[1]geo_data!A:I,9,FALSE)))</f>
        <v>Wincanton &amp; Bruton</v>
      </c>
      <c r="O137" s="14" t="str">
        <f>IF([1]source_data!G139="","",IF([1]source_data!D139="","",VLOOKUP([1]source_data!D139,[1]geo_data!A:I,8,FALSE)))</f>
        <v>E05014389</v>
      </c>
      <c r="P137" s="14" t="str">
        <f>IF([1]source_data!G139="","",IF(LEFT(O137,3)="E05","WD",IF(LEFT(O137,3)="S13","WD",IF(LEFT(O137,3)="W05","WD",IF(LEFT(O137,3)="W06","UA",IF(LEFT(O137,3)="S12","CA",IF(LEFT(O137,3)="E06","UA",IF(LEFT(O137,3)="E07","NMD",IF(LEFT(O137,3)="E08","MD",IF(LEFT(O137,3)="E09","LONB"))))))))))</f>
        <v>WD</v>
      </c>
      <c r="Q137" s="14" t="str">
        <f>IF([1]source_data!G139="","",IF([1]source_data!D139="","",VLOOKUP([1]source_data!D139,[1]geo_data!A:I,7,FALSE)))</f>
        <v>Somerset</v>
      </c>
      <c r="R137" s="14" t="str">
        <f>IF([1]source_data!G139="","",IF([1]source_data!D139="","",VLOOKUP([1]source_data!D139,[1]geo_data!A:I,6,FALSE)))</f>
        <v>E06000066</v>
      </c>
      <c r="S137" s="14" t="str">
        <f>IF([1]source_data!G139="","",IF(LEFT(R137,3)="E05","WD",IF(LEFT(R137,3)="S13","WD",IF(LEFT(R137,3)="W05","WD",IF(LEFT(R137,3)="W06","UA",IF(LEFT(R137,3)="S12","CA",IF(LEFT(R137,3)="E06","UA",IF(LEFT(R137,3)="E07","NMD",IF(LEFT(R137,3)="E08","MD",IF(LEFT(R137,3)="E09","LONB"))))))))))</f>
        <v>UA</v>
      </c>
      <c r="T137" s="11" t="str">
        <f>IF([1]source_data!G139="","",IF([1]source_data!N139="","",[1]source_data!N139))</f>
        <v>Crisis Grant</v>
      </c>
      <c r="U137" s="15">
        <f>IF([1]source_data!G139="","",[1]tailored_settings!$B$8)</f>
        <v>46239</v>
      </c>
      <c r="V137" s="11" t="str">
        <f>IF([1]source_data!G139="","",[1]tailored_settings!$B$9)</f>
        <v>http://www.longleigh.org/</v>
      </c>
      <c r="W137" s="13" t="str">
        <f>IF([1]source_data!G139="","",IF([1]source_data!O139="","",[1]source_data!O139))</f>
        <v>2025-10-01</v>
      </c>
      <c r="X137" s="16" t="str">
        <f>IF([1]source_data!G139="","",IF([1]source_data!P139="","",[1]source_data!P139))</f>
        <v>2025-11-07</v>
      </c>
      <c r="Y137" s="17">
        <f>IF([1]source_data!G139="","",IF([1]source_data!Q139="","",[1]source_data!Q139))</f>
        <v>1</v>
      </c>
      <c r="Z137" s="18" t="str">
        <f>IF([1]source_data!G139="","",IF([1]source_data!I139="","",[1]tailored_settings!$B$10))</f>
        <v>Primary grant reason</v>
      </c>
      <c r="AA137" s="18" t="str">
        <f>IF([1]source_data!G139="","",IF([1]source_data!I139="","",[1]source_data!I139))</f>
        <v>2. Customer/family receiving medication and/or therapy for a mental health condition or substance addiction.</v>
      </c>
      <c r="AB137" s="18" t="str">
        <f>IF([1]source_data!G139="","",IF([1]source_data!J139="","",[1]tailored_settings!$B$11))</f>
        <v/>
      </c>
      <c r="AC137" s="18" t="str">
        <f>IF([1]source_data!G139="","",IF([1]source_data!J139="","",[1]source_data!J139))</f>
        <v/>
      </c>
      <c r="AD137" s="18" t="str">
        <f>IF([1]source_data!G139="","",IF([1]source_data!K139="","",[1]tailored_settings!$B$12))</f>
        <v>Grant purpose</v>
      </c>
      <c r="AE137" s="18" t="str">
        <f>IF([1]source_data!G139="","",IF([1]source_data!K139="","",[1]source_data!K139))</f>
        <v>Food vouchers</v>
      </c>
      <c r="AF137" s="18" t="str">
        <f>IF([1]source_data!G139="","",IF([1]source_data!K139="","",[1]tailored_settings!$B$13))</f>
        <v>Grant purpose</v>
      </c>
      <c r="AG137" s="18" t="str">
        <f>IF([1]source_data!G139="","",IF([1]source_data!K139="","",[1]source_data!K139))</f>
        <v>Food vouchers</v>
      </c>
      <c r="AH137" s="18" t="str">
        <f>IF([1]source_data!G139="","",IF([1]source_data!M139="","",[1]tailored_settings!$B$14))</f>
        <v/>
      </c>
      <c r="AI137" s="18" t="str">
        <f>IF([1]source_data!G139="","",IF([1]source_data!M139="","",[1]source_data!M139))</f>
        <v/>
      </c>
    </row>
    <row r="138" spans="1:35" ht="16" x14ac:dyDescent="0.2">
      <c r="A138" s="11" t="str">
        <f>IF([1]source_data!G140="","",IF(AND([1]source_data!C140&lt;&gt;"",[1]tailored_settings!$B$15="Publish"),CONCATENATE([1]tailored_settings!$B$2&amp;[1]source_data!C140),IF(AND([1]source_data!C140&lt;&gt;"",[1]tailored_settings!$B$15="Do not publish"),CONCATENATE([1]tailored_settings!$B$2&amp;TEXT(ROW(A138)-1,"0000")&amp;"_"&amp;TEXT(F138,"yyyy-mm")),CONCATENATE([1]tailored_settings!$B$2&amp;TEXT(ROW(A138)-1,"0000")&amp;"_"&amp;TEXT(F138,"yyyy-mm")))))</f>
        <v>360G-Longleigh-E25-00209W</v>
      </c>
      <c r="B138" s="11" t="str">
        <f>IF([1]source_data!G140="","",IF([1]source_data!E140&lt;&gt;"",[1]source_data!E140,CONCATENATE("Grant to "&amp;G138)))</f>
        <v>Grant to Individual Recipient</v>
      </c>
      <c r="C138" s="11" t="str">
        <f>IF([1]source_data!G140="","",IF([1]source_data!F140="",_xlfn.XLOOKUP(T138,[1]tailored_settings!$B$20:$B$25,[1]tailored_settings!$A$20:$A$25,"")))</f>
        <v>Helping to alleviate financial hardship</v>
      </c>
      <c r="D138" s="12">
        <f>IF([1]source_data!G140="","",IF([1]source_data!G140="","",[1]source_data!G140))</f>
        <v>822.02</v>
      </c>
      <c r="E138" s="11" t="str">
        <f>IF([1]source_data!G140="","",[1]tailored_settings!$B$3)</f>
        <v>GBP</v>
      </c>
      <c r="F138" s="13" t="str">
        <f>IF([1]source_data!G140="","",IF([1]source_data!H140="","",[1]source_data!H140))</f>
        <v>2025-10-01</v>
      </c>
      <c r="G138" s="11" t="str">
        <f>IF([1]source_data!G140="","",[1]tailored_settings!$B$5)</f>
        <v>Individual Recipient</v>
      </c>
      <c r="H138" s="11" t="str">
        <f>IF([1]source_data!G140="","",IF(AND([1]source_data!A140&lt;&gt;"",[1]tailored_settings!$B$16="Publish"),CONCATENATE([1]tailored_settings!$B$2&amp;[1]source_data!A140),IF(AND([1]source_data!A140&lt;&gt;"",[1]tailored_settings!$B$16="Do not publish"),CONCATENATE([1]tailored_settings!$B$4&amp;TEXT(ROW(A138)-1,"0000")&amp;"_"&amp;TEXT(F138,"yyyy-mm")),CONCATENATE([1]tailored_settings!$B$4&amp;TEXT(ROW(A138)-1,"0000")&amp;"_"&amp;TEXT(F138,"yyyy-mm")))))</f>
        <v>360G-Longleigh-IND-0137_2025-10</v>
      </c>
      <c r="I138" s="11" t="str">
        <f>IF([1]source_data!G140="","",[1]tailored_settings!$B$7)</f>
        <v>Longleigh Foundation</v>
      </c>
      <c r="J138" s="11" t="str">
        <f>IF([1]source_data!G140="","",[1]tailored_settings!$B$6)</f>
        <v>GB-CHC-1169016</v>
      </c>
      <c r="K138" s="11" t="str">
        <f>IF([1]source_data!G140="","",IF([1]source_data!I140="","",VLOOKUP([1]source_data!I140,[1]codelist_mapping!A:C,3,FALSE)))</f>
        <v>GTIR040</v>
      </c>
      <c r="L138" s="11" t="str">
        <f>IF([1]source_data!G140="","",IF([1]source_data!J140="","",VLOOKUP([1]source_data!J140,[1]codelist_mapping!A:C,3,FALSE)))</f>
        <v/>
      </c>
      <c r="M138" s="11" t="str">
        <f>IF([1]source_data!G140="","",IF([1]source_data!K140="","",IF([1]source_data!M140&lt;&gt;"",CONCATENATE(VLOOKUP([1]source_data!K140,[1]codelist_mapping!F:H,3,FALSE)&amp;";"&amp;VLOOKUP([1]source_data!L140,[1]codelist_mapping!F:H,3,FALSE)&amp;";"&amp;VLOOKUP([1]source_data!M140,[1]codelist_mapping!F:H,3,FALSE)),IF([1]source_data!L140&lt;&gt;"",CONCATENATE(VLOOKUP([1]source_data!K140,[1]codelist_mapping!F:H,3,FALSE)&amp;";"&amp;VLOOKUP([1]source_data!L140,[1]codelist_mapping!F:H,3,FALSE)),IF([1]source_data!K140&lt;&gt;"",CONCATENATE(VLOOKUP([1]source_data!K140,[1]codelist_mapping!F:H,3,FALSE)))))))</f>
        <v>GTIP020;GTIP020</v>
      </c>
      <c r="N138" s="14" t="str">
        <f>IF([1]source_data!G140="","",IF([1]source_data!D140="","",VLOOKUP([1]source_data!D140,[1]geo_data!A:I,9,FALSE)))</f>
        <v>Wincanton &amp; Bruton</v>
      </c>
      <c r="O138" s="14" t="str">
        <f>IF([1]source_data!G140="","",IF([1]source_data!D140="","",VLOOKUP([1]source_data!D140,[1]geo_data!A:I,8,FALSE)))</f>
        <v>E05014389</v>
      </c>
      <c r="P138" s="14" t="str">
        <f>IF([1]source_data!G140="","",IF(LEFT(O138,3)="E05","WD",IF(LEFT(O138,3)="S13","WD",IF(LEFT(O138,3)="W05","WD",IF(LEFT(O138,3)="W06","UA",IF(LEFT(O138,3)="S12","CA",IF(LEFT(O138,3)="E06","UA",IF(LEFT(O138,3)="E07","NMD",IF(LEFT(O138,3)="E08","MD",IF(LEFT(O138,3)="E09","LONB"))))))))))</f>
        <v>WD</v>
      </c>
      <c r="Q138" s="14" t="str">
        <f>IF([1]source_data!G140="","",IF([1]source_data!D140="","",VLOOKUP([1]source_data!D140,[1]geo_data!A:I,7,FALSE)))</f>
        <v>Somerset</v>
      </c>
      <c r="R138" s="14" t="str">
        <f>IF([1]source_data!G140="","",IF([1]source_data!D140="","",VLOOKUP([1]source_data!D140,[1]geo_data!A:I,6,FALSE)))</f>
        <v>E06000066</v>
      </c>
      <c r="S138" s="14" t="str">
        <f>IF([1]source_data!G140="","",IF(LEFT(R138,3)="E05","WD",IF(LEFT(R138,3)="S13","WD",IF(LEFT(R138,3)="W05","WD",IF(LEFT(R138,3)="W06","UA",IF(LEFT(R138,3)="S12","CA",IF(LEFT(R138,3)="E06","UA",IF(LEFT(R138,3)="E07","NMD",IF(LEFT(R138,3)="E08","MD",IF(LEFT(R138,3)="E09","LONB"))))))))))</f>
        <v>UA</v>
      </c>
      <c r="T138" s="11" t="str">
        <f>IF([1]source_data!G140="","",IF([1]source_data!N140="","",[1]source_data!N140))</f>
        <v>Hardship Grant</v>
      </c>
      <c r="U138" s="15">
        <f>IF([1]source_data!G140="","",[1]tailored_settings!$B$8)</f>
        <v>46239</v>
      </c>
      <c r="V138" s="11" t="str">
        <f>IF([1]source_data!G140="","",[1]tailored_settings!$B$9)</f>
        <v>http://www.longleigh.org/</v>
      </c>
      <c r="W138" s="13" t="str">
        <f>IF([1]source_data!G140="","",IF([1]source_data!O140="","",[1]source_data!O140))</f>
        <v>2025-10-01</v>
      </c>
      <c r="X138" s="16" t="str">
        <f>IF([1]source_data!G140="","",IF([1]source_data!P140="","",[1]source_data!P140))</f>
        <v>2025-10-20</v>
      </c>
      <c r="Y138" s="17">
        <f>IF([1]source_data!G140="","",IF([1]source_data!Q140="","",[1]source_data!Q140))</f>
        <v>0</v>
      </c>
      <c r="Z138" s="18" t="str">
        <f>IF([1]source_data!G140="","",IF([1]source_data!I140="","",[1]tailored_settings!$B$10))</f>
        <v>Primary grant reason</v>
      </c>
      <c r="AA138" s="18" t="str">
        <f>IF([1]source_data!G140="","",IF([1]source_data!I140="","",[1]source_data!I140))</f>
        <v>2. Customer/family receiving medication and/or therapy for a mental health condition or substance addiction.</v>
      </c>
      <c r="AB138" s="18" t="str">
        <f>IF([1]source_data!G140="","",IF([1]source_data!J140="","",[1]tailored_settings!$B$11))</f>
        <v/>
      </c>
      <c r="AC138" s="18" t="str">
        <f>IF([1]source_data!G140="","",IF([1]source_data!J140="","",[1]source_data!J140))</f>
        <v/>
      </c>
      <c r="AD138" s="18" t="str">
        <f>IF([1]source_data!G140="","",IF([1]source_data!K140="","",[1]tailored_settings!$B$12))</f>
        <v>Grant purpose</v>
      </c>
      <c r="AE138" s="18" t="str">
        <f>IF([1]source_data!G140="","",IF([1]source_data!K140="","",[1]source_data!K140))</f>
        <v xml:space="preserve">Furniture </v>
      </c>
      <c r="AF138" s="18" t="str">
        <f>IF([1]source_data!G140="","",IF([1]source_data!K140="","",[1]tailored_settings!$B$13))</f>
        <v>Grant purpose</v>
      </c>
      <c r="AG138" s="18" t="str">
        <f>IF([1]source_data!G140="","",IF([1]source_data!K140="","",[1]source_data!K140))</f>
        <v xml:space="preserve">Furniture </v>
      </c>
      <c r="AH138" s="18" t="str">
        <f>IF([1]source_data!G140="","",IF([1]source_data!M140="","",[1]tailored_settings!$B$14))</f>
        <v/>
      </c>
      <c r="AI138" s="18" t="str">
        <f>IF([1]source_data!G140="","",IF([1]source_data!M140="","",[1]source_data!M140))</f>
        <v/>
      </c>
    </row>
    <row r="139" spans="1:35" ht="16" x14ac:dyDescent="0.2">
      <c r="A139" s="11" t="str">
        <f>IF([1]source_data!G141="","",IF(AND([1]source_data!C141&lt;&gt;"",[1]tailored_settings!$B$15="Publish"),CONCATENATE([1]tailored_settings!$B$2&amp;[1]source_data!C141),IF(AND([1]source_data!C141&lt;&gt;"",[1]tailored_settings!$B$15="Do not publish"),CONCATENATE([1]tailored_settings!$B$2&amp;TEXT(ROW(A139)-1,"0000")&amp;"_"&amp;TEXT(F139,"yyyy-mm")),CONCATENATE([1]tailored_settings!$B$2&amp;TEXT(ROW(A139)-1,"0000")&amp;"_"&amp;TEXT(F139,"yyyy-mm")))))</f>
        <v>360G-Longleigh-E25-00210W</v>
      </c>
      <c r="B139" s="11" t="str">
        <f>IF([1]source_data!G141="","",IF([1]source_data!E141&lt;&gt;"",[1]source_data!E141,CONCATENATE("Grant to "&amp;G139)))</f>
        <v>Grant to Individual Recipient</v>
      </c>
      <c r="C139" s="11" t="str">
        <f>IF([1]source_data!G141="","",IF([1]source_data!F141="",_xlfn.XLOOKUP(T139,[1]tailored_settings!$B$20:$B$25,[1]tailored_settings!$A$20:$A$25,"")))</f>
        <v>Helping to alleviate financial hardship</v>
      </c>
      <c r="D139" s="12">
        <f>IF([1]source_data!G141="","",IF([1]source_data!G141="","",[1]source_data!G141))</f>
        <v>864.23</v>
      </c>
      <c r="E139" s="11" t="str">
        <f>IF([1]source_data!G141="","",[1]tailored_settings!$B$3)</f>
        <v>GBP</v>
      </c>
      <c r="F139" s="13" t="str">
        <f>IF([1]source_data!G141="","",IF([1]source_data!H141="","",[1]source_data!H141))</f>
        <v>2025-10-01</v>
      </c>
      <c r="G139" s="11" t="str">
        <f>IF([1]source_data!G141="","",[1]tailored_settings!$B$5)</f>
        <v>Individual Recipient</v>
      </c>
      <c r="H139" s="11" t="str">
        <f>IF([1]source_data!G141="","",IF(AND([1]source_data!A141&lt;&gt;"",[1]tailored_settings!$B$16="Publish"),CONCATENATE([1]tailored_settings!$B$2&amp;[1]source_data!A141),IF(AND([1]source_data!A141&lt;&gt;"",[1]tailored_settings!$B$16="Do not publish"),CONCATENATE([1]tailored_settings!$B$4&amp;TEXT(ROW(A139)-1,"0000")&amp;"_"&amp;TEXT(F139,"yyyy-mm")),CONCATENATE([1]tailored_settings!$B$4&amp;TEXT(ROW(A139)-1,"0000")&amp;"_"&amp;TEXT(F139,"yyyy-mm")))))</f>
        <v>360G-Longleigh-IND-0138_2025-10</v>
      </c>
      <c r="I139" s="11" t="str">
        <f>IF([1]source_data!G141="","",[1]tailored_settings!$B$7)</f>
        <v>Longleigh Foundation</v>
      </c>
      <c r="J139" s="11" t="str">
        <f>IF([1]source_data!G141="","",[1]tailored_settings!$B$6)</f>
        <v>GB-CHC-1169016</v>
      </c>
      <c r="K139" s="11" t="str">
        <f>IF([1]source_data!G141="","",IF([1]source_data!I141="","",VLOOKUP([1]source_data!I141,[1]codelist_mapping!A:C,3,FALSE)))</f>
        <v>GTIR040</v>
      </c>
      <c r="L139" s="11" t="str">
        <f>IF([1]source_data!G141="","",IF([1]source_data!J141="","",VLOOKUP([1]source_data!J141,[1]codelist_mapping!A:C,3,FALSE)))</f>
        <v/>
      </c>
      <c r="M139" s="11" t="str">
        <f>IF([1]source_data!G141="","",IF([1]source_data!K141="","",IF([1]source_data!M141&lt;&gt;"",CONCATENATE(VLOOKUP([1]source_data!K141,[1]codelist_mapping!F:H,3,FALSE)&amp;";"&amp;VLOOKUP([1]source_data!L141,[1]codelist_mapping!F:H,3,FALSE)&amp;";"&amp;VLOOKUP([1]source_data!M141,[1]codelist_mapping!F:H,3,FALSE)),IF([1]source_data!L141&lt;&gt;"",CONCATENATE(VLOOKUP([1]source_data!K141,[1]codelist_mapping!F:H,3,FALSE)&amp;";"&amp;VLOOKUP([1]source_data!L141,[1]codelist_mapping!F:H,3,FALSE)),IF([1]source_data!K141&lt;&gt;"",CONCATENATE(VLOOKUP([1]source_data!K141,[1]codelist_mapping!F:H,3,FALSE)))))))</f>
        <v>GTIP020;GTIP020</v>
      </c>
      <c r="N139" s="14" t="str">
        <f>IF([1]source_data!G141="","",IF([1]source_data!D141="","",VLOOKUP([1]source_data!D141,[1]geo_data!A:I,9,FALSE)))</f>
        <v>Lye &amp; Stourbridge North</v>
      </c>
      <c r="O139" s="14" t="str">
        <f>IF([1]source_data!G141="","",IF([1]source_data!D141="","",VLOOKUP([1]source_data!D141,[1]geo_data!A:I,8,FALSE)))</f>
        <v>E05015916</v>
      </c>
      <c r="P139" s="14" t="str">
        <f>IF([1]source_data!G141="","",IF(LEFT(O139,3)="E05","WD",IF(LEFT(O139,3)="S13","WD",IF(LEFT(O139,3)="W05","WD",IF(LEFT(O139,3)="W06","UA",IF(LEFT(O139,3)="S12","CA",IF(LEFT(O139,3)="E06","UA",IF(LEFT(O139,3)="E07","NMD",IF(LEFT(O139,3)="E08","MD",IF(LEFT(O139,3)="E09","LONB"))))))))))</f>
        <v>WD</v>
      </c>
      <c r="Q139" s="14" t="str">
        <f>IF([1]source_data!G141="","",IF([1]source_data!D141="","",VLOOKUP([1]source_data!D141,[1]geo_data!A:I,7,FALSE)))</f>
        <v>Dudley</v>
      </c>
      <c r="R139" s="14" t="str">
        <f>IF([1]source_data!G141="","",IF([1]source_data!D141="","",VLOOKUP([1]source_data!D141,[1]geo_data!A:I,6,FALSE)))</f>
        <v>E08000027</v>
      </c>
      <c r="S139" s="14" t="str">
        <f>IF([1]source_data!G141="","",IF(LEFT(R139,3)="E05","WD",IF(LEFT(R139,3)="S13","WD",IF(LEFT(R139,3)="W05","WD",IF(LEFT(R139,3)="W06","UA",IF(LEFT(R139,3)="S12","CA",IF(LEFT(R139,3)="E06","UA",IF(LEFT(R139,3)="E07","NMD",IF(LEFT(R139,3)="E08","MD",IF(LEFT(R139,3)="E09","LONB"))))))))))</f>
        <v>MD</v>
      </c>
      <c r="T139" s="11" t="str">
        <f>IF([1]source_data!G141="","",IF([1]source_data!N141="","",[1]source_data!N141))</f>
        <v>Hardship Grant</v>
      </c>
      <c r="U139" s="15">
        <f>IF([1]source_data!G141="","",[1]tailored_settings!$B$8)</f>
        <v>46239</v>
      </c>
      <c r="V139" s="11" t="str">
        <f>IF([1]source_data!G141="","",[1]tailored_settings!$B$9)</f>
        <v>http://www.longleigh.org/</v>
      </c>
      <c r="W139" s="13" t="str">
        <f>IF([1]source_data!G141="","",IF([1]source_data!O141="","",[1]source_data!O141))</f>
        <v>2025-10-01</v>
      </c>
      <c r="X139" s="16" t="str">
        <f>IF([1]source_data!G141="","",IF([1]source_data!P141="","",[1]source_data!P141))</f>
        <v>2025-10-23</v>
      </c>
      <c r="Y139" s="17">
        <f>IF([1]source_data!G141="","",IF([1]source_data!Q141="","",[1]source_data!Q141))</f>
        <v>0</v>
      </c>
      <c r="Z139" s="18" t="str">
        <f>IF([1]source_data!G141="","",IF([1]source_data!I141="","",[1]tailored_settings!$B$10))</f>
        <v>Primary grant reason</v>
      </c>
      <c r="AA139" s="18" t="str">
        <f>IF([1]source_data!G141="","",IF([1]source_data!I141="","",[1]source_data!I141))</f>
        <v>2. Customer/family receiving medication and/or therapy for a mental health condition or substance addiction.</v>
      </c>
      <c r="AB139" s="18" t="str">
        <f>IF([1]source_data!G141="","",IF([1]source_data!J141="","",[1]tailored_settings!$B$11))</f>
        <v/>
      </c>
      <c r="AC139" s="18" t="str">
        <f>IF([1]source_data!G141="","",IF([1]source_data!J141="","",[1]source_data!J141))</f>
        <v/>
      </c>
      <c r="AD139" s="18" t="str">
        <f>IF([1]source_data!G141="","",IF([1]source_data!K141="","",[1]tailored_settings!$B$12))</f>
        <v>Grant purpose</v>
      </c>
      <c r="AE139" s="18" t="str">
        <f>IF([1]source_data!G141="","",IF([1]source_data!K141="","",[1]source_data!K141))</f>
        <v xml:space="preserve">Furniture </v>
      </c>
      <c r="AF139" s="18" t="str">
        <f>IF([1]source_data!G141="","",IF([1]source_data!K141="","",[1]tailored_settings!$B$13))</f>
        <v>Grant purpose</v>
      </c>
      <c r="AG139" s="18" t="str">
        <f>IF([1]source_data!G141="","",IF([1]source_data!K141="","",[1]source_data!K141))</f>
        <v xml:space="preserve">Furniture </v>
      </c>
      <c r="AH139" s="18" t="str">
        <f>IF([1]source_data!G141="","",IF([1]source_data!M141="","",[1]tailored_settings!$B$14))</f>
        <v/>
      </c>
      <c r="AI139" s="18" t="str">
        <f>IF([1]source_data!G141="","",IF([1]source_data!M141="","",[1]source_data!M141))</f>
        <v/>
      </c>
    </row>
    <row r="140" spans="1:35" ht="16" x14ac:dyDescent="0.2">
      <c r="A140" s="11" t="str">
        <f>IF([1]source_data!G142="","",IF(AND([1]source_data!C142&lt;&gt;"",[1]tailored_settings!$B$15="Publish"),CONCATENATE([1]tailored_settings!$B$2&amp;[1]source_data!C142),IF(AND([1]source_data!C142&lt;&gt;"",[1]tailored_settings!$B$15="Do not publish"),CONCATENATE([1]tailored_settings!$B$2&amp;TEXT(ROW(A140)-1,"0000")&amp;"_"&amp;TEXT(F140,"yyyy-mm")),CONCATENATE([1]tailored_settings!$B$2&amp;TEXT(ROW(A140)-1,"0000")&amp;"_"&amp;TEXT(F140,"yyyy-mm")))))</f>
        <v>360G-Longleigh-E25-00211W</v>
      </c>
      <c r="B140" s="11" t="str">
        <f>IF([1]source_data!G142="","",IF([1]source_data!E142&lt;&gt;"",[1]source_data!E142,CONCATENATE("Grant to "&amp;G140)))</f>
        <v>Grant to Individual Recipient</v>
      </c>
      <c r="C140" s="11" t="str">
        <f>IF([1]source_data!G142="","",IF([1]source_data!F142="",_xlfn.XLOOKUP(T140,[1]tailored_settings!$B$20:$B$25,[1]tailored_settings!$A$20:$A$25,"")))</f>
        <v>Providing financial aid during a time of crisis</v>
      </c>
      <c r="D140" s="12">
        <f>IF([1]source_data!G142="","",IF([1]source_data!G142="","",[1]source_data!G142))</f>
        <v>500</v>
      </c>
      <c r="E140" s="11" t="str">
        <f>IF([1]source_data!G142="","",[1]tailored_settings!$B$3)</f>
        <v>GBP</v>
      </c>
      <c r="F140" s="13" t="str">
        <f>IF([1]source_data!G142="","",IF([1]source_data!H142="","",[1]source_data!H142))</f>
        <v>2025-10-01</v>
      </c>
      <c r="G140" s="11" t="str">
        <f>IF([1]source_data!G142="","",[1]tailored_settings!$B$5)</f>
        <v>Individual Recipient</v>
      </c>
      <c r="H140" s="11" t="str">
        <f>IF([1]source_data!G142="","",IF(AND([1]source_data!A142&lt;&gt;"",[1]tailored_settings!$B$16="Publish"),CONCATENATE([1]tailored_settings!$B$2&amp;[1]source_data!A142),IF(AND([1]source_data!A142&lt;&gt;"",[1]tailored_settings!$B$16="Do not publish"),CONCATENATE([1]tailored_settings!$B$4&amp;TEXT(ROW(A140)-1,"0000")&amp;"_"&amp;TEXT(F140,"yyyy-mm")),CONCATENATE([1]tailored_settings!$B$4&amp;TEXT(ROW(A140)-1,"0000")&amp;"_"&amp;TEXT(F140,"yyyy-mm")))))</f>
        <v>360G-Longleigh-IND-0139_2025-10</v>
      </c>
      <c r="I140" s="11" t="str">
        <f>IF([1]source_data!G142="","",[1]tailored_settings!$B$7)</f>
        <v>Longleigh Foundation</v>
      </c>
      <c r="J140" s="11" t="str">
        <f>IF([1]source_data!G142="","",[1]tailored_settings!$B$6)</f>
        <v>GB-CHC-1169016</v>
      </c>
      <c r="K140" s="11" t="str">
        <f>IF([1]source_data!G142="","",IF([1]source_data!I142="","",VLOOKUP([1]source_data!I142,[1]codelist_mapping!A:C,3,FALSE)))</f>
        <v>GTIR060</v>
      </c>
      <c r="L140" s="11" t="str">
        <f>IF([1]source_data!G142="","",IF([1]source_data!J142="","",VLOOKUP([1]source_data!J142,[1]codelist_mapping!A:C,3,FALSE)))</f>
        <v/>
      </c>
      <c r="M140" s="11" t="str">
        <f>IF([1]source_data!G142="","",IF([1]source_data!K142="","",IF([1]source_data!M142&lt;&gt;"",CONCATENATE(VLOOKUP([1]source_data!K142,[1]codelist_mapping!F:H,3,FALSE)&amp;";"&amp;VLOOKUP([1]source_data!L142,[1]codelist_mapping!F:H,3,FALSE)&amp;";"&amp;VLOOKUP([1]source_data!M142,[1]codelist_mapping!F:H,3,FALSE)),IF([1]source_data!L142&lt;&gt;"",CONCATENATE(VLOOKUP([1]source_data!K142,[1]codelist_mapping!F:H,3,FALSE)&amp;";"&amp;VLOOKUP([1]source_data!L142,[1]codelist_mapping!F:H,3,FALSE)),IF([1]source_data!K142&lt;&gt;"",CONCATENATE(VLOOKUP([1]source_data!K142,[1]codelist_mapping!F:H,3,FALSE)))))))</f>
        <v>GTIP070;GTIP080</v>
      </c>
      <c r="N140" s="14" t="str">
        <f>IF([1]source_data!G142="","",IF([1]source_data!D142="","",VLOOKUP([1]source_data!D142,[1]geo_data!A:I,9,FALSE)))</f>
        <v>West Hill &amp; North Laine</v>
      </c>
      <c r="O140" s="14" t="str">
        <f>IF([1]source_data!G142="","",IF([1]source_data!D142="","",VLOOKUP([1]source_data!D142,[1]geo_data!A:I,8,FALSE)))</f>
        <v>E05015415</v>
      </c>
      <c r="P140" s="14" t="str">
        <f>IF([1]source_data!G142="","",IF(LEFT(O140,3)="E05","WD",IF(LEFT(O140,3)="S13","WD",IF(LEFT(O140,3)="W05","WD",IF(LEFT(O140,3)="W06","UA",IF(LEFT(O140,3)="S12","CA",IF(LEFT(O140,3)="E06","UA",IF(LEFT(O140,3)="E07","NMD",IF(LEFT(O140,3)="E08","MD",IF(LEFT(O140,3)="E09","LONB"))))))))))</f>
        <v>WD</v>
      </c>
      <c r="Q140" s="14" t="str">
        <f>IF([1]source_data!G142="","",IF([1]source_data!D142="","",VLOOKUP([1]source_data!D142,[1]geo_data!A:I,7,FALSE)))</f>
        <v>Brighton and Hove</v>
      </c>
      <c r="R140" s="14" t="str">
        <f>IF([1]source_data!G142="","",IF([1]source_data!D142="","",VLOOKUP([1]source_data!D142,[1]geo_data!A:I,6,FALSE)))</f>
        <v>E06000043</v>
      </c>
      <c r="S140" s="14" t="str">
        <f>IF([1]source_data!G142="","",IF(LEFT(R140,3)="E05","WD",IF(LEFT(R140,3)="S13","WD",IF(LEFT(R140,3)="W05","WD",IF(LEFT(R140,3)="W06","UA",IF(LEFT(R140,3)="S12","CA",IF(LEFT(R140,3)="E06","UA",IF(LEFT(R140,3)="E07","NMD",IF(LEFT(R140,3)="E08","MD",IF(LEFT(R140,3)="E09","LONB"))))))))))</f>
        <v>UA</v>
      </c>
      <c r="T140" s="11" t="str">
        <f>IF([1]source_data!G142="","",IF([1]source_data!N142="","",[1]source_data!N142))</f>
        <v>Crisis Grant</v>
      </c>
      <c r="U140" s="15">
        <f>IF([1]source_data!G142="","",[1]tailored_settings!$B$8)</f>
        <v>46239</v>
      </c>
      <c r="V140" s="11" t="str">
        <f>IF([1]source_data!G142="","",[1]tailored_settings!$B$9)</f>
        <v>http://www.longleigh.org/</v>
      </c>
      <c r="W140" s="13" t="str">
        <f>IF([1]source_data!G142="","",IF([1]source_data!O142="","",[1]source_data!O142))</f>
        <v>2025-10-01</v>
      </c>
      <c r="X140" s="16" t="str">
        <f>IF([1]source_data!G142="","",IF([1]source_data!P142="","",[1]source_data!P142))</f>
        <v>2025-11-18</v>
      </c>
      <c r="Y140" s="17">
        <f>IF([1]source_data!G142="","",IF([1]source_data!Q142="","",[1]source_data!Q142))</f>
        <v>1</v>
      </c>
      <c r="Z140" s="18" t="str">
        <f>IF([1]source_data!G142="","",IF([1]source_data!I142="","",[1]tailored_settings!$B$10))</f>
        <v>Primary grant reason</v>
      </c>
      <c r="AA140" s="18" t="str">
        <f>IF([1]source_data!G142="","",IF([1]source_data!I142="","",[1]source_data!I142))</f>
        <v>4. Customer/family fleeing from a violent or abusive relationship</v>
      </c>
      <c r="AB140" s="18" t="str">
        <f>IF([1]source_data!G142="","",IF([1]source_data!J142="","",[1]tailored_settings!$B$11))</f>
        <v/>
      </c>
      <c r="AC140" s="18" t="str">
        <f>IF([1]source_data!G142="","",IF([1]source_data!J142="","",[1]source_data!J142))</f>
        <v/>
      </c>
      <c r="AD140" s="18" t="str">
        <f>IF([1]source_data!G142="","",IF([1]source_data!K142="","",[1]tailored_settings!$B$12))</f>
        <v>Grant purpose</v>
      </c>
      <c r="AE140" s="18" t="str">
        <f>IF([1]source_data!G142="","",IF([1]source_data!K142="","",[1]source_data!K142))</f>
        <v>Food vouchers</v>
      </c>
      <c r="AF140" s="18" t="str">
        <f>IF([1]source_data!G142="","",IF([1]source_data!K142="","",[1]tailored_settings!$B$13))</f>
        <v>Grant purpose</v>
      </c>
      <c r="AG140" s="18" t="str">
        <f>IF([1]source_data!G142="","",IF([1]source_data!K142="","",[1]source_data!K142))</f>
        <v>Food vouchers</v>
      </c>
      <c r="AH140" s="18" t="str">
        <f>IF([1]source_data!G142="","",IF([1]source_data!M142="","",[1]tailored_settings!$B$14))</f>
        <v/>
      </c>
      <c r="AI140" s="18" t="str">
        <f>IF([1]source_data!G142="","",IF([1]source_data!M142="","",[1]source_data!M142))</f>
        <v/>
      </c>
    </row>
    <row r="141" spans="1:35" ht="16" x14ac:dyDescent="0.2">
      <c r="A141" s="11" t="str">
        <f>IF([1]source_data!G143="","",IF(AND([1]source_data!C143&lt;&gt;"",[1]tailored_settings!$B$15="Publish"),CONCATENATE([1]tailored_settings!$B$2&amp;[1]source_data!C143),IF(AND([1]source_data!C143&lt;&gt;"",[1]tailored_settings!$B$15="Do not publish"),CONCATENATE([1]tailored_settings!$B$2&amp;TEXT(ROW(A141)-1,"0000")&amp;"_"&amp;TEXT(F141,"yyyy-mm")),CONCATENATE([1]tailored_settings!$B$2&amp;TEXT(ROW(A141)-1,"0000")&amp;"_"&amp;TEXT(F141,"yyyy-mm")))))</f>
        <v>360G-Longleigh-E25-00212W</v>
      </c>
      <c r="B141" s="11" t="str">
        <f>IF([1]source_data!G143="","",IF([1]source_data!E143&lt;&gt;"",[1]source_data!E143,CONCATENATE("Grant to "&amp;G141)))</f>
        <v>Grant to Individual Recipient</v>
      </c>
      <c r="C141" s="11" t="str">
        <f>IF([1]source_data!G143="","",IF([1]source_data!F143="",_xlfn.XLOOKUP(T141,[1]tailored_settings!$B$20:$B$25,[1]tailored_settings!$A$20:$A$25,"")))</f>
        <v>Helping to alleviate financial hardship</v>
      </c>
      <c r="D141" s="12">
        <f>IF([1]source_data!G143="","",IF([1]source_data!G143="","",[1]source_data!G143))</f>
        <v>879.81000000000006</v>
      </c>
      <c r="E141" s="11" t="str">
        <f>IF([1]source_data!G143="","",[1]tailored_settings!$B$3)</f>
        <v>GBP</v>
      </c>
      <c r="F141" s="13" t="str">
        <f>IF([1]source_data!G143="","",IF([1]source_data!H143="","",[1]source_data!H143))</f>
        <v>2025-10-06</v>
      </c>
      <c r="G141" s="11" t="str">
        <f>IF([1]source_data!G143="","",[1]tailored_settings!$B$5)</f>
        <v>Individual Recipient</v>
      </c>
      <c r="H141" s="11" t="str">
        <f>IF([1]source_data!G143="","",IF(AND([1]source_data!A143&lt;&gt;"",[1]tailored_settings!$B$16="Publish"),CONCATENATE([1]tailored_settings!$B$2&amp;[1]source_data!A143),IF(AND([1]source_data!A143&lt;&gt;"",[1]tailored_settings!$B$16="Do not publish"),CONCATENATE([1]tailored_settings!$B$4&amp;TEXT(ROW(A141)-1,"0000")&amp;"_"&amp;TEXT(F141,"yyyy-mm")),CONCATENATE([1]tailored_settings!$B$4&amp;TEXT(ROW(A141)-1,"0000")&amp;"_"&amp;TEXT(F141,"yyyy-mm")))))</f>
        <v>360G-Longleigh-IND-0140_2025-10</v>
      </c>
      <c r="I141" s="11" t="str">
        <f>IF([1]source_data!G143="","",[1]tailored_settings!$B$7)</f>
        <v>Longleigh Foundation</v>
      </c>
      <c r="J141" s="11" t="str">
        <f>IF([1]source_data!G143="","",[1]tailored_settings!$B$6)</f>
        <v>GB-CHC-1169016</v>
      </c>
      <c r="K141" s="11" t="str">
        <f>IF([1]source_data!G143="","",IF([1]source_data!I143="","",VLOOKUP([1]source_data!I143,[1]codelist_mapping!A:C,3,FALSE)))</f>
        <v>GTIR030</v>
      </c>
      <c r="L141" s="11" t="str">
        <f>IF([1]source_data!G143="","",IF([1]source_data!J143="","",VLOOKUP([1]source_data!J143,[1]codelist_mapping!A:C,3,FALSE)))</f>
        <v/>
      </c>
      <c r="M141" s="11" t="str">
        <f>IF([1]source_data!G143="","",IF([1]source_data!K143="","",IF([1]source_data!M143&lt;&gt;"",CONCATENATE(VLOOKUP([1]source_data!K143,[1]codelist_mapping!F:H,3,FALSE)&amp;";"&amp;VLOOKUP([1]source_data!L143,[1]codelist_mapping!F:H,3,FALSE)&amp;";"&amp;VLOOKUP([1]source_data!M143,[1]codelist_mapping!F:H,3,FALSE)),IF([1]source_data!L143&lt;&gt;"",CONCATENATE(VLOOKUP([1]source_data!K143,[1]codelist_mapping!F:H,3,FALSE)&amp;";"&amp;VLOOKUP([1]source_data!L143,[1]codelist_mapping!F:H,3,FALSE)),IF([1]source_data!K143&lt;&gt;"",CONCATENATE(VLOOKUP([1]source_data!K143,[1]codelist_mapping!F:H,3,FALSE)))))))</f>
        <v>GTIP020;GTIP020;GTIP070</v>
      </c>
      <c r="N141" s="14" t="str">
        <f>IF([1]source_data!G143="","",IF([1]source_data!D143="","",VLOOKUP([1]source_data!D143,[1]geo_data!A:I,9,FALSE)))</f>
        <v>Wellington</v>
      </c>
      <c r="O141" s="14" t="str">
        <f>IF([1]source_data!G143="","",IF([1]source_data!D143="","",VLOOKUP([1]source_data!D143,[1]geo_data!A:I,8,FALSE)))</f>
        <v>E05009000</v>
      </c>
      <c r="P141" s="14" t="str">
        <f>IF([1]source_data!G143="","",IF(LEFT(O141,3)="E05","WD",IF(LEFT(O141,3)="S13","WD",IF(LEFT(O141,3)="W05","WD",IF(LEFT(O141,3)="W06","UA",IF(LEFT(O141,3)="S12","CA",IF(LEFT(O141,3)="E06","UA",IF(LEFT(O141,3)="E07","NMD",IF(LEFT(O141,3)="E08","MD",IF(LEFT(O141,3)="E09","LONB"))))))))))</f>
        <v>WD</v>
      </c>
      <c r="Q141" s="14" t="str">
        <f>IF([1]source_data!G143="","",IF([1]source_data!D143="","",VLOOKUP([1]source_data!D143,[1]geo_data!A:I,7,FALSE)))</f>
        <v>Rushmoor</v>
      </c>
      <c r="R141" s="14" t="str">
        <f>IF([1]source_data!G143="","",IF([1]source_data!D143="","",VLOOKUP([1]source_data!D143,[1]geo_data!A:I,6,FALSE)))</f>
        <v>E07000092</v>
      </c>
      <c r="S141" s="14" t="str">
        <f>IF([1]source_data!G143="","",IF(LEFT(R141,3)="E05","WD",IF(LEFT(R141,3)="S13","WD",IF(LEFT(R141,3)="W05","WD",IF(LEFT(R141,3)="W06","UA",IF(LEFT(R141,3)="S12","CA",IF(LEFT(R141,3)="E06","UA",IF(LEFT(R141,3)="E07","NMD",IF(LEFT(R141,3)="E08","MD",IF(LEFT(R141,3)="E09","LONB"))))))))))</f>
        <v>NMD</v>
      </c>
      <c r="T141" s="11" t="str">
        <f>IF([1]source_data!G143="","",IF([1]source_data!N143="","",[1]source_data!N143))</f>
        <v>Hardship Grant</v>
      </c>
      <c r="U141" s="15">
        <f>IF([1]source_data!G143="","",[1]tailored_settings!$B$8)</f>
        <v>46239</v>
      </c>
      <c r="V141" s="11" t="str">
        <f>IF([1]source_data!G143="","",[1]tailored_settings!$B$9)</f>
        <v>http://www.longleigh.org/</v>
      </c>
      <c r="W141" s="13" t="str">
        <f>IF([1]source_data!G143="","",IF([1]source_data!O143="","",[1]source_data!O143))</f>
        <v>2025-10-06</v>
      </c>
      <c r="X141" s="16" t="str">
        <f>IF([1]source_data!G143="","",IF([1]source_data!P143="","",[1]source_data!P143))</f>
        <v>2025-10-20</v>
      </c>
      <c r="Y141" s="17">
        <f>IF([1]source_data!G143="","",IF([1]source_data!Q143="","",[1]source_data!Q143))</f>
        <v>0</v>
      </c>
      <c r="Z141" s="18" t="str">
        <f>IF([1]source_data!G143="","",IF([1]source_data!I143="","",[1]tailored_settings!$B$10))</f>
        <v>Primary grant reason</v>
      </c>
      <c r="AA141" s="18" t="str">
        <f>IF([1]source_data!G143="","",IF([1]source_data!I143="","",[1]source_data!I143))</f>
        <v>1. Customer/family with a diagnosed condition or disability</v>
      </c>
      <c r="AB141" s="18" t="str">
        <f>IF([1]source_data!G143="","",IF([1]source_data!J143="","",[1]tailored_settings!$B$11))</f>
        <v/>
      </c>
      <c r="AC141" s="18" t="str">
        <f>IF([1]source_data!G143="","",IF([1]source_data!J143="","",[1]source_data!J143))</f>
        <v/>
      </c>
      <c r="AD141" s="18" t="str">
        <f>IF([1]source_data!G143="","",IF([1]source_data!K143="","",[1]tailored_settings!$B$12))</f>
        <v>Grant purpose</v>
      </c>
      <c r="AE141" s="18" t="str">
        <f>IF([1]source_data!G143="","",IF([1]source_data!K143="","",[1]source_data!K143))</f>
        <v xml:space="preserve">Furniture </v>
      </c>
      <c r="AF141" s="18" t="str">
        <f>IF([1]source_data!G143="","",IF([1]source_data!K143="","",[1]tailored_settings!$B$13))</f>
        <v>Grant purpose</v>
      </c>
      <c r="AG141" s="18" t="str">
        <f>IF([1]source_data!G143="","",IF([1]source_data!K143="","",[1]source_data!K143))</f>
        <v xml:space="preserve">Furniture </v>
      </c>
      <c r="AH141" s="18" t="str">
        <f>IF([1]source_data!G143="","",IF([1]source_data!M143="","",[1]tailored_settings!$B$14))</f>
        <v>Grant purpose</v>
      </c>
      <c r="AI141" s="18" t="str">
        <f>IF([1]source_data!G143="","",IF([1]source_data!M143="","",[1]source_data!M143))</f>
        <v>Food vouchers</v>
      </c>
    </row>
    <row r="142" spans="1:35" ht="16" x14ac:dyDescent="0.2">
      <c r="A142" s="11" t="str">
        <f>IF([1]source_data!G144="","",IF(AND([1]source_data!C144&lt;&gt;"",[1]tailored_settings!$B$15="Publish"),CONCATENATE([1]tailored_settings!$B$2&amp;[1]source_data!C144),IF(AND([1]source_data!C144&lt;&gt;"",[1]tailored_settings!$B$15="Do not publish"),CONCATENATE([1]tailored_settings!$B$2&amp;TEXT(ROW(A142)-1,"0000")&amp;"_"&amp;TEXT(F142,"yyyy-mm")),CONCATENATE([1]tailored_settings!$B$2&amp;TEXT(ROW(A142)-1,"0000")&amp;"_"&amp;TEXT(F142,"yyyy-mm")))))</f>
        <v>360G-Longleigh-E25-00213W</v>
      </c>
      <c r="B142" s="11" t="str">
        <f>IF([1]source_data!G144="","",IF([1]source_data!E144&lt;&gt;"",[1]source_data!E144,CONCATENATE("Grant to "&amp;G142)))</f>
        <v>Grant to Individual Recipient</v>
      </c>
      <c r="C142" s="11" t="str">
        <f>IF([1]source_data!G144="","",IF([1]source_data!F144="",_xlfn.XLOOKUP(T142,[1]tailored_settings!$B$20:$B$25,[1]tailored_settings!$A$20:$A$25,"")))</f>
        <v xml:space="preserve">Providing new flooring </v>
      </c>
      <c r="D142" s="12">
        <f>IF([1]source_data!G144="","",IF([1]source_data!G144="","",[1]source_data!G144))</f>
        <v>2355.6</v>
      </c>
      <c r="E142" s="11" t="str">
        <f>IF([1]source_data!G144="","",[1]tailored_settings!$B$3)</f>
        <v>GBP</v>
      </c>
      <c r="F142" s="13" t="str">
        <f>IF([1]source_data!G144="","",IF([1]source_data!H144="","",[1]source_data!H144))</f>
        <v>2025-10-07</v>
      </c>
      <c r="G142" s="11" t="str">
        <f>IF([1]source_data!G144="","",[1]tailored_settings!$B$5)</f>
        <v>Individual Recipient</v>
      </c>
      <c r="H142" s="11" t="str">
        <f>IF([1]source_data!G144="","",IF(AND([1]source_data!A144&lt;&gt;"",[1]tailored_settings!$B$16="Publish"),CONCATENATE([1]tailored_settings!$B$2&amp;[1]source_data!A144),IF(AND([1]source_data!A144&lt;&gt;"",[1]tailored_settings!$B$16="Do not publish"),CONCATENATE([1]tailored_settings!$B$4&amp;TEXT(ROW(A142)-1,"0000")&amp;"_"&amp;TEXT(F142,"yyyy-mm")),CONCATENATE([1]tailored_settings!$B$4&amp;TEXT(ROW(A142)-1,"0000")&amp;"_"&amp;TEXT(F142,"yyyy-mm")))))</f>
        <v>360G-Longleigh-IND-0141_2025-10</v>
      </c>
      <c r="I142" s="11" t="str">
        <f>IF([1]source_data!G144="","",[1]tailored_settings!$B$7)</f>
        <v>Longleigh Foundation</v>
      </c>
      <c r="J142" s="11" t="str">
        <f>IF([1]source_data!G144="","",[1]tailored_settings!$B$6)</f>
        <v>GB-CHC-1169016</v>
      </c>
      <c r="K142" s="11" t="str">
        <f>IF([1]source_data!G144="","",IF([1]source_data!I144="","",VLOOKUP([1]source_data!I144,[1]codelist_mapping!A:C,3,FALSE)))</f>
        <v>GTIR030</v>
      </c>
      <c r="L142" s="11" t="str">
        <f>IF([1]source_data!G144="","",IF([1]source_data!J144="","",VLOOKUP([1]source_data!J144,[1]codelist_mapping!A:C,3,FALSE)))</f>
        <v/>
      </c>
      <c r="M142" s="11" t="str">
        <f>IF([1]source_data!G144="","",IF([1]source_data!K144="","",IF([1]source_data!M144&lt;&gt;"",CONCATENATE(VLOOKUP([1]source_data!K144,[1]codelist_mapping!F:H,3,FALSE)&amp;";"&amp;VLOOKUP([1]source_data!L144,[1]codelist_mapping!F:H,3,FALSE)&amp;";"&amp;VLOOKUP([1]source_data!M144,[1]codelist_mapping!F:H,3,FALSE)),IF([1]source_data!L144&lt;&gt;"",CONCATENATE(VLOOKUP([1]source_data!K144,[1]codelist_mapping!F:H,3,FALSE)&amp;";"&amp;VLOOKUP([1]source_data!L144,[1]codelist_mapping!F:H,3,FALSE)),IF([1]source_data!K144&lt;&gt;"",CONCATENATE(VLOOKUP([1]source_data!K144,[1]codelist_mapping!F:H,3,FALSE)))))))</f>
        <v>GTIP030</v>
      </c>
      <c r="N142" s="14" t="str">
        <f>IF([1]source_data!G144="","",IF([1]source_data!D144="","",VLOOKUP([1]source_data!D144,[1]geo_data!A:I,9,FALSE)))</f>
        <v>Eastcott</v>
      </c>
      <c r="O142" s="14" t="str">
        <f>IF([1]source_data!G144="","",IF([1]source_data!D144="","",VLOOKUP([1]source_data!D144,[1]geo_data!A:I,8,FALSE)))</f>
        <v>E05008957</v>
      </c>
      <c r="P142" s="14" t="str">
        <f>IF([1]source_data!G144="","",IF(LEFT(O142,3)="E05","WD",IF(LEFT(O142,3)="S13","WD",IF(LEFT(O142,3)="W05","WD",IF(LEFT(O142,3)="W06","UA",IF(LEFT(O142,3)="S12","CA",IF(LEFT(O142,3)="E06","UA",IF(LEFT(O142,3)="E07","NMD",IF(LEFT(O142,3)="E08","MD",IF(LEFT(O142,3)="E09","LONB"))))))))))</f>
        <v>WD</v>
      </c>
      <c r="Q142" s="14" t="str">
        <f>IF([1]source_data!G144="","",IF([1]source_data!D144="","",VLOOKUP([1]source_data!D144,[1]geo_data!A:I,7,FALSE)))</f>
        <v>Swindon</v>
      </c>
      <c r="R142" s="14" t="str">
        <f>IF([1]source_data!G144="","",IF([1]source_data!D144="","",VLOOKUP([1]source_data!D144,[1]geo_data!A:I,6,FALSE)))</f>
        <v>E06000030</v>
      </c>
      <c r="S142" s="14" t="str">
        <f>IF([1]source_data!G144="","",IF(LEFT(R142,3)="E05","WD",IF(LEFT(R142,3)="S13","WD",IF(LEFT(R142,3)="W05","WD",IF(LEFT(R142,3)="W06","UA",IF(LEFT(R142,3)="S12","CA",IF(LEFT(R142,3)="E06","UA",IF(LEFT(R142,3)="E07","NMD",IF(LEFT(R142,3)="E08","MD",IF(LEFT(R142,3)="E09","LONB"))))))))))</f>
        <v>UA</v>
      </c>
      <c r="T142" s="11" t="str">
        <f>IF([1]source_data!G144="","",IF([1]source_data!N144="","",[1]source_data!N144))</f>
        <v>Flooring Grant</v>
      </c>
      <c r="U142" s="15">
        <f>IF([1]source_data!G144="","",[1]tailored_settings!$B$8)</f>
        <v>46239</v>
      </c>
      <c r="V142" s="11" t="str">
        <f>IF([1]source_data!G144="","",[1]tailored_settings!$B$9)</f>
        <v>http://www.longleigh.org/</v>
      </c>
      <c r="W142" s="13" t="str">
        <f>IF([1]source_data!G144="","",IF([1]source_data!O144="","",[1]source_data!O144))</f>
        <v>2025-10-07</v>
      </c>
      <c r="X142" s="16" t="str">
        <f>IF([1]source_data!G144="","",IF([1]source_data!P144="","",[1]source_data!P144))</f>
        <v>2025-11-12</v>
      </c>
      <c r="Y142" s="17">
        <f>IF([1]source_data!G144="","",IF([1]source_data!Q144="","",[1]source_data!Q144))</f>
        <v>1</v>
      </c>
      <c r="Z142" s="18" t="str">
        <f>IF([1]source_data!G144="","",IF([1]source_data!I144="","",[1]tailored_settings!$B$10))</f>
        <v>Primary grant reason</v>
      </c>
      <c r="AA142" s="18" t="str">
        <f>IF([1]source_data!G144="","",IF([1]source_data!I144="","",[1]source_data!I144))</f>
        <v>1. Customer/family with a diagnosed condition or disability</v>
      </c>
      <c r="AB142" s="18" t="str">
        <f>IF([1]source_data!G144="","",IF([1]source_data!J144="","",[1]tailored_settings!$B$11))</f>
        <v/>
      </c>
      <c r="AC142" s="18" t="str">
        <f>IF([1]source_data!G144="","",IF([1]source_data!J144="","",[1]source_data!J144))</f>
        <v/>
      </c>
      <c r="AD142" s="18" t="str">
        <f>IF([1]source_data!G144="","",IF([1]source_data!K144="","",[1]tailored_settings!$B$12))</f>
        <v>Grant purpose</v>
      </c>
      <c r="AE142" s="18" t="str">
        <f>IF([1]source_data!G144="","",IF([1]source_data!K144="","",[1]source_data!K144))</f>
        <v>Flooring</v>
      </c>
      <c r="AF142" s="18" t="str">
        <f>IF([1]source_data!G144="","",IF([1]source_data!K144="","",[1]tailored_settings!$B$13))</f>
        <v>Grant purpose</v>
      </c>
      <c r="AG142" s="18" t="str">
        <f>IF([1]source_data!G144="","",IF([1]source_data!K144="","",[1]source_data!K144))</f>
        <v>Flooring</v>
      </c>
      <c r="AH142" s="18" t="str">
        <f>IF([1]source_data!G144="","",IF([1]source_data!M144="","",[1]tailored_settings!$B$14))</f>
        <v/>
      </c>
      <c r="AI142" s="18" t="str">
        <f>IF([1]source_data!G144="","",IF([1]source_data!M144="","",[1]source_data!M144))</f>
        <v/>
      </c>
    </row>
    <row r="143" spans="1:35" ht="16" x14ac:dyDescent="0.2">
      <c r="A143" s="11" t="str">
        <f>IF([1]source_data!G145="","",IF(AND([1]source_data!C145&lt;&gt;"",[1]tailored_settings!$B$15="Publish"),CONCATENATE([1]tailored_settings!$B$2&amp;[1]source_data!C145),IF(AND([1]source_data!C145&lt;&gt;"",[1]tailored_settings!$B$15="Do not publish"),CONCATENATE([1]tailored_settings!$B$2&amp;TEXT(ROW(A143)-1,"0000")&amp;"_"&amp;TEXT(F143,"yyyy-mm")),CONCATENATE([1]tailored_settings!$B$2&amp;TEXT(ROW(A143)-1,"0000")&amp;"_"&amp;TEXT(F143,"yyyy-mm")))))</f>
        <v>360G-Longleigh-E25-00214W</v>
      </c>
      <c r="B143" s="11" t="str">
        <f>IF([1]source_data!G145="","",IF([1]source_data!E145&lt;&gt;"",[1]source_data!E145,CONCATENATE("Grant to "&amp;G143)))</f>
        <v>Grant to Individual Recipient</v>
      </c>
      <c r="C143" s="11" t="str">
        <f>IF([1]source_data!G145="","",IF([1]source_data!F145="",_xlfn.XLOOKUP(T143,[1]tailored_settings!$B$20:$B$25,[1]tailored_settings!$A$20:$A$25,"")))</f>
        <v xml:space="preserve">Providing new flooring </v>
      </c>
      <c r="D143" s="12">
        <f>IF([1]source_data!G145="","",IF([1]source_data!G145="","",[1]source_data!G145))</f>
        <v>3240</v>
      </c>
      <c r="E143" s="11" t="str">
        <f>IF([1]source_data!G145="","",[1]tailored_settings!$B$3)</f>
        <v>GBP</v>
      </c>
      <c r="F143" s="13" t="str">
        <f>IF([1]source_data!G145="","",IF([1]source_data!H145="","",[1]source_data!H145))</f>
        <v>2025-10-13</v>
      </c>
      <c r="G143" s="11" t="str">
        <f>IF([1]source_data!G145="","",[1]tailored_settings!$B$5)</f>
        <v>Individual Recipient</v>
      </c>
      <c r="H143" s="11" t="str">
        <f>IF([1]source_data!G145="","",IF(AND([1]source_data!A145&lt;&gt;"",[1]tailored_settings!$B$16="Publish"),CONCATENATE([1]tailored_settings!$B$2&amp;[1]source_data!A145),IF(AND([1]source_data!A145&lt;&gt;"",[1]tailored_settings!$B$16="Do not publish"),CONCATENATE([1]tailored_settings!$B$4&amp;TEXT(ROW(A143)-1,"0000")&amp;"_"&amp;TEXT(F143,"yyyy-mm")),CONCATENATE([1]tailored_settings!$B$4&amp;TEXT(ROW(A143)-1,"0000")&amp;"_"&amp;TEXT(F143,"yyyy-mm")))))</f>
        <v>360G-Longleigh-IND-0142_2025-10</v>
      </c>
      <c r="I143" s="11" t="str">
        <f>IF([1]source_data!G145="","",[1]tailored_settings!$B$7)</f>
        <v>Longleigh Foundation</v>
      </c>
      <c r="J143" s="11" t="str">
        <f>IF([1]source_data!G145="","",[1]tailored_settings!$B$6)</f>
        <v>GB-CHC-1169016</v>
      </c>
      <c r="K143" s="11" t="str">
        <f>IF([1]source_data!G145="","",IF([1]source_data!I145="","",VLOOKUP([1]source_data!I145,[1]codelist_mapping!A:C,3,FALSE)))</f>
        <v>GTIR040</v>
      </c>
      <c r="L143" s="11" t="str">
        <f>IF([1]source_data!G145="","",IF([1]source_data!J145="","",VLOOKUP([1]source_data!J145,[1]codelist_mapping!A:C,3,FALSE)))</f>
        <v>GTIR030</v>
      </c>
      <c r="M143" s="11" t="str">
        <f>IF([1]source_data!G145="","",IF([1]source_data!K145="","",IF([1]source_data!M145&lt;&gt;"",CONCATENATE(VLOOKUP([1]source_data!K145,[1]codelist_mapping!F:H,3,FALSE)&amp;";"&amp;VLOOKUP([1]source_data!L145,[1]codelist_mapping!F:H,3,FALSE)&amp;";"&amp;VLOOKUP([1]source_data!M145,[1]codelist_mapping!F:H,3,FALSE)),IF([1]source_data!L145&lt;&gt;"",CONCATENATE(VLOOKUP([1]source_data!K145,[1]codelist_mapping!F:H,3,FALSE)&amp;";"&amp;VLOOKUP([1]source_data!L145,[1]codelist_mapping!F:H,3,FALSE)),IF([1]source_data!K145&lt;&gt;"",CONCATENATE(VLOOKUP([1]source_data!K145,[1]codelist_mapping!F:H,3,FALSE)))))))</f>
        <v>GTIP030</v>
      </c>
      <c r="N143" s="14" t="str">
        <f>IF([1]source_data!G145="","",IF([1]source_data!D145="","",VLOOKUP([1]source_data!D145,[1]geo_data!A:I,9,FALSE)))</f>
        <v>Putnoe</v>
      </c>
      <c r="O143" s="14" t="str">
        <f>IF([1]source_data!G145="","",IF([1]source_data!D145="","",VLOOKUP([1]source_data!D145,[1]geo_data!A:I,8,FALSE)))</f>
        <v>E05014509</v>
      </c>
      <c r="P143" s="14" t="str">
        <f>IF([1]source_data!G145="","",IF(LEFT(O143,3)="E05","WD",IF(LEFT(O143,3)="S13","WD",IF(LEFT(O143,3)="W05","WD",IF(LEFT(O143,3)="W06","UA",IF(LEFT(O143,3)="S12","CA",IF(LEFT(O143,3)="E06","UA",IF(LEFT(O143,3)="E07","NMD",IF(LEFT(O143,3)="E08","MD",IF(LEFT(O143,3)="E09","LONB"))))))))))</f>
        <v>WD</v>
      </c>
      <c r="Q143" s="14" t="str">
        <f>IF([1]source_data!G145="","",IF([1]source_data!D145="","",VLOOKUP([1]source_data!D145,[1]geo_data!A:I,7,FALSE)))</f>
        <v>Bedford</v>
      </c>
      <c r="R143" s="14" t="str">
        <f>IF([1]source_data!G145="","",IF([1]source_data!D145="","",VLOOKUP([1]source_data!D145,[1]geo_data!A:I,6,FALSE)))</f>
        <v>E06000055</v>
      </c>
      <c r="S143" s="14" t="str">
        <f>IF([1]source_data!G145="","",IF(LEFT(R143,3)="E05","WD",IF(LEFT(R143,3)="S13","WD",IF(LEFT(R143,3)="W05","WD",IF(LEFT(R143,3)="W06","UA",IF(LEFT(R143,3)="S12","CA",IF(LEFT(R143,3)="E06","UA",IF(LEFT(R143,3)="E07","NMD",IF(LEFT(R143,3)="E08","MD",IF(LEFT(R143,3)="E09","LONB"))))))))))</f>
        <v>UA</v>
      </c>
      <c r="T143" s="11" t="str">
        <f>IF([1]source_data!G145="","",IF([1]source_data!N145="","",[1]source_data!N145))</f>
        <v>Flooring Grant</v>
      </c>
      <c r="U143" s="15">
        <f>IF([1]source_data!G145="","",[1]tailored_settings!$B$8)</f>
        <v>46239</v>
      </c>
      <c r="V143" s="11" t="str">
        <f>IF([1]source_data!G145="","",[1]tailored_settings!$B$9)</f>
        <v>http://www.longleigh.org/</v>
      </c>
      <c r="W143" s="13" t="str">
        <f>IF([1]source_data!G145="","",IF([1]source_data!O145="","",[1]source_data!O145))</f>
        <v>2025-10-13</v>
      </c>
      <c r="X143" s="16" t="str">
        <f>IF([1]source_data!G145="","",IF([1]source_data!P145="","",[1]source_data!P145))</f>
        <v>2026-01-20</v>
      </c>
      <c r="Y143" s="17">
        <f>IF([1]source_data!G145="","",IF([1]source_data!Q145="","",[1]source_data!Q145))</f>
        <v>3</v>
      </c>
      <c r="Z143" s="18" t="str">
        <f>IF([1]source_data!G145="","",IF([1]source_data!I145="","",[1]tailored_settings!$B$10))</f>
        <v>Primary grant reason</v>
      </c>
      <c r="AA143" s="18" t="str">
        <f>IF([1]source_data!G145="","",IF([1]source_data!I145="","",[1]source_data!I145))</f>
        <v>6a. Customer/family under the care of Social Services (Adult or Children’s) - MH</v>
      </c>
      <c r="AB143" s="18" t="str">
        <f>IF([1]source_data!G145="","",IF([1]source_data!J145="","",[1]tailored_settings!$B$11))</f>
        <v>Secondary grant reason</v>
      </c>
      <c r="AC143" s="18" t="str">
        <f>IF([1]source_data!G145="","",IF([1]source_data!J145="","",[1]source_data!J145))</f>
        <v>6c. Customer/family under the care of Social Services (Adult or Children’s) - PH</v>
      </c>
      <c r="AD143" s="18" t="str">
        <f>IF([1]source_data!G145="","",IF([1]source_data!K145="","",[1]tailored_settings!$B$12))</f>
        <v>Grant purpose</v>
      </c>
      <c r="AE143" s="18" t="str">
        <f>IF([1]source_data!G145="","",IF([1]source_data!K145="","",[1]source_data!K145))</f>
        <v>Flooring</v>
      </c>
      <c r="AF143" s="18" t="str">
        <f>IF([1]source_data!G145="","",IF([1]source_data!K145="","",[1]tailored_settings!$B$13))</f>
        <v>Grant purpose</v>
      </c>
      <c r="AG143" s="18" t="str">
        <f>IF([1]source_data!G145="","",IF([1]source_data!K145="","",[1]source_data!K145))</f>
        <v>Flooring</v>
      </c>
      <c r="AH143" s="18" t="str">
        <f>IF([1]source_data!G145="","",IF([1]source_data!M145="","",[1]tailored_settings!$B$14))</f>
        <v/>
      </c>
      <c r="AI143" s="18" t="str">
        <f>IF([1]source_data!G145="","",IF([1]source_data!M145="","",[1]source_data!M145))</f>
        <v/>
      </c>
    </row>
    <row r="144" spans="1:35" ht="16" x14ac:dyDescent="0.2">
      <c r="A144" s="11" t="str">
        <f>IF([1]source_data!G146="","",IF(AND([1]source_data!C146&lt;&gt;"",[1]tailored_settings!$B$15="Publish"),CONCATENATE([1]tailored_settings!$B$2&amp;[1]source_data!C146),IF(AND([1]source_data!C146&lt;&gt;"",[1]tailored_settings!$B$15="Do not publish"),CONCATENATE([1]tailored_settings!$B$2&amp;TEXT(ROW(A144)-1,"0000")&amp;"_"&amp;TEXT(F144,"yyyy-mm")),CONCATENATE([1]tailored_settings!$B$2&amp;TEXT(ROW(A144)-1,"0000")&amp;"_"&amp;TEXT(F144,"yyyy-mm")))))</f>
        <v>360G-Longleigh-E25-00215W</v>
      </c>
      <c r="B144" s="11" t="str">
        <f>IF([1]source_data!G146="","",IF([1]source_data!E146&lt;&gt;"",[1]source_data!E146,CONCATENATE("Grant to "&amp;G144)))</f>
        <v>Grant to Individual Recipient</v>
      </c>
      <c r="C144" s="11" t="str">
        <f>IF([1]source_data!G146="","",IF([1]source_data!F146="",_xlfn.XLOOKUP(T144,[1]tailored_settings!$B$20:$B$25,[1]tailored_settings!$A$20:$A$25,"")))</f>
        <v>Helping to alleviate financial hardship</v>
      </c>
      <c r="D144" s="12">
        <f>IF([1]source_data!G146="","",IF([1]source_data!G146="","",[1]source_data!G146))</f>
        <v>1096.05</v>
      </c>
      <c r="E144" s="11" t="str">
        <f>IF([1]source_data!G146="","",[1]tailored_settings!$B$3)</f>
        <v>GBP</v>
      </c>
      <c r="F144" s="13" t="str">
        <f>IF([1]source_data!G146="","",IF([1]source_data!H146="","",[1]source_data!H146))</f>
        <v>2025-10-06</v>
      </c>
      <c r="G144" s="11" t="str">
        <f>IF([1]source_data!G146="","",[1]tailored_settings!$B$5)</f>
        <v>Individual Recipient</v>
      </c>
      <c r="H144" s="11" t="str">
        <f>IF([1]source_data!G146="","",IF(AND([1]source_data!A146&lt;&gt;"",[1]tailored_settings!$B$16="Publish"),CONCATENATE([1]tailored_settings!$B$2&amp;[1]source_data!A146),IF(AND([1]source_data!A146&lt;&gt;"",[1]tailored_settings!$B$16="Do not publish"),CONCATENATE([1]tailored_settings!$B$4&amp;TEXT(ROW(A144)-1,"0000")&amp;"_"&amp;TEXT(F144,"yyyy-mm")),CONCATENATE([1]tailored_settings!$B$4&amp;TEXT(ROW(A144)-1,"0000")&amp;"_"&amp;TEXT(F144,"yyyy-mm")))))</f>
        <v>360G-Longleigh-IND-0143_2025-10</v>
      </c>
      <c r="I144" s="11" t="str">
        <f>IF([1]source_data!G146="","",[1]tailored_settings!$B$7)</f>
        <v>Longleigh Foundation</v>
      </c>
      <c r="J144" s="11" t="str">
        <f>IF([1]source_data!G146="","",[1]tailored_settings!$B$6)</f>
        <v>GB-CHC-1169016</v>
      </c>
      <c r="K144" s="11" t="str">
        <f>IF([1]source_data!G146="","",IF([1]source_data!I146="","",VLOOKUP([1]source_data!I146,[1]codelist_mapping!A:C,3,FALSE)))</f>
        <v>GTIR040</v>
      </c>
      <c r="L144" s="11" t="str">
        <f>IF([1]source_data!G146="","",IF([1]source_data!J146="","",VLOOKUP([1]source_data!J146,[1]codelist_mapping!A:C,3,FALSE)))</f>
        <v/>
      </c>
      <c r="M144" s="11" t="str">
        <f>IF([1]source_data!G146="","",IF([1]source_data!K146="","",IF([1]source_data!M146&lt;&gt;"",CONCATENATE(VLOOKUP([1]source_data!K146,[1]codelist_mapping!F:H,3,FALSE)&amp;";"&amp;VLOOKUP([1]source_data!L146,[1]codelist_mapping!F:H,3,FALSE)&amp;";"&amp;VLOOKUP([1]source_data!M146,[1]codelist_mapping!F:H,3,FALSE)),IF([1]source_data!L146&lt;&gt;"",CONCATENATE(VLOOKUP([1]source_data!K146,[1]codelist_mapping!F:H,3,FALSE)&amp;";"&amp;VLOOKUP([1]source_data!L146,[1]codelist_mapping!F:H,3,FALSE)),IF([1]source_data!K146&lt;&gt;"",CONCATENATE(VLOOKUP([1]source_data!K146,[1]codelist_mapping!F:H,3,FALSE)))))))</f>
        <v>GTIP020;GTIP020</v>
      </c>
      <c r="N144" s="14" t="str">
        <f>IF([1]source_data!G146="","",IF([1]source_data!D146="","",VLOOKUP([1]source_data!D146,[1]geo_data!A:I,9,FALSE)))</f>
        <v>The Wolds</v>
      </c>
      <c r="O144" s="14" t="str">
        <f>IF([1]source_data!G146="","",IF([1]source_data!D146="","",VLOOKUP([1]source_data!D146,[1]geo_data!A:I,8,FALSE)))</f>
        <v>E05014687</v>
      </c>
      <c r="P144" s="14" t="str">
        <f>IF([1]source_data!G146="","",IF(LEFT(O144,3)="E05","WD",IF(LEFT(O144,3)="S13","WD",IF(LEFT(O144,3)="W05","WD",IF(LEFT(O144,3)="W06","UA",IF(LEFT(O144,3)="S12","CA",IF(LEFT(O144,3)="E06","UA",IF(LEFT(O144,3)="E07","NMD",IF(LEFT(O144,3)="E08","MD",IF(LEFT(O144,3)="E09","LONB"))))))))))</f>
        <v>WD</v>
      </c>
      <c r="Q144" s="14" t="str">
        <f>IF([1]source_data!G146="","",IF([1]source_data!D146="","",VLOOKUP([1]source_data!D146,[1]geo_data!A:I,7,FALSE)))</f>
        <v>Charnwood</v>
      </c>
      <c r="R144" s="14" t="str">
        <f>IF([1]source_data!G146="","",IF([1]source_data!D146="","",VLOOKUP([1]source_data!D146,[1]geo_data!A:I,6,FALSE)))</f>
        <v>E07000130</v>
      </c>
      <c r="S144" s="14" t="str">
        <f>IF([1]source_data!G146="","",IF(LEFT(R144,3)="E05","WD",IF(LEFT(R144,3)="S13","WD",IF(LEFT(R144,3)="W05","WD",IF(LEFT(R144,3)="W06","UA",IF(LEFT(R144,3)="S12","CA",IF(LEFT(R144,3)="E06","UA",IF(LEFT(R144,3)="E07","NMD",IF(LEFT(R144,3)="E08","MD",IF(LEFT(R144,3)="E09","LONB"))))))))))</f>
        <v>NMD</v>
      </c>
      <c r="T144" s="11" t="str">
        <f>IF([1]source_data!G146="","",IF([1]source_data!N146="","",[1]source_data!N146))</f>
        <v>Hardship Grant</v>
      </c>
      <c r="U144" s="15">
        <f>IF([1]source_data!G146="","",[1]tailored_settings!$B$8)</f>
        <v>46239</v>
      </c>
      <c r="V144" s="11" t="str">
        <f>IF([1]source_data!G146="","",[1]tailored_settings!$B$9)</f>
        <v>http://www.longleigh.org/</v>
      </c>
      <c r="W144" s="13" t="str">
        <f>IF([1]source_data!G146="","",IF([1]source_data!O146="","",[1]source_data!O146))</f>
        <v>2025-10-06</v>
      </c>
      <c r="X144" s="16" t="str">
        <f>IF([1]source_data!G146="","",IF([1]source_data!P146="","",[1]source_data!P146))</f>
        <v>2025-10-20</v>
      </c>
      <c r="Y144" s="17">
        <f>IF([1]source_data!G146="","",IF([1]source_data!Q146="","",[1]source_data!Q146))</f>
        <v>0</v>
      </c>
      <c r="Z144" s="18" t="str">
        <f>IF([1]source_data!G146="","",IF([1]source_data!I146="","",[1]tailored_settings!$B$10))</f>
        <v>Primary grant reason</v>
      </c>
      <c r="AA144" s="18" t="str">
        <f>IF([1]source_data!G146="","",IF([1]source_data!I146="","",[1]source_data!I146))</f>
        <v>2. Customer/family receiving medication and/or therapy for a mental health condition or substance addiction.</v>
      </c>
      <c r="AB144" s="18" t="str">
        <f>IF([1]source_data!G146="","",IF([1]source_data!J146="","",[1]tailored_settings!$B$11))</f>
        <v/>
      </c>
      <c r="AC144" s="18" t="str">
        <f>IF([1]source_data!G146="","",IF([1]source_data!J146="","",[1]source_data!J146))</f>
        <v/>
      </c>
      <c r="AD144" s="18" t="str">
        <f>IF([1]source_data!G146="","",IF([1]source_data!K146="","",[1]tailored_settings!$B$12))</f>
        <v>Grant purpose</v>
      </c>
      <c r="AE144" s="18" t="str">
        <f>IF([1]source_data!G146="","",IF([1]source_data!K146="","",[1]source_data!K146))</f>
        <v xml:space="preserve">Furniture </v>
      </c>
      <c r="AF144" s="18" t="str">
        <f>IF([1]source_data!G146="","",IF([1]source_data!K146="","",[1]tailored_settings!$B$13))</f>
        <v>Grant purpose</v>
      </c>
      <c r="AG144" s="18" t="str">
        <f>IF([1]source_data!G146="","",IF([1]source_data!K146="","",[1]source_data!K146))</f>
        <v xml:space="preserve">Furniture </v>
      </c>
      <c r="AH144" s="18" t="str">
        <f>IF([1]source_data!G146="","",IF([1]source_data!M146="","",[1]tailored_settings!$B$14))</f>
        <v/>
      </c>
      <c r="AI144" s="18" t="str">
        <f>IF([1]source_data!G146="","",IF([1]source_data!M146="","",[1]source_data!M146))</f>
        <v/>
      </c>
    </row>
    <row r="145" spans="1:35" ht="16" x14ac:dyDescent="0.2">
      <c r="A145" s="11" t="str">
        <f>IF([1]source_data!G147="","",IF(AND([1]source_data!C147&lt;&gt;"",[1]tailored_settings!$B$15="Publish"),CONCATENATE([1]tailored_settings!$B$2&amp;[1]source_data!C147),IF(AND([1]source_data!C147&lt;&gt;"",[1]tailored_settings!$B$15="Do not publish"),CONCATENATE([1]tailored_settings!$B$2&amp;TEXT(ROW(A145)-1,"0000")&amp;"_"&amp;TEXT(F145,"yyyy-mm")),CONCATENATE([1]tailored_settings!$B$2&amp;TEXT(ROW(A145)-1,"0000")&amp;"_"&amp;TEXT(F145,"yyyy-mm")))))</f>
        <v>360G-Longleigh-E25-00216W</v>
      </c>
      <c r="B145" s="11" t="str">
        <f>IF([1]source_data!G147="","",IF([1]source_data!E147&lt;&gt;"",[1]source_data!E147,CONCATENATE("Grant to "&amp;G145)))</f>
        <v>Grant to Individual Recipient</v>
      </c>
      <c r="C145" s="11" t="str">
        <f>IF([1]source_data!G147="","",IF([1]source_data!F147="",_xlfn.XLOOKUP(T145,[1]tailored_settings!$B$20:$B$25,[1]tailored_settings!$A$20:$A$25,"")))</f>
        <v>Providing financial aid during a time of crisis</v>
      </c>
      <c r="D145" s="12">
        <f>IF([1]source_data!G147="","",IF([1]source_data!G147="","",[1]source_data!G147))</f>
        <v>350</v>
      </c>
      <c r="E145" s="11" t="str">
        <f>IF([1]source_data!G147="","",[1]tailored_settings!$B$3)</f>
        <v>GBP</v>
      </c>
      <c r="F145" s="13" t="str">
        <f>IF([1]source_data!G147="","",IF([1]source_data!H147="","",[1]source_data!H147))</f>
        <v>2025-10-06</v>
      </c>
      <c r="G145" s="11" t="str">
        <f>IF([1]source_data!G147="","",[1]tailored_settings!$B$5)</f>
        <v>Individual Recipient</v>
      </c>
      <c r="H145" s="11" t="str">
        <f>IF([1]source_data!G147="","",IF(AND([1]source_data!A147&lt;&gt;"",[1]tailored_settings!$B$16="Publish"),CONCATENATE([1]tailored_settings!$B$2&amp;[1]source_data!A147),IF(AND([1]source_data!A147&lt;&gt;"",[1]tailored_settings!$B$16="Do not publish"),CONCATENATE([1]tailored_settings!$B$4&amp;TEXT(ROW(A145)-1,"0000")&amp;"_"&amp;TEXT(F145,"yyyy-mm")),CONCATENATE([1]tailored_settings!$B$4&amp;TEXT(ROW(A145)-1,"0000")&amp;"_"&amp;TEXT(F145,"yyyy-mm")))))</f>
        <v>360G-Longleigh-IND-0144_2025-10</v>
      </c>
      <c r="I145" s="11" t="str">
        <f>IF([1]source_data!G147="","",[1]tailored_settings!$B$7)</f>
        <v>Longleigh Foundation</v>
      </c>
      <c r="J145" s="11" t="str">
        <f>IF([1]source_data!G147="","",[1]tailored_settings!$B$6)</f>
        <v>GB-CHC-1169016</v>
      </c>
      <c r="K145" s="11" t="str">
        <f>IF([1]source_data!G147="","",IF([1]source_data!I147="","",VLOOKUP([1]source_data!I147,[1]codelist_mapping!A:C,3,FALSE)))</f>
        <v>GTIR030</v>
      </c>
      <c r="L145" s="11" t="str">
        <f>IF([1]source_data!G147="","",IF([1]source_data!J147="","",VLOOKUP([1]source_data!J147,[1]codelist_mapping!A:C,3,FALSE)))</f>
        <v/>
      </c>
      <c r="M145" s="11" t="str">
        <f>IF([1]source_data!G147="","",IF([1]source_data!K147="","",IF([1]source_data!M147&lt;&gt;"",CONCATENATE(VLOOKUP([1]source_data!K147,[1]codelist_mapping!F:H,3,FALSE)&amp;";"&amp;VLOOKUP([1]source_data!L147,[1]codelist_mapping!F:H,3,FALSE)&amp;";"&amp;VLOOKUP([1]source_data!M147,[1]codelist_mapping!F:H,3,FALSE)),IF([1]source_data!L147&lt;&gt;"",CONCATENATE(VLOOKUP([1]source_data!K147,[1]codelist_mapping!F:H,3,FALSE)&amp;";"&amp;VLOOKUP([1]source_data!L147,[1]codelist_mapping!F:H,3,FALSE)),IF([1]source_data!K147&lt;&gt;"",CONCATENATE(VLOOKUP([1]source_data!K147,[1]codelist_mapping!F:H,3,FALSE)))))))</f>
        <v>GTIP070;GTIP050</v>
      </c>
      <c r="N145" s="14" t="str">
        <f>IF([1]source_data!G147="","",IF([1]source_data!D147="","",VLOOKUP([1]source_data!D147,[1]geo_data!A:I,9,FALSE)))</f>
        <v>Sedgley</v>
      </c>
      <c r="O145" s="14" t="str">
        <f>IF([1]source_data!G147="","",IF([1]source_data!D147="","",VLOOKUP([1]source_data!D147,[1]geo_data!A:I,8,FALSE)))</f>
        <v>E05015921</v>
      </c>
      <c r="P145" s="14" t="str">
        <f>IF([1]source_data!G147="","",IF(LEFT(O145,3)="E05","WD",IF(LEFT(O145,3)="S13","WD",IF(LEFT(O145,3)="W05","WD",IF(LEFT(O145,3)="W06","UA",IF(LEFT(O145,3)="S12","CA",IF(LEFT(O145,3)="E06","UA",IF(LEFT(O145,3)="E07","NMD",IF(LEFT(O145,3)="E08","MD",IF(LEFT(O145,3)="E09","LONB"))))))))))</f>
        <v>WD</v>
      </c>
      <c r="Q145" s="14" t="str">
        <f>IF([1]source_data!G147="","",IF([1]source_data!D147="","",VLOOKUP([1]source_data!D147,[1]geo_data!A:I,7,FALSE)))</f>
        <v>Dudley</v>
      </c>
      <c r="R145" s="14" t="str">
        <f>IF([1]source_data!G147="","",IF([1]source_data!D147="","",VLOOKUP([1]source_data!D147,[1]geo_data!A:I,6,FALSE)))</f>
        <v>E08000027</v>
      </c>
      <c r="S145" s="14" t="str">
        <f>IF([1]source_data!G147="","",IF(LEFT(R145,3)="E05","WD",IF(LEFT(R145,3)="S13","WD",IF(LEFT(R145,3)="W05","WD",IF(LEFT(R145,3)="W06","UA",IF(LEFT(R145,3)="S12","CA",IF(LEFT(R145,3)="E06","UA",IF(LEFT(R145,3)="E07","NMD",IF(LEFT(R145,3)="E08","MD",IF(LEFT(R145,3)="E09","LONB"))))))))))</f>
        <v>MD</v>
      </c>
      <c r="T145" s="11" t="str">
        <f>IF([1]source_data!G147="","",IF([1]source_data!N147="","",[1]source_data!N147))</f>
        <v>Crisis Grant</v>
      </c>
      <c r="U145" s="15">
        <f>IF([1]source_data!G147="","",[1]tailored_settings!$B$8)</f>
        <v>46239</v>
      </c>
      <c r="V145" s="11" t="str">
        <f>IF([1]source_data!G147="","",[1]tailored_settings!$B$9)</f>
        <v>http://www.longleigh.org/</v>
      </c>
      <c r="W145" s="13" t="str">
        <f>IF([1]source_data!G147="","",IF([1]source_data!O147="","",[1]source_data!O147))</f>
        <v>2025-10-06</v>
      </c>
      <c r="X145" s="16" t="str">
        <f>IF([1]source_data!G147="","",IF([1]source_data!P147="","",[1]source_data!P147))</f>
        <v>2025-11-21</v>
      </c>
      <c r="Y145" s="17">
        <f>IF([1]source_data!G147="","",IF([1]source_data!Q147="","",[1]source_data!Q147))</f>
        <v>1</v>
      </c>
      <c r="Z145" s="18" t="str">
        <f>IF([1]source_data!G147="","",IF([1]source_data!I147="","",[1]tailored_settings!$B$10))</f>
        <v>Primary grant reason</v>
      </c>
      <c r="AA145" s="18" t="str">
        <f>IF([1]source_data!G147="","",IF([1]source_data!I147="","",[1]source_data!I147))</f>
        <v>1. Customer/family with a diagnosed condition or disability</v>
      </c>
      <c r="AB145" s="18" t="str">
        <f>IF([1]source_data!G147="","",IF([1]source_data!J147="","",[1]tailored_settings!$B$11))</f>
        <v/>
      </c>
      <c r="AC145" s="18" t="str">
        <f>IF([1]source_data!G147="","",IF([1]source_data!J147="","",[1]source_data!J147))</f>
        <v/>
      </c>
      <c r="AD145" s="18" t="str">
        <f>IF([1]source_data!G147="","",IF([1]source_data!K147="","",[1]tailored_settings!$B$12))</f>
        <v>Grant purpose</v>
      </c>
      <c r="AE145" s="18" t="str">
        <f>IF([1]source_data!G147="","",IF([1]source_data!K147="","",[1]source_data!K147))</f>
        <v>Food vouchers</v>
      </c>
      <c r="AF145" s="18" t="str">
        <f>IF([1]source_data!G147="","",IF([1]source_data!K147="","",[1]tailored_settings!$B$13))</f>
        <v>Grant purpose</v>
      </c>
      <c r="AG145" s="18" t="str">
        <f>IF([1]source_data!G147="","",IF([1]source_data!K147="","",[1]source_data!K147))</f>
        <v>Food vouchers</v>
      </c>
      <c r="AH145" s="18" t="str">
        <f>IF([1]source_data!G147="","",IF([1]source_data!M147="","",[1]tailored_settings!$B$14))</f>
        <v/>
      </c>
      <c r="AI145" s="18" t="str">
        <f>IF([1]source_data!G147="","",IF([1]source_data!M147="","",[1]source_data!M147))</f>
        <v/>
      </c>
    </row>
    <row r="146" spans="1:35" ht="16" x14ac:dyDescent="0.2">
      <c r="A146" s="11" t="str">
        <f>IF([1]source_data!G148="","",IF(AND([1]source_data!C148&lt;&gt;"",[1]tailored_settings!$B$15="Publish"),CONCATENATE([1]tailored_settings!$B$2&amp;[1]source_data!C148),IF(AND([1]source_data!C148&lt;&gt;"",[1]tailored_settings!$B$15="Do not publish"),CONCATENATE([1]tailored_settings!$B$2&amp;TEXT(ROW(A146)-1,"0000")&amp;"_"&amp;TEXT(F146,"yyyy-mm")),CONCATENATE([1]tailored_settings!$B$2&amp;TEXT(ROW(A146)-1,"0000")&amp;"_"&amp;TEXT(F146,"yyyy-mm")))))</f>
        <v>360G-Longleigh-E25-00217W</v>
      </c>
      <c r="B146" s="11" t="str">
        <f>IF([1]source_data!G148="","",IF([1]source_data!E148&lt;&gt;"",[1]source_data!E148,CONCATENATE("Grant to "&amp;G146)))</f>
        <v>Grant to Individual Recipient</v>
      </c>
      <c r="C146" s="11" t="str">
        <f>IF([1]source_data!G148="","",IF([1]source_data!F148="",_xlfn.XLOOKUP(T146,[1]tailored_settings!$B$20:$B$25,[1]tailored_settings!$A$20:$A$25,"")))</f>
        <v>Helping to alleviate financial hardship</v>
      </c>
      <c r="D146" s="12">
        <f>IF([1]source_data!G148="","",IF([1]source_data!G148="","",[1]source_data!G148))</f>
        <v>915.82</v>
      </c>
      <c r="E146" s="11" t="str">
        <f>IF([1]source_data!G148="","",[1]tailored_settings!$B$3)</f>
        <v>GBP</v>
      </c>
      <c r="F146" s="13" t="str">
        <f>IF([1]source_data!G148="","",IF([1]source_data!H148="","",[1]source_data!H148))</f>
        <v>2025-10-06</v>
      </c>
      <c r="G146" s="11" t="str">
        <f>IF([1]source_data!G148="","",[1]tailored_settings!$B$5)</f>
        <v>Individual Recipient</v>
      </c>
      <c r="H146" s="11" t="str">
        <f>IF([1]source_data!G148="","",IF(AND([1]source_data!A148&lt;&gt;"",[1]tailored_settings!$B$16="Publish"),CONCATENATE([1]tailored_settings!$B$2&amp;[1]source_data!A148),IF(AND([1]source_data!A148&lt;&gt;"",[1]tailored_settings!$B$16="Do not publish"),CONCATENATE([1]tailored_settings!$B$4&amp;TEXT(ROW(A146)-1,"0000")&amp;"_"&amp;TEXT(F146,"yyyy-mm")),CONCATENATE([1]tailored_settings!$B$4&amp;TEXT(ROW(A146)-1,"0000")&amp;"_"&amp;TEXT(F146,"yyyy-mm")))))</f>
        <v>360G-Longleigh-IND-0145_2025-10</v>
      </c>
      <c r="I146" s="11" t="str">
        <f>IF([1]source_data!G148="","",[1]tailored_settings!$B$7)</f>
        <v>Longleigh Foundation</v>
      </c>
      <c r="J146" s="11" t="str">
        <f>IF([1]source_data!G148="","",[1]tailored_settings!$B$6)</f>
        <v>GB-CHC-1169016</v>
      </c>
      <c r="K146" s="11" t="str">
        <f>IF([1]source_data!G148="","",IF([1]source_data!I148="","",VLOOKUP([1]source_data!I148,[1]codelist_mapping!A:C,3,FALSE)))</f>
        <v>GTIR030</v>
      </c>
      <c r="L146" s="11" t="str">
        <f>IF([1]source_data!G148="","",IF([1]source_data!J148="","",VLOOKUP([1]source_data!J148,[1]codelist_mapping!A:C,3,FALSE)))</f>
        <v>GTIR080</v>
      </c>
      <c r="M146" s="11" t="str">
        <f>IF([1]source_data!G148="","",IF([1]source_data!K148="","",IF([1]source_data!M148&lt;&gt;"",CONCATENATE(VLOOKUP([1]source_data!K148,[1]codelist_mapping!F:H,3,FALSE)&amp;";"&amp;VLOOKUP([1]source_data!L148,[1]codelist_mapping!F:H,3,FALSE)&amp;";"&amp;VLOOKUP([1]source_data!M148,[1]codelist_mapping!F:H,3,FALSE)),IF([1]source_data!L148&lt;&gt;"",CONCATENATE(VLOOKUP([1]source_data!K148,[1]codelist_mapping!F:H,3,FALSE)&amp;";"&amp;VLOOKUP([1]source_data!L148,[1]codelist_mapping!F:H,3,FALSE)),IF([1]source_data!K148&lt;&gt;"",CONCATENATE(VLOOKUP([1]source_data!K148,[1]codelist_mapping!F:H,3,FALSE)))))))</f>
        <v>GTIP020;GTIP080;GTIP060</v>
      </c>
      <c r="N146" s="14" t="str">
        <f>IF([1]source_data!G148="","",IF([1]source_data!D148="","",VLOOKUP([1]source_data!D148,[1]geo_data!A:I,9,FALSE)))</f>
        <v>Foley Park &amp; Hoobrook</v>
      </c>
      <c r="O146" s="14" t="str">
        <f>IF([1]source_data!G148="","",IF([1]source_data!D148="","",VLOOKUP([1]source_data!D148,[1]geo_data!A:I,8,FALSE)))</f>
        <v>E05010507</v>
      </c>
      <c r="P146" s="14" t="str">
        <f>IF([1]source_data!G148="","",IF(LEFT(O146,3)="E05","WD",IF(LEFT(O146,3)="S13","WD",IF(LEFT(O146,3)="W05","WD",IF(LEFT(O146,3)="W06","UA",IF(LEFT(O146,3)="S12","CA",IF(LEFT(O146,3)="E06","UA",IF(LEFT(O146,3)="E07","NMD",IF(LEFT(O146,3)="E08","MD",IF(LEFT(O146,3)="E09","LONB"))))))))))</f>
        <v>WD</v>
      </c>
      <c r="Q146" s="14" t="str">
        <f>IF([1]source_data!G148="","",IF([1]source_data!D148="","",VLOOKUP([1]source_data!D148,[1]geo_data!A:I,7,FALSE)))</f>
        <v>Wyre Forest</v>
      </c>
      <c r="R146" s="14" t="str">
        <f>IF([1]source_data!G148="","",IF([1]source_data!D148="","",VLOOKUP([1]source_data!D148,[1]geo_data!A:I,6,FALSE)))</f>
        <v>E07000239</v>
      </c>
      <c r="S146" s="14" t="str">
        <f>IF([1]source_data!G148="","",IF(LEFT(R146,3)="E05","WD",IF(LEFT(R146,3)="S13","WD",IF(LEFT(R146,3)="W05","WD",IF(LEFT(R146,3)="W06","UA",IF(LEFT(R146,3)="S12","CA",IF(LEFT(R146,3)="E06","UA",IF(LEFT(R146,3)="E07","NMD",IF(LEFT(R146,3)="E08","MD",IF(LEFT(R146,3)="E09","LONB"))))))))))</f>
        <v>NMD</v>
      </c>
      <c r="T146" s="11" t="str">
        <f>IF([1]source_data!G148="","",IF([1]source_data!N148="","",[1]source_data!N148))</f>
        <v>Hardship Grant</v>
      </c>
      <c r="U146" s="15">
        <f>IF([1]source_data!G148="","",[1]tailored_settings!$B$8)</f>
        <v>46239</v>
      </c>
      <c r="V146" s="11" t="str">
        <f>IF([1]source_data!G148="","",[1]tailored_settings!$B$9)</f>
        <v>http://www.longleigh.org/</v>
      </c>
      <c r="W146" s="13" t="str">
        <f>IF([1]source_data!G148="","",IF([1]source_data!O148="","",[1]source_data!O148))</f>
        <v>2025-10-06</v>
      </c>
      <c r="X146" s="16" t="str">
        <f>IF([1]source_data!G148="","",IF([1]source_data!P148="","",[1]source_data!P148))</f>
        <v>2025-12-15</v>
      </c>
      <c r="Y146" s="17">
        <f>IF([1]source_data!G148="","",IF([1]source_data!Q148="","",[1]source_data!Q148))</f>
        <v>2</v>
      </c>
      <c r="Z146" s="18" t="str">
        <f>IF([1]source_data!G148="","",IF([1]source_data!I148="","",[1]tailored_settings!$B$10))</f>
        <v>Primary grant reason</v>
      </c>
      <c r="AA146" s="18" t="str">
        <f>IF([1]source_data!G148="","",IF([1]source_data!I148="","",[1]source_data!I148))</f>
        <v>1. Customer/family with a diagnosed condition or disability</v>
      </c>
      <c r="AB146" s="18" t="str">
        <f>IF([1]source_data!G148="","",IF([1]source_data!J148="","",[1]tailored_settings!$B$11))</f>
        <v>Secondary grant reason</v>
      </c>
      <c r="AC146" s="18" t="str">
        <f>IF([1]source_data!G148="","",IF([1]source_data!J148="","",[1]source_data!J148))</f>
        <v>3. Customer/family moving from homelessness/supported living into independent living.</v>
      </c>
      <c r="AD146" s="18" t="str">
        <f>IF([1]source_data!G148="","",IF([1]source_data!K148="","",[1]tailored_settings!$B$12))</f>
        <v>Grant purpose</v>
      </c>
      <c r="AE146" s="18" t="str">
        <f>IF([1]source_data!G148="","",IF([1]source_data!K148="","",[1]source_data!K148))</f>
        <v xml:space="preserve">Furniture </v>
      </c>
      <c r="AF146" s="18" t="str">
        <f>IF([1]source_data!G148="","",IF([1]source_data!K148="","",[1]tailored_settings!$B$13))</f>
        <v>Grant purpose</v>
      </c>
      <c r="AG146" s="18" t="str">
        <f>IF([1]source_data!G148="","",IF([1]source_data!K148="","",[1]source_data!K148))</f>
        <v xml:space="preserve">Furniture </v>
      </c>
      <c r="AH146" s="18" t="str">
        <f>IF([1]source_data!G148="","",IF([1]source_data!M148="","",[1]tailored_settings!$B$14))</f>
        <v>Grant purpose</v>
      </c>
      <c r="AI146" s="18" t="str">
        <f>IF([1]source_data!G148="","",IF([1]source_data!M148="","",[1]source_data!M148))</f>
        <v>Voucher for small household items</v>
      </c>
    </row>
    <row r="147" spans="1:35" ht="16" x14ac:dyDescent="0.2">
      <c r="A147" s="11" t="str">
        <f>IF([1]source_data!G149="","",IF(AND([1]source_data!C149&lt;&gt;"",[1]tailored_settings!$B$15="Publish"),CONCATENATE([1]tailored_settings!$B$2&amp;[1]source_data!C149),IF(AND([1]source_data!C149&lt;&gt;"",[1]tailored_settings!$B$15="Do not publish"),CONCATENATE([1]tailored_settings!$B$2&amp;TEXT(ROW(A147)-1,"0000")&amp;"_"&amp;TEXT(F147,"yyyy-mm")),CONCATENATE([1]tailored_settings!$B$2&amp;TEXT(ROW(A147)-1,"0000")&amp;"_"&amp;TEXT(F147,"yyyy-mm")))))</f>
        <v>360G-Longleigh-E25-00219W</v>
      </c>
      <c r="B147" s="11" t="str">
        <f>IF([1]source_data!G149="","",IF([1]source_data!E149&lt;&gt;"",[1]source_data!E149,CONCATENATE("Grant to "&amp;G147)))</f>
        <v>Grant to Individual Recipient</v>
      </c>
      <c r="C147" s="11" t="str">
        <f>IF([1]source_data!G149="","",IF([1]source_data!F149="",_xlfn.XLOOKUP(T147,[1]tailored_settings!$B$20:$B$25,[1]tailored_settings!$A$20:$A$25,"")))</f>
        <v>Providing financial aid during a time of crisis</v>
      </c>
      <c r="D147" s="12">
        <f>IF([1]source_data!G149="","",IF([1]source_data!G149="","",[1]source_data!G149))</f>
        <v>350</v>
      </c>
      <c r="E147" s="11" t="str">
        <f>IF([1]source_data!G149="","",[1]tailored_settings!$B$3)</f>
        <v>GBP</v>
      </c>
      <c r="F147" s="13" t="str">
        <f>IF([1]source_data!G149="","",IF([1]source_data!H149="","",[1]source_data!H149))</f>
        <v>2025-10-06</v>
      </c>
      <c r="G147" s="11" t="str">
        <f>IF([1]source_data!G149="","",[1]tailored_settings!$B$5)</f>
        <v>Individual Recipient</v>
      </c>
      <c r="H147" s="11" t="str">
        <f>IF([1]source_data!G149="","",IF(AND([1]source_data!A149&lt;&gt;"",[1]tailored_settings!$B$16="Publish"),CONCATENATE([1]tailored_settings!$B$2&amp;[1]source_data!A149),IF(AND([1]source_data!A149&lt;&gt;"",[1]tailored_settings!$B$16="Do not publish"),CONCATENATE([1]tailored_settings!$B$4&amp;TEXT(ROW(A147)-1,"0000")&amp;"_"&amp;TEXT(F147,"yyyy-mm")),CONCATENATE([1]tailored_settings!$B$4&amp;TEXT(ROW(A147)-1,"0000")&amp;"_"&amp;TEXT(F147,"yyyy-mm")))))</f>
        <v>360G-Longleigh-IND-0146_2025-10</v>
      </c>
      <c r="I147" s="11" t="str">
        <f>IF([1]source_data!G149="","",[1]tailored_settings!$B$7)</f>
        <v>Longleigh Foundation</v>
      </c>
      <c r="J147" s="11" t="str">
        <f>IF([1]source_data!G149="","",[1]tailored_settings!$B$6)</f>
        <v>GB-CHC-1169016</v>
      </c>
      <c r="K147" s="11" t="str">
        <f>IF([1]source_data!G149="","",IF([1]source_data!I149="","",VLOOKUP([1]source_data!I149,[1]codelist_mapping!A:C,3,FALSE)))</f>
        <v>GTIR030</v>
      </c>
      <c r="L147" s="11" t="str">
        <f>IF([1]source_data!G149="","",IF([1]source_data!J149="","",VLOOKUP([1]source_data!J149,[1]codelist_mapping!A:C,3,FALSE)))</f>
        <v>GTIR040</v>
      </c>
      <c r="M147" s="11" t="str">
        <f>IF([1]source_data!G149="","",IF([1]source_data!K149="","",IF([1]source_data!M149&lt;&gt;"",CONCATENATE(VLOOKUP([1]source_data!K149,[1]codelist_mapping!F:H,3,FALSE)&amp;";"&amp;VLOOKUP([1]source_data!L149,[1]codelist_mapping!F:H,3,FALSE)&amp;";"&amp;VLOOKUP([1]source_data!M149,[1]codelist_mapping!F:H,3,FALSE)),IF([1]source_data!L149&lt;&gt;"",CONCATENATE(VLOOKUP([1]source_data!K149,[1]codelist_mapping!F:H,3,FALSE)&amp;";"&amp;VLOOKUP([1]source_data!L149,[1]codelist_mapping!F:H,3,FALSE)),IF([1]source_data!K149&lt;&gt;"",CONCATENATE(VLOOKUP([1]source_data!K149,[1]codelist_mapping!F:H,3,FALSE)))))))</f>
        <v>GTIP070</v>
      </c>
      <c r="N147" s="14" t="str">
        <f>IF([1]source_data!G149="","",IF([1]source_data!D149="","",VLOOKUP([1]source_data!D149,[1]geo_data!A:I,9,FALSE)))</f>
        <v>Foley Park &amp; Hoobrook</v>
      </c>
      <c r="O147" s="14" t="str">
        <f>IF([1]source_data!G149="","",IF([1]source_data!D149="","",VLOOKUP([1]source_data!D149,[1]geo_data!A:I,8,FALSE)))</f>
        <v>E05010507</v>
      </c>
      <c r="P147" s="14" t="str">
        <f>IF([1]source_data!G149="","",IF(LEFT(O147,3)="E05","WD",IF(LEFT(O147,3)="S13","WD",IF(LEFT(O147,3)="W05","WD",IF(LEFT(O147,3)="W06","UA",IF(LEFT(O147,3)="S12","CA",IF(LEFT(O147,3)="E06","UA",IF(LEFT(O147,3)="E07","NMD",IF(LEFT(O147,3)="E08","MD",IF(LEFT(O147,3)="E09","LONB"))))))))))</f>
        <v>WD</v>
      </c>
      <c r="Q147" s="14" t="str">
        <f>IF([1]source_data!G149="","",IF([1]source_data!D149="","",VLOOKUP([1]source_data!D149,[1]geo_data!A:I,7,FALSE)))</f>
        <v>Wyre Forest</v>
      </c>
      <c r="R147" s="14" t="str">
        <f>IF([1]source_data!G149="","",IF([1]source_data!D149="","",VLOOKUP([1]source_data!D149,[1]geo_data!A:I,6,FALSE)))</f>
        <v>E07000239</v>
      </c>
      <c r="S147" s="14" t="str">
        <f>IF([1]source_data!G149="","",IF(LEFT(R147,3)="E05","WD",IF(LEFT(R147,3)="S13","WD",IF(LEFT(R147,3)="W05","WD",IF(LEFT(R147,3)="W06","UA",IF(LEFT(R147,3)="S12","CA",IF(LEFT(R147,3)="E06","UA",IF(LEFT(R147,3)="E07","NMD",IF(LEFT(R147,3)="E08","MD",IF(LEFT(R147,3)="E09","LONB"))))))))))</f>
        <v>NMD</v>
      </c>
      <c r="T147" s="11" t="str">
        <f>IF([1]source_data!G149="","",IF([1]source_data!N149="","",[1]source_data!N149))</f>
        <v>Crisis Grant</v>
      </c>
      <c r="U147" s="15">
        <f>IF([1]source_data!G149="","",[1]tailored_settings!$B$8)</f>
        <v>46239</v>
      </c>
      <c r="V147" s="11" t="str">
        <f>IF([1]source_data!G149="","",[1]tailored_settings!$B$9)</f>
        <v>http://www.longleigh.org/</v>
      </c>
      <c r="W147" s="13" t="str">
        <f>IF([1]source_data!G149="","",IF([1]source_data!O149="","",[1]source_data!O149))</f>
        <v>2025-10-06</v>
      </c>
      <c r="X147" s="16" t="str">
        <f>IF([1]source_data!G149="","",IF([1]source_data!P149="","",[1]source_data!P149))</f>
        <v>2025-11-11</v>
      </c>
      <c r="Y147" s="17">
        <f>IF([1]source_data!G149="","",IF([1]source_data!Q149="","",[1]source_data!Q149))</f>
        <v>1</v>
      </c>
      <c r="Z147" s="18" t="str">
        <f>IF([1]source_data!G149="","",IF([1]source_data!I149="","",[1]tailored_settings!$B$10))</f>
        <v>Primary grant reason</v>
      </c>
      <c r="AA147" s="18" t="str">
        <f>IF([1]source_data!G149="","",IF([1]source_data!I149="","",[1]source_data!I149))</f>
        <v>1. Customer/family with a diagnosed condition or disability</v>
      </c>
      <c r="AB147" s="18" t="str">
        <f>IF([1]source_data!G149="","",IF([1]source_data!J149="","",[1]tailored_settings!$B$11))</f>
        <v>Secondary grant reason</v>
      </c>
      <c r="AC147" s="18" t="str">
        <f>IF([1]source_data!G149="","",IF([1]source_data!J149="","",[1]source_data!J149))</f>
        <v>2. Customer/family receiving medication and/or therapy for a mental health condition or substance addiction.</v>
      </c>
      <c r="AD147" s="18" t="str">
        <f>IF([1]source_data!G149="","",IF([1]source_data!K149="","",[1]tailored_settings!$B$12))</f>
        <v>Grant purpose</v>
      </c>
      <c r="AE147" s="18" t="str">
        <f>IF([1]source_data!G149="","",IF([1]source_data!K149="","",[1]source_data!K149))</f>
        <v>Food vouchers</v>
      </c>
      <c r="AF147" s="18" t="str">
        <f>IF([1]source_data!G149="","",IF([1]source_data!K149="","",[1]tailored_settings!$B$13))</f>
        <v>Grant purpose</v>
      </c>
      <c r="AG147" s="18" t="str">
        <f>IF([1]source_data!G149="","",IF([1]source_data!K149="","",[1]source_data!K149))</f>
        <v>Food vouchers</v>
      </c>
      <c r="AH147" s="18" t="str">
        <f>IF([1]source_data!G149="","",IF([1]source_data!M149="","",[1]tailored_settings!$B$14))</f>
        <v/>
      </c>
      <c r="AI147" s="18" t="str">
        <f>IF([1]source_data!G149="","",IF([1]source_data!M149="","",[1]source_data!M149))</f>
        <v/>
      </c>
    </row>
    <row r="148" spans="1:35" ht="16" x14ac:dyDescent="0.2">
      <c r="A148" s="11" t="str">
        <f>IF([1]source_data!G150="","",IF(AND([1]source_data!C150&lt;&gt;"",[1]tailored_settings!$B$15="Publish"),CONCATENATE([1]tailored_settings!$B$2&amp;[1]source_data!C150),IF(AND([1]source_data!C150&lt;&gt;"",[1]tailored_settings!$B$15="Do not publish"),CONCATENATE([1]tailored_settings!$B$2&amp;TEXT(ROW(A148)-1,"0000")&amp;"_"&amp;TEXT(F148,"yyyy-mm")),CONCATENATE([1]tailored_settings!$B$2&amp;TEXT(ROW(A148)-1,"0000")&amp;"_"&amp;TEXT(F148,"yyyy-mm")))))</f>
        <v>360G-Longleigh-E25-00220W</v>
      </c>
      <c r="B148" s="11" t="str">
        <f>IF([1]source_data!G150="","",IF([1]source_data!E150&lt;&gt;"",[1]source_data!E150,CONCATENATE("Grant to "&amp;G148)))</f>
        <v>Grant to Individual Recipient</v>
      </c>
      <c r="C148" s="11" t="str">
        <f>IF([1]source_data!G150="","",IF([1]source_data!F150="",_xlfn.XLOOKUP(T148,[1]tailored_settings!$B$20:$B$25,[1]tailored_settings!$A$20:$A$25,"")))</f>
        <v>Helping to alleviate financial hardship</v>
      </c>
      <c r="D148" s="12">
        <f>IF([1]source_data!G150="","",IF([1]source_data!G150="","",[1]source_data!G150))</f>
        <v>744.96</v>
      </c>
      <c r="E148" s="11" t="str">
        <f>IF([1]source_data!G150="","",[1]tailored_settings!$B$3)</f>
        <v>GBP</v>
      </c>
      <c r="F148" s="13" t="str">
        <f>IF([1]source_data!G150="","",IF([1]source_data!H150="","",[1]source_data!H150))</f>
        <v>2025-10-06</v>
      </c>
      <c r="G148" s="11" t="str">
        <f>IF([1]source_data!G150="","",[1]tailored_settings!$B$5)</f>
        <v>Individual Recipient</v>
      </c>
      <c r="H148" s="11" t="str">
        <f>IF([1]source_data!G150="","",IF(AND([1]source_data!A150&lt;&gt;"",[1]tailored_settings!$B$16="Publish"),CONCATENATE([1]tailored_settings!$B$2&amp;[1]source_data!A150),IF(AND([1]source_data!A150&lt;&gt;"",[1]tailored_settings!$B$16="Do not publish"),CONCATENATE([1]tailored_settings!$B$4&amp;TEXT(ROW(A148)-1,"0000")&amp;"_"&amp;TEXT(F148,"yyyy-mm")),CONCATENATE([1]tailored_settings!$B$4&amp;TEXT(ROW(A148)-1,"0000")&amp;"_"&amp;TEXT(F148,"yyyy-mm")))))</f>
        <v>360G-Longleigh-IND-0147_2025-10</v>
      </c>
      <c r="I148" s="11" t="str">
        <f>IF([1]source_data!G150="","",[1]tailored_settings!$B$7)</f>
        <v>Longleigh Foundation</v>
      </c>
      <c r="J148" s="11" t="str">
        <f>IF([1]source_data!G150="","",[1]tailored_settings!$B$6)</f>
        <v>GB-CHC-1169016</v>
      </c>
      <c r="K148" s="11" t="str">
        <f>IF([1]source_data!G150="","",IF([1]source_data!I150="","",VLOOKUP([1]source_data!I150,[1]codelist_mapping!A:C,3,FALSE)))</f>
        <v>GTIR030</v>
      </c>
      <c r="L148" s="11" t="str">
        <f>IF([1]source_data!G150="","",IF([1]source_data!J150="","",VLOOKUP([1]source_data!J150,[1]codelist_mapping!A:C,3,FALSE)))</f>
        <v/>
      </c>
      <c r="M148" s="11" t="str">
        <f>IF([1]source_data!G150="","",IF([1]source_data!K150="","",IF([1]source_data!M150&lt;&gt;"",CONCATENATE(VLOOKUP([1]source_data!K150,[1]codelist_mapping!F:H,3,FALSE)&amp;";"&amp;VLOOKUP([1]source_data!L150,[1]codelist_mapping!F:H,3,FALSE)&amp;";"&amp;VLOOKUP([1]source_data!M150,[1]codelist_mapping!F:H,3,FALSE)),IF([1]source_data!L150&lt;&gt;"",CONCATENATE(VLOOKUP([1]source_data!K150,[1]codelist_mapping!F:H,3,FALSE)&amp;";"&amp;VLOOKUP([1]source_data!L150,[1]codelist_mapping!F:H,3,FALSE)),IF([1]source_data!K150&lt;&gt;"",CONCATENATE(VLOOKUP([1]source_data!K150,[1]codelist_mapping!F:H,3,FALSE)))))))</f>
        <v>GTIP020;GTIP020</v>
      </c>
      <c r="N148" s="14" t="str">
        <f>IF([1]source_data!G150="","",IF([1]source_data!D150="","",VLOOKUP([1]source_data!D150,[1]geo_data!A:I,9,FALSE)))</f>
        <v>Sedgley</v>
      </c>
      <c r="O148" s="14" t="str">
        <f>IF([1]source_data!G150="","",IF([1]source_data!D150="","",VLOOKUP([1]source_data!D150,[1]geo_data!A:I,8,FALSE)))</f>
        <v>E05015921</v>
      </c>
      <c r="P148" s="14" t="str">
        <f>IF([1]source_data!G150="","",IF(LEFT(O148,3)="E05","WD",IF(LEFT(O148,3)="S13","WD",IF(LEFT(O148,3)="W05","WD",IF(LEFT(O148,3)="W06","UA",IF(LEFT(O148,3)="S12","CA",IF(LEFT(O148,3)="E06","UA",IF(LEFT(O148,3)="E07","NMD",IF(LEFT(O148,3)="E08","MD",IF(LEFT(O148,3)="E09","LONB"))))))))))</f>
        <v>WD</v>
      </c>
      <c r="Q148" s="14" t="str">
        <f>IF([1]source_data!G150="","",IF([1]source_data!D150="","",VLOOKUP([1]source_data!D150,[1]geo_data!A:I,7,FALSE)))</f>
        <v>Dudley</v>
      </c>
      <c r="R148" s="14" t="str">
        <f>IF([1]source_data!G150="","",IF([1]source_data!D150="","",VLOOKUP([1]source_data!D150,[1]geo_data!A:I,6,FALSE)))</f>
        <v>E08000027</v>
      </c>
      <c r="S148" s="14" t="str">
        <f>IF([1]source_data!G150="","",IF(LEFT(R148,3)="E05","WD",IF(LEFT(R148,3)="S13","WD",IF(LEFT(R148,3)="W05","WD",IF(LEFT(R148,3)="W06","UA",IF(LEFT(R148,3)="S12","CA",IF(LEFT(R148,3)="E06","UA",IF(LEFT(R148,3)="E07","NMD",IF(LEFT(R148,3)="E08","MD",IF(LEFT(R148,3)="E09","LONB"))))))))))</f>
        <v>MD</v>
      </c>
      <c r="T148" s="11" t="str">
        <f>IF([1]source_data!G150="","",IF([1]source_data!N150="","",[1]source_data!N150))</f>
        <v>Hardship Grant</v>
      </c>
      <c r="U148" s="15">
        <f>IF([1]source_data!G150="","",[1]tailored_settings!$B$8)</f>
        <v>46239</v>
      </c>
      <c r="V148" s="11" t="str">
        <f>IF([1]source_data!G150="","",[1]tailored_settings!$B$9)</f>
        <v>http://www.longleigh.org/</v>
      </c>
      <c r="W148" s="13" t="str">
        <f>IF([1]source_data!G150="","",IF([1]source_data!O150="","",[1]source_data!O150))</f>
        <v>2025-10-06</v>
      </c>
      <c r="X148" s="16" t="str">
        <f>IF([1]source_data!G150="","",IF([1]source_data!P150="","",[1]source_data!P150))</f>
        <v>2025-11-14</v>
      </c>
      <c r="Y148" s="17">
        <f>IF([1]source_data!G150="","",IF([1]source_data!Q150="","",[1]source_data!Q150))</f>
        <v>1</v>
      </c>
      <c r="Z148" s="18" t="str">
        <f>IF([1]source_data!G150="","",IF([1]source_data!I150="","",[1]tailored_settings!$B$10))</f>
        <v>Primary grant reason</v>
      </c>
      <c r="AA148" s="18" t="str">
        <f>IF([1]source_data!G150="","",IF([1]source_data!I150="","",[1]source_data!I150))</f>
        <v>1. Customer/family with a diagnosed condition or disability</v>
      </c>
      <c r="AB148" s="18" t="str">
        <f>IF([1]source_data!G150="","",IF([1]source_data!J150="","",[1]tailored_settings!$B$11))</f>
        <v/>
      </c>
      <c r="AC148" s="18" t="str">
        <f>IF([1]source_data!G150="","",IF([1]source_data!J150="","",[1]source_data!J150))</f>
        <v/>
      </c>
      <c r="AD148" s="18" t="str">
        <f>IF([1]source_data!G150="","",IF([1]source_data!K150="","",[1]tailored_settings!$B$12))</f>
        <v>Grant purpose</v>
      </c>
      <c r="AE148" s="18" t="str">
        <f>IF([1]source_data!G150="","",IF([1]source_data!K150="","",[1]source_data!K150))</f>
        <v xml:space="preserve">Furniture </v>
      </c>
      <c r="AF148" s="18" t="str">
        <f>IF([1]source_data!G150="","",IF([1]source_data!K150="","",[1]tailored_settings!$B$13))</f>
        <v>Grant purpose</v>
      </c>
      <c r="AG148" s="18" t="str">
        <f>IF([1]source_data!G150="","",IF([1]source_data!K150="","",[1]source_data!K150))</f>
        <v xml:space="preserve">Furniture </v>
      </c>
      <c r="AH148" s="18" t="str">
        <f>IF([1]source_data!G150="","",IF([1]source_data!M150="","",[1]tailored_settings!$B$14))</f>
        <v/>
      </c>
      <c r="AI148" s="18" t="str">
        <f>IF([1]source_data!G150="","",IF([1]source_data!M150="","",[1]source_data!M150))</f>
        <v/>
      </c>
    </row>
    <row r="149" spans="1:35" ht="16" x14ac:dyDescent="0.2">
      <c r="A149" s="11" t="str">
        <f>IF([1]source_data!G151="","",IF(AND([1]source_data!C151&lt;&gt;"",[1]tailored_settings!$B$15="Publish"),CONCATENATE([1]tailored_settings!$B$2&amp;[1]source_data!C151),IF(AND([1]source_data!C151&lt;&gt;"",[1]tailored_settings!$B$15="Do not publish"),CONCATENATE([1]tailored_settings!$B$2&amp;TEXT(ROW(A149)-1,"0000")&amp;"_"&amp;TEXT(F149,"yyyy-mm")),CONCATENATE([1]tailored_settings!$B$2&amp;TEXT(ROW(A149)-1,"0000")&amp;"_"&amp;TEXT(F149,"yyyy-mm")))))</f>
        <v>360G-Longleigh-E25-00222W</v>
      </c>
      <c r="B149" s="11" t="str">
        <f>IF([1]source_data!G151="","",IF([1]source_data!E151&lt;&gt;"",[1]source_data!E151,CONCATENATE("Grant to "&amp;G149)))</f>
        <v>Grant to Individual Recipient</v>
      </c>
      <c r="C149" s="11" t="str">
        <f>IF([1]source_data!G151="","",IF([1]source_data!F151="",_xlfn.XLOOKUP(T149,[1]tailored_settings!$B$20:$B$25,[1]tailored_settings!$A$20:$A$25,"")))</f>
        <v>Helping to alleviate financial hardship</v>
      </c>
      <c r="D149" s="12">
        <f>IF([1]source_data!G151="","",IF([1]source_data!G151="","",[1]source_data!G151))</f>
        <v>934.89</v>
      </c>
      <c r="E149" s="11" t="str">
        <f>IF([1]source_data!G151="","",[1]tailored_settings!$B$3)</f>
        <v>GBP</v>
      </c>
      <c r="F149" s="13" t="str">
        <f>IF([1]source_data!G151="","",IF([1]source_data!H151="","",[1]source_data!H151))</f>
        <v>2025-10-06</v>
      </c>
      <c r="G149" s="11" t="str">
        <f>IF([1]source_data!G151="","",[1]tailored_settings!$B$5)</f>
        <v>Individual Recipient</v>
      </c>
      <c r="H149" s="11" t="str">
        <f>IF([1]source_data!G151="","",IF(AND([1]source_data!A151&lt;&gt;"",[1]tailored_settings!$B$16="Publish"),CONCATENATE([1]tailored_settings!$B$2&amp;[1]source_data!A151),IF(AND([1]source_data!A151&lt;&gt;"",[1]tailored_settings!$B$16="Do not publish"),CONCATENATE([1]tailored_settings!$B$4&amp;TEXT(ROW(A149)-1,"0000")&amp;"_"&amp;TEXT(F149,"yyyy-mm")),CONCATENATE([1]tailored_settings!$B$4&amp;TEXT(ROW(A149)-1,"0000")&amp;"_"&amp;TEXT(F149,"yyyy-mm")))))</f>
        <v>360G-Longleigh-IND-0148_2025-10</v>
      </c>
      <c r="I149" s="11" t="str">
        <f>IF([1]source_data!G151="","",[1]tailored_settings!$B$7)</f>
        <v>Longleigh Foundation</v>
      </c>
      <c r="J149" s="11" t="str">
        <f>IF([1]source_data!G151="","",[1]tailored_settings!$B$6)</f>
        <v>GB-CHC-1169016</v>
      </c>
      <c r="K149" s="11" t="str">
        <f>IF([1]source_data!G151="","",IF([1]source_data!I151="","",VLOOKUP([1]source_data!I151,[1]codelist_mapping!A:C,3,FALSE)))</f>
        <v>GTIR030</v>
      </c>
      <c r="L149" s="11" t="str">
        <f>IF([1]source_data!G151="","",IF([1]source_data!J151="","",VLOOKUP([1]source_data!J151,[1]codelist_mapping!A:C,3,FALSE)))</f>
        <v/>
      </c>
      <c r="M149" s="11" t="str">
        <f>IF([1]source_data!G151="","",IF([1]source_data!K151="","",IF([1]source_data!M151&lt;&gt;"",CONCATENATE(VLOOKUP([1]source_data!K151,[1]codelist_mapping!F:H,3,FALSE)&amp;";"&amp;VLOOKUP([1]source_data!L151,[1]codelist_mapping!F:H,3,FALSE)&amp;";"&amp;VLOOKUP([1]source_data!M151,[1]codelist_mapping!F:H,3,FALSE)),IF([1]source_data!L151&lt;&gt;"",CONCATENATE(VLOOKUP([1]source_data!K151,[1]codelist_mapping!F:H,3,FALSE)&amp;";"&amp;VLOOKUP([1]source_data!L151,[1]codelist_mapping!F:H,3,FALSE)),IF([1]source_data!K151&lt;&gt;"",CONCATENATE(VLOOKUP([1]source_data!K151,[1]codelist_mapping!F:H,3,FALSE)))))))</f>
        <v>GTIP020;GTIP060;GTIP080</v>
      </c>
      <c r="N149" s="14" t="str">
        <f>IF([1]source_data!G151="","",IF([1]source_data!D151="","",VLOOKUP([1]source_data!D151,[1]geo_data!A:I,9,FALSE)))</f>
        <v>Leamington Willes</v>
      </c>
      <c r="O149" s="14" t="str">
        <f>IF([1]source_data!G151="","",IF([1]source_data!D151="","",VLOOKUP([1]source_data!D151,[1]geo_data!A:I,8,FALSE)))</f>
        <v>E05012625</v>
      </c>
      <c r="P149" s="14" t="str">
        <f>IF([1]source_data!G151="","",IF(LEFT(O149,3)="E05","WD",IF(LEFT(O149,3)="S13","WD",IF(LEFT(O149,3)="W05","WD",IF(LEFT(O149,3)="W06","UA",IF(LEFT(O149,3)="S12","CA",IF(LEFT(O149,3)="E06","UA",IF(LEFT(O149,3)="E07","NMD",IF(LEFT(O149,3)="E08","MD",IF(LEFT(O149,3)="E09","LONB"))))))))))</f>
        <v>WD</v>
      </c>
      <c r="Q149" s="14" t="str">
        <f>IF([1]source_data!G151="","",IF([1]source_data!D151="","",VLOOKUP([1]source_data!D151,[1]geo_data!A:I,7,FALSE)))</f>
        <v>Warwick</v>
      </c>
      <c r="R149" s="14" t="str">
        <f>IF([1]source_data!G151="","",IF([1]source_data!D151="","",VLOOKUP([1]source_data!D151,[1]geo_data!A:I,6,FALSE)))</f>
        <v>E07000222</v>
      </c>
      <c r="S149" s="14" t="str">
        <f>IF([1]source_data!G151="","",IF(LEFT(R149,3)="E05","WD",IF(LEFT(R149,3)="S13","WD",IF(LEFT(R149,3)="W05","WD",IF(LEFT(R149,3)="W06","UA",IF(LEFT(R149,3)="S12","CA",IF(LEFT(R149,3)="E06","UA",IF(LEFT(R149,3)="E07","NMD",IF(LEFT(R149,3)="E08","MD",IF(LEFT(R149,3)="E09","LONB"))))))))))</f>
        <v>NMD</v>
      </c>
      <c r="T149" s="11" t="str">
        <f>IF([1]source_data!G151="","",IF([1]source_data!N151="","",[1]source_data!N151))</f>
        <v>Hardship Grant</v>
      </c>
      <c r="U149" s="15">
        <f>IF([1]source_data!G151="","",[1]tailored_settings!$B$8)</f>
        <v>46239</v>
      </c>
      <c r="V149" s="11" t="str">
        <f>IF([1]source_data!G151="","",[1]tailored_settings!$B$9)</f>
        <v>http://www.longleigh.org/</v>
      </c>
      <c r="W149" s="13" t="str">
        <f>IF([1]source_data!G151="","",IF([1]source_data!O151="","",[1]source_data!O151))</f>
        <v>2025-10-06</v>
      </c>
      <c r="X149" s="16" t="str">
        <f>IF([1]source_data!G151="","",IF([1]source_data!P151="","",[1]source_data!P151))</f>
        <v>2025-10-20</v>
      </c>
      <c r="Y149" s="17">
        <f>IF([1]source_data!G151="","",IF([1]source_data!Q151="","",[1]source_data!Q151))</f>
        <v>0</v>
      </c>
      <c r="Z149" s="18" t="str">
        <f>IF([1]source_data!G151="","",IF([1]source_data!I151="","",[1]tailored_settings!$B$10))</f>
        <v>Primary grant reason</v>
      </c>
      <c r="AA149" s="18" t="str">
        <f>IF([1]source_data!G151="","",IF([1]source_data!I151="","",[1]source_data!I151))</f>
        <v>1. Customer/family with a diagnosed condition or disability</v>
      </c>
      <c r="AB149" s="18" t="str">
        <f>IF([1]source_data!G151="","",IF([1]source_data!J151="","",[1]tailored_settings!$B$11))</f>
        <v/>
      </c>
      <c r="AC149" s="18" t="str">
        <f>IF([1]source_data!G151="","",IF([1]source_data!J151="","",[1]source_data!J151))</f>
        <v/>
      </c>
      <c r="AD149" s="18" t="str">
        <f>IF([1]source_data!G151="","",IF([1]source_data!K151="","",[1]tailored_settings!$B$12))</f>
        <v>Grant purpose</v>
      </c>
      <c r="AE149" s="18" t="str">
        <f>IF([1]source_data!G151="","",IF([1]source_data!K151="","",[1]source_data!K151))</f>
        <v xml:space="preserve">Furniture </v>
      </c>
      <c r="AF149" s="18" t="str">
        <f>IF([1]source_data!G151="","",IF([1]source_data!K151="","",[1]tailored_settings!$B$13))</f>
        <v>Grant purpose</v>
      </c>
      <c r="AG149" s="18" t="str">
        <f>IF([1]source_data!G151="","",IF([1]source_data!K151="","",[1]source_data!K151))</f>
        <v xml:space="preserve">Furniture </v>
      </c>
      <c r="AH149" s="18" t="str">
        <f>IF([1]source_data!G151="","",IF([1]source_data!M151="","",[1]tailored_settings!$B$14))</f>
        <v>Grant purpose</v>
      </c>
      <c r="AI149" s="18" t="str">
        <f>IF([1]source_data!G151="","",IF([1]source_data!M151="","",[1]source_data!M151))</f>
        <v>Clothing</v>
      </c>
    </row>
    <row r="150" spans="1:35" ht="16" x14ac:dyDescent="0.2">
      <c r="A150" s="11" t="str">
        <f>IF([1]source_data!G152="","",IF(AND([1]source_data!C152&lt;&gt;"",[1]tailored_settings!$B$15="Publish"),CONCATENATE([1]tailored_settings!$B$2&amp;[1]source_data!C152),IF(AND([1]source_data!C152&lt;&gt;"",[1]tailored_settings!$B$15="Do not publish"),CONCATENATE([1]tailored_settings!$B$2&amp;TEXT(ROW(A150)-1,"0000")&amp;"_"&amp;TEXT(F150,"yyyy-mm")),CONCATENATE([1]tailored_settings!$B$2&amp;TEXT(ROW(A150)-1,"0000")&amp;"_"&amp;TEXT(F150,"yyyy-mm")))))</f>
        <v>360G-Longleigh-E25-00223W</v>
      </c>
      <c r="B150" s="11" t="str">
        <f>IF([1]source_data!G152="","",IF([1]source_data!E152&lt;&gt;"",[1]source_data!E152,CONCATENATE("Grant to "&amp;G150)))</f>
        <v>Grant to Individual Recipient</v>
      </c>
      <c r="C150" s="11" t="str">
        <f>IF([1]source_data!G152="","",IF([1]source_data!F152="",_xlfn.XLOOKUP(T150,[1]tailored_settings!$B$20:$B$25,[1]tailored_settings!$A$20:$A$25,"")))</f>
        <v>Providing financial aid after an impactful incident</v>
      </c>
      <c r="D150" s="12">
        <f>IF([1]source_data!G152="","",IF([1]source_data!G152="","",[1]source_data!G152))</f>
        <v>2400</v>
      </c>
      <c r="E150" s="11" t="str">
        <f>IF([1]source_data!G152="","",[1]tailored_settings!$B$3)</f>
        <v>GBP</v>
      </c>
      <c r="F150" s="13" t="str">
        <f>IF([1]source_data!G152="","",IF([1]source_data!H152="","",[1]source_data!H152))</f>
        <v>2025-10-06</v>
      </c>
      <c r="G150" s="11" t="str">
        <f>IF([1]source_data!G152="","",[1]tailored_settings!$B$5)</f>
        <v>Individual Recipient</v>
      </c>
      <c r="H150" s="11" t="str">
        <f>IF([1]source_data!G152="","",IF(AND([1]source_data!A152&lt;&gt;"",[1]tailored_settings!$B$16="Publish"),CONCATENATE([1]tailored_settings!$B$2&amp;[1]source_data!A152),IF(AND([1]source_data!A152&lt;&gt;"",[1]tailored_settings!$B$16="Do not publish"),CONCATENATE([1]tailored_settings!$B$4&amp;TEXT(ROW(A150)-1,"0000")&amp;"_"&amp;TEXT(F150,"yyyy-mm")),CONCATENATE([1]tailored_settings!$B$4&amp;TEXT(ROW(A150)-1,"0000")&amp;"_"&amp;TEXT(F150,"yyyy-mm")))))</f>
        <v>360G-Longleigh-IND-0149_2025-10</v>
      </c>
      <c r="I150" s="11" t="str">
        <f>IF([1]source_data!G152="","",[1]tailored_settings!$B$7)</f>
        <v>Longleigh Foundation</v>
      </c>
      <c r="J150" s="11" t="str">
        <f>IF([1]source_data!G152="","",[1]tailored_settings!$B$6)</f>
        <v>GB-CHC-1169016</v>
      </c>
      <c r="K150" s="11" t="str">
        <f>IF([1]source_data!G152="","",IF([1]source_data!I152="","",VLOOKUP([1]source_data!I152,[1]codelist_mapping!A:C,3,FALSE)))</f>
        <v>GTIR030</v>
      </c>
      <c r="L150" s="11" t="str">
        <f>IF([1]source_data!G152="","",IF([1]source_data!J152="","",VLOOKUP([1]source_data!J152,[1]codelist_mapping!A:C,3,FALSE)))</f>
        <v/>
      </c>
      <c r="M150" s="11" t="str">
        <f>IF([1]source_data!G152="","",IF([1]source_data!K152="","",IF([1]source_data!M152&lt;&gt;"",CONCATENATE(VLOOKUP([1]source_data!K152,[1]codelist_mapping!F:H,3,FALSE)&amp;";"&amp;VLOOKUP([1]source_data!L152,[1]codelist_mapping!F:H,3,FALSE)&amp;";"&amp;VLOOKUP([1]source_data!M152,[1]codelist_mapping!F:H,3,FALSE)),IF([1]source_data!L152&lt;&gt;"",CONCATENATE(VLOOKUP([1]source_data!K152,[1]codelist_mapping!F:H,3,FALSE)&amp;";"&amp;VLOOKUP([1]source_data!L152,[1]codelist_mapping!F:H,3,FALSE)),IF([1]source_data!K152&lt;&gt;"",CONCATENATE(VLOOKUP([1]source_data!K152,[1]codelist_mapping!F:H,3,FALSE)))))))</f>
        <v>GTIP120</v>
      </c>
      <c r="N150" s="14" t="str">
        <f>IF([1]source_data!G152="","",IF([1]source_data!D152="","",VLOOKUP([1]source_data!D152,[1]geo_data!A:I,9,FALSE)))</f>
        <v>Chippenham Sheldon</v>
      </c>
      <c r="O150" s="14" t="str">
        <f>IF([1]source_data!G152="","",IF([1]source_data!D152="","",VLOOKUP([1]source_data!D152,[1]geo_data!A:I,8,FALSE)))</f>
        <v>E05013423</v>
      </c>
      <c r="P150" s="14" t="str">
        <f>IF([1]source_data!G152="","",IF(LEFT(O150,3)="E05","WD",IF(LEFT(O150,3)="S13","WD",IF(LEFT(O150,3)="W05","WD",IF(LEFT(O150,3)="W06","UA",IF(LEFT(O150,3)="S12","CA",IF(LEFT(O150,3)="E06","UA",IF(LEFT(O150,3)="E07","NMD",IF(LEFT(O150,3)="E08","MD",IF(LEFT(O150,3)="E09","LONB"))))))))))</f>
        <v>WD</v>
      </c>
      <c r="Q150" s="14" t="str">
        <f>IF([1]source_data!G152="","",IF([1]source_data!D152="","",VLOOKUP([1]source_data!D152,[1]geo_data!A:I,7,FALSE)))</f>
        <v>Wiltshire</v>
      </c>
      <c r="R150" s="14" t="str">
        <f>IF([1]source_data!G152="","",IF([1]source_data!D152="","",VLOOKUP([1]source_data!D152,[1]geo_data!A:I,6,FALSE)))</f>
        <v>E06000054</v>
      </c>
      <c r="S150" s="14" t="str">
        <f>IF([1]source_data!G152="","",IF(LEFT(R150,3)="E05","WD",IF(LEFT(R150,3)="S13","WD",IF(LEFT(R150,3)="W05","WD",IF(LEFT(R150,3)="W06","UA",IF(LEFT(R150,3)="S12","CA",IF(LEFT(R150,3)="E06","UA",IF(LEFT(R150,3)="E07","NMD",IF(LEFT(R150,3)="E08","MD",IF(LEFT(R150,3)="E09","LONB"))))))))))</f>
        <v>UA</v>
      </c>
      <c r="T150" s="11" t="str">
        <f>IF([1]source_data!G152="","",IF([1]source_data!N152="","",[1]source_data!N152))</f>
        <v>Critical Incident Grant</v>
      </c>
      <c r="U150" s="15">
        <f>IF([1]source_data!G152="","",[1]tailored_settings!$B$8)</f>
        <v>46239</v>
      </c>
      <c r="V150" s="11" t="str">
        <f>IF([1]source_data!G152="","",[1]tailored_settings!$B$9)</f>
        <v>http://www.longleigh.org/</v>
      </c>
      <c r="W150" s="13" t="str">
        <f>IF([1]source_data!G152="","",IF([1]source_data!O152="","",[1]source_data!O152))</f>
        <v>2025-10-06</v>
      </c>
      <c r="X150" s="16" t="str">
        <f>IF([1]source_data!G152="","",IF([1]source_data!P152="","",[1]source_data!P152))</f>
        <v>2025-10-10</v>
      </c>
      <c r="Y150" s="17">
        <f>IF([1]source_data!G152="","",IF([1]source_data!Q152="","",[1]source_data!Q152))</f>
        <v>0</v>
      </c>
      <c r="Z150" s="18" t="str">
        <f>IF([1]source_data!G152="","",IF([1]source_data!I152="","",[1]tailored_settings!$B$10))</f>
        <v>Primary grant reason</v>
      </c>
      <c r="AA150" s="18" t="str">
        <f>IF([1]source_data!G152="","",IF([1]source_data!I152="","",[1]source_data!I152))</f>
        <v>1. Customer/family with a diagnosed condition or disability</v>
      </c>
      <c r="AB150" s="18" t="str">
        <f>IF([1]source_data!G152="","",IF([1]source_data!J152="","",[1]tailored_settings!$B$11))</f>
        <v/>
      </c>
      <c r="AC150" s="18" t="str">
        <f>IF([1]source_data!G152="","",IF([1]source_data!J152="","",[1]source_data!J152))</f>
        <v/>
      </c>
      <c r="AD150" s="18" t="str">
        <f>IF([1]source_data!G152="","",IF([1]source_data!K152="","",[1]tailored_settings!$B$12))</f>
        <v>Grant purpose</v>
      </c>
      <c r="AE150" s="18" t="str">
        <f>IF([1]source_data!G152="","",IF([1]source_data!K152="","",[1]source_data!K152))</f>
        <v>House Deep Clean</v>
      </c>
      <c r="AF150" s="18" t="str">
        <f>IF([1]source_data!G152="","",IF([1]source_data!K152="","",[1]tailored_settings!$B$13))</f>
        <v>Grant purpose</v>
      </c>
      <c r="AG150" s="18" t="str">
        <f>IF([1]source_data!G152="","",IF([1]source_data!K152="","",[1]source_data!K152))</f>
        <v>House Deep Clean</v>
      </c>
      <c r="AH150" s="18" t="str">
        <f>IF([1]source_data!G152="","",IF([1]source_data!M152="","",[1]tailored_settings!$B$14))</f>
        <v/>
      </c>
      <c r="AI150" s="18" t="str">
        <f>IF([1]source_data!G152="","",IF([1]source_data!M152="","",[1]source_data!M152))</f>
        <v/>
      </c>
    </row>
    <row r="151" spans="1:35" ht="16" x14ac:dyDescent="0.2">
      <c r="A151" s="11" t="str">
        <f>IF([1]source_data!G153="","",IF(AND([1]source_data!C153&lt;&gt;"",[1]tailored_settings!$B$15="Publish"),CONCATENATE([1]tailored_settings!$B$2&amp;[1]source_data!C153),IF(AND([1]source_data!C153&lt;&gt;"",[1]tailored_settings!$B$15="Do not publish"),CONCATENATE([1]tailored_settings!$B$2&amp;TEXT(ROW(A151)-1,"0000")&amp;"_"&amp;TEXT(F151,"yyyy-mm")),CONCATENATE([1]tailored_settings!$B$2&amp;TEXT(ROW(A151)-1,"0000")&amp;"_"&amp;TEXT(F151,"yyyy-mm")))))</f>
        <v>360G-Longleigh-E25-00224W</v>
      </c>
      <c r="B151" s="11" t="str">
        <f>IF([1]source_data!G153="","",IF([1]source_data!E153&lt;&gt;"",[1]source_data!E153,CONCATENATE("Grant to "&amp;G151)))</f>
        <v>Grant to Individual Recipient</v>
      </c>
      <c r="C151" s="11" t="str">
        <f>IF([1]source_data!G153="","",IF([1]source_data!F153="",_xlfn.XLOOKUP(T151,[1]tailored_settings!$B$20:$B$25,[1]tailored_settings!$A$20:$A$25,"")))</f>
        <v>Providing financial aid during a time of crisis</v>
      </c>
      <c r="D151" s="12">
        <f>IF([1]source_data!G153="","",IF([1]source_data!G153="","",[1]source_data!G153))</f>
        <v>200</v>
      </c>
      <c r="E151" s="11" t="str">
        <f>IF([1]source_data!G153="","",[1]tailored_settings!$B$3)</f>
        <v>GBP</v>
      </c>
      <c r="F151" s="13" t="str">
        <f>IF([1]source_data!G153="","",IF([1]source_data!H153="","",[1]source_data!H153))</f>
        <v>2025-10-06</v>
      </c>
      <c r="G151" s="11" t="str">
        <f>IF([1]source_data!G153="","",[1]tailored_settings!$B$5)</f>
        <v>Individual Recipient</v>
      </c>
      <c r="H151" s="11" t="str">
        <f>IF([1]source_data!G153="","",IF(AND([1]source_data!A153&lt;&gt;"",[1]tailored_settings!$B$16="Publish"),CONCATENATE([1]tailored_settings!$B$2&amp;[1]source_data!A153),IF(AND([1]source_data!A153&lt;&gt;"",[1]tailored_settings!$B$16="Do not publish"),CONCATENATE([1]tailored_settings!$B$4&amp;TEXT(ROW(A151)-1,"0000")&amp;"_"&amp;TEXT(F151,"yyyy-mm")),CONCATENATE([1]tailored_settings!$B$4&amp;TEXT(ROW(A151)-1,"0000")&amp;"_"&amp;TEXT(F151,"yyyy-mm")))))</f>
        <v>360G-Longleigh-IND-0150_2025-10</v>
      </c>
      <c r="I151" s="11" t="str">
        <f>IF([1]source_data!G153="","",[1]tailored_settings!$B$7)</f>
        <v>Longleigh Foundation</v>
      </c>
      <c r="J151" s="11" t="str">
        <f>IF([1]source_data!G153="","",[1]tailored_settings!$B$6)</f>
        <v>GB-CHC-1169016</v>
      </c>
      <c r="K151" s="11" t="str">
        <f>IF([1]source_data!G153="","",IF([1]source_data!I153="","",VLOOKUP([1]source_data!I153,[1]codelist_mapping!A:C,3,FALSE)))</f>
        <v>GTIR030</v>
      </c>
      <c r="L151" s="11" t="str">
        <f>IF([1]source_data!G153="","",IF([1]source_data!J153="","",VLOOKUP([1]source_data!J153,[1]codelist_mapping!A:C,3,FALSE)))</f>
        <v/>
      </c>
      <c r="M151" s="11" t="str">
        <f>IF([1]source_data!G153="","",IF([1]source_data!K153="","",IF([1]source_data!M153&lt;&gt;"",CONCATENATE(VLOOKUP([1]source_data!K153,[1]codelist_mapping!F:H,3,FALSE)&amp;";"&amp;VLOOKUP([1]source_data!L153,[1]codelist_mapping!F:H,3,FALSE)&amp;";"&amp;VLOOKUP([1]source_data!M153,[1]codelist_mapping!F:H,3,FALSE)),IF([1]source_data!L153&lt;&gt;"",CONCATENATE(VLOOKUP([1]source_data!K153,[1]codelist_mapping!F:H,3,FALSE)&amp;";"&amp;VLOOKUP([1]source_data!L153,[1]codelist_mapping!F:H,3,FALSE)),IF([1]source_data!K153&lt;&gt;"",CONCATENATE(VLOOKUP([1]source_data!K153,[1]codelist_mapping!F:H,3,FALSE)))))))</f>
        <v>GTIP070</v>
      </c>
      <c r="N151" s="14" t="str">
        <f>IF([1]source_data!G153="","",IF([1]source_data!D153="","",VLOOKUP([1]source_data!D153,[1]geo_data!A:I,9,FALSE)))</f>
        <v>Wellswood</v>
      </c>
      <c r="O151" s="14" t="str">
        <f>IF([1]source_data!G153="","",IF([1]source_data!D153="","",VLOOKUP([1]source_data!D153,[1]geo_data!A:I,8,FALSE)))</f>
        <v>E05012269</v>
      </c>
      <c r="P151" s="14" t="str">
        <f>IF([1]source_data!G153="","",IF(LEFT(O151,3)="E05","WD",IF(LEFT(O151,3)="S13","WD",IF(LEFT(O151,3)="W05","WD",IF(LEFT(O151,3)="W06","UA",IF(LEFT(O151,3)="S12","CA",IF(LEFT(O151,3)="E06","UA",IF(LEFT(O151,3)="E07","NMD",IF(LEFT(O151,3)="E08","MD",IF(LEFT(O151,3)="E09","LONB"))))))))))</f>
        <v>WD</v>
      </c>
      <c r="Q151" s="14" t="str">
        <f>IF([1]source_data!G153="","",IF([1]source_data!D153="","",VLOOKUP([1]source_data!D153,[1]geo_data!A:I,7,FALSE)))</f>
        <v>Torbay</v>
      </c>
      <c r="R151" s="14" t="str">
        <f>IF([1]source_data!G153="","",IF([1]source_data!D153="","",VLOOKUP([1]source_data!D153,[1]geo_data!A:I,6,FALSE)))</f>
        <v>E06000027</v>
      </c>
      <c r="S151" s="14" t="str">
        <f>IF([1]source_data!G153="","",IF(LEFT(R151,3)="E05","WD",IF(LEFT(R151,3)="S13","WD",IF(LEFT(R151,3)="W05","WD",IF(LEFT(R151,3)="W06","UA",IF(LEFT(R151,3)="S12","CA",IF(LEFT(R151,3)="E06","UA",IF(LEFT(R151,3)="E07","NMD",IF(LEFT(R151,3)="E08","MD",IF(LEFT(R151,3)="E09","LONB"))))))))))</f>
        <v>UA</v>
      </c>
      <c r="T151" s="11" t="str">
        <f>IF([1]source_data!G153="","",IF([1]source_data!N153="","",[1]source_data!N153))</f>
        <v>Crisis Grant</v>
      </c>
      <c r="U151" s="15">
        <f>IF([1]source_data!G153="","",[1]tailored_settings!$B$8)</f>
        <v>46239</v>
      </c>
      <c r="V151" s="11" t="str">
        <f>IF([1]source_data!G153="","",[1]tailored_settings!$B$9)</f>
        <v>http://www.longleigh.org/</v>
      </c>
      <c r="W151" s="13" t="str">
        <f>IF([1]source_data!G153="","",IF([1]source_data!O153="","",[1]source_data!O153))</f>
        <v>2025-10-06</v>
      </c>
      <c r="X151" s="16" t="str">
        <f>IF([1]source_data!G153="","",IF([1]source_data!P153="","",[1]source_data!P153))</f>
        <v>2025-10-24</v>
      </c>
      <c r="Y151" s="17">
        <f>IF([1]source_data!G153="","",IF([1]source_data!Q153="","",[1]source_data!Q153))</f>
        <v>0</v>
      </c>
      <c r="Z151" s="18" t="str">
        <f>IF([1]source_data!G153="","",IF([1]source_data!I153="","",[1]tailored_settings!$B$10))</f>
        <v>Primary grant reason</v>
      </c>
      <c r="AA151" s="18" t="str">
        <f>IF([1]source_data!G153="","",IF([1]source_data!I153="","",[1]source_data!I153))</f>
        <v>1. Customer/family with a diagnosed condition or disability</v>
      </c>
      <c r="AB151" s="18" t="str">
        <f>IF([1]source_data!G153="","",IF([1]source_data!J153="","",[1]tailored_settings!$B$11))</f>
        <v/>
      </c>
      <c r="AC151" s="18" t="str">
        <f>IF([1]source_data!G153="","",IF([1]source_data!J153="","",[1]source_data!J153))</f>
        <v/>
      </c>
      <c r="AD151" s="18" t="str">
        <f>IF([1]source_data!G153="","",IF([1]source_data!K153="","",[1]tailored_settings!$B$12))</f>
        <v>Grant purpose</v>
      </c>
      <c r="AE151" s="18" t="str">
        <f>IF([1]source_data!G153="","",IF([1]source_data!K153="","",[1]source_data!K153))</f>
        <v>Food vouchers</v>
      </c>
      <c r="AF151" s="18" t="str">
        <f>IF([1]source_data!G153="","",IF([1]source_data!K153="","",[1]tailored_settings!$B$13))</f>
        <v>Grant purpose</v>
      </c>
      <c r="AG151" s="18" t="str">
        <f>IF([1]source_data!G153="","",IF([1]source_data!K153="","",[1]source_data!K153))</f>
        <v>Food vouchers</v>
      </c>
      <c r="AH151" s="18" t="str">
        <f>IF([1]source_data!G153="","",IF([1]source_data!M153="","",[1]tailored_settings!$B$14))</f>
        <v/>
      </c>
      <c r="AI151" s="18" t="str">
        <f>IF([1]source_data!G153="","",IF([1]source_data!M153="","",[1]source_data!M153))</f>
        <v/>
      </c>
    </row>
    <row r="152" spans="1:35" ht="16" x14ac:dyDescent="0.2">
      <c r="A152" s="11" t="str">
        <f>IF([1]source_data!G154="","",IF(AND([1]source_data!C154&lt;&gt;"",[1]tailored_settings!$B$15="Publish"),CONCATENATE([1]tailored_settings!$B$2&amp;[1]source_data!C154),IF(AND([1]source_data!C154&lt;&gt;"",[1]tailored_settings!$B$15="Do not publish"),CONCATENATE([1]tailored_settings!$B$2&amp;TEXT(ROW(A152)-1,"0000")&amp;"_"&amp;TEXT(F152,"yyyy-mm")),CONCATENATE([1]tailored_settings!$B$2&amp;TEXT(ROW(A152)-1,"0000")&amp;"_"&amp;TEXT(F152,"yyyy-mm")))))</f>
        <v>360G-Longleigh-E25-00225W</v>
      </c>
      <c r="B152" s="11" t="str">
        <f>IF([1]source_data!G154="","",IF([1]source_data!E154&lt;&gt;"",[1]source_data!E154,CONCATENATE("Grant to "&amp;G152)))</f>
        <v>Grant to Individual Recipient</v>
      </c>
      <c r="C152" s="11" t="str">
        <f>IF([1]source_data!G154="","",IF([1]source_data!F154="",_xlfn.XLOOKUP(T152,[1]tailored_settings!$B$20:$B$25,[1]tailored_settings!$A$20:$A$25,"")))</f>
        <v>Helping to alleviate financial hardship</v>
      </c>
      <c r="D152" s="12">
        <f>IF([1]source_data!G154="","",IF([1]source_data!G154="","",[1]source_data!G154))</f>
        <v>490.98</v>
      </c>
      <c r="E152" s="11" t="str">
        <f>IF([1]source_data!G154="","",[1]tailored_settings!$B$3)</f>
        <v>GBP</v>
      </c>
      <c r="F152" s="13" t="str">
        <f>IF([1]source_data!G154="","",IF([1]source_data!H154="","",[1]source_data!H154))</f>
        <v>2025-10-06</v>
      </c>
      <c r="G152" s="11" t="str">
        <f>IF([1]source_data!G154="","",[1]tailored_settings!$B$5)</f>
        <v>Individual Recipient</v>
      </c>
      <c r="H152" s="11" t="str">
        <f>IF([1]source_data!G154="","",IF(AND([1]source_data!A154&lt;&gt;"",[1]tailored_settings!$B$16="Publish"),CONCATENATE([1]tailored_settings!$B$2&amp;[1]source_data!A154),IF(AND([1]source_data!A154&lt;&gt;"",[1]tailored_settings!$B$16="Do not publish"),CONCATENATE([1]tailored_settings!$B$4&amp;TEXT(ROW(A152)-1,"0000")&amp;"_"&amp;TEXT(F152,"yyyy-mm")),CONCATENATE([1]tailored_settings!$B$4&amp;TEXT(ROW(A152)-1,"0000")&amp;"_"&amp;TEXT(F152,"yyyy-mm")))))</f>
        <v>360G-Longleigh-IND-0151_2025-10</v>
      </c>
      <c r="I152" s="11" t="str">
        <f>IF([1]source_data!G154="","",[1]tailored_settings!$B$7)</f>
        <v>Longleigh Foundation</v>
      </c>
      <c r="J152" s="11" t="str">
        <f>IF([1]source_data!G154="","",[1]tailored_settings!$B$6)</f>
        <v>GB-CHC-1169016</v>
      </c>
      <c r="K152" s="11" t="str">
        <f>IF([1]source_data!G154="","",IF([1]source_data!I154="","",VLOOKUP([1]source_data!I154,[1]codelist_mapping!A:C,3,FALSE)))</f>
        <v>GTIR100</v>
      </c>
      <c r="L152" s="11" t="str">
        <f>IF([1]source_data!G154="","",IF([1]source_data!J154="","",VLOOKUP([1]source_data!J154,[1]codelist_mapping!A:C,3,FALSE)))</f>
        <v/>
      </c>
      <c r="M152" s="11" t="str">
        <f>IF([1]source_data!G154="","",IF([1]source_data!K154="","",IF([1]source_data!M154&lt;&gt;"",CONCATENATE(VLOOKUP([1]source_data!K154,[1]codelist_mapping!F:H,3,FALSE)&amp;";"&amp;VLOOKUP([1]source_data!L154,[1]codelist_mapping!F:H,3,FALSE)&amp;";"&amp;VLOOKUP([1]source_data!M154,[1]codelist_mapping!F:H,3,FALSE)),IF([1]source_data!L154&lt;&gt;"",CONCATENATE(VLOOKUP([1]source_data!K154,[1]codelist_mapping!F:H,3,FALSE)&amp;";"&amp;VLOOKUP([1]source_data!L154,[1]codelist_mapping!F:H,3,FALSE)),IF([1]source_data!K154&lt;&gt;"",CONCATENATE(VLOOKUP([1]source_data!K154,[1]codelist_mapping!F:H,3,FALSE)))))))</f>
        <v>GTIP020;GTIP020</v>
      </c>
      <c r="N152" s="14" t="str">
        <f>IF([1]source_data!G154="","",IF([1]source_data!D154="","",VLOOKUP([1]source_data!D154,[1]geo_data!A:I,9,FALSE)))</f>
        <v>Dunstable West</v>
      </c>
      <c r="O152" s="14" t="str">
        <f>IF([1]source_data!G154="","",IF([1]source_data!D154="","",VLOOKUP([1]source_data!D154,[1]geo_data!A:I,8,FALSE)))</f>
        <v>E05014407</v>
      </c>
      <c r="P152" s="14" t="str">
        <f>IF([1]source_data!G154="","",IF(LEFT(O152,3)="E05","WD",IF(LEFT(O152,3)="S13","WD",IF(LEFT(O152,3)="W05","WD",IF(LEFT(O152,3)="W06","UA",IF(LEFT(O152,3)="S12","CA",IF(LEFT(O152,3)="E06","UA",IF(LEFT(O152,3)="E07","NMD",IF(LEFT(O152,3)="E08","MD",IF(LEFT(O152,3)="E09","LONB"))))))))))</f>
        <v>WD</v>
      </c>
      <c r="Q152" s="14" t="str">
        <f>IF([1]source_data!G154="","",IF([1]source_data!D154="","",VLOOKUP([1]source_data!D154,[1]geo_data!A:I,7,FALSE)))</f>
        <v>Central Bedfordshire</v>
      </c>
      <c r="R152" s="14" t="str">
        <f>IF([1]source_data!G154="","",IF([1]source_data!D154="","",VLOOKUP([1]source_data!D154,[1]geo_data!A:I,6,FALSE)))</f>
        <v>E06000056</v>
      </c>
      <c r="S152" s="14" t="str">
        <f>IF([1]source_data!G154="","",IF(LEFT(R152,3)="E05","WD",IF(LEFT(R152,3)="S13","WD",IF(LEFT(R152,3)="W05","WD",IF(LEFT(R152,3)="W06","UA",IF(LEFT(R152,3)="S12","CA",IF(LEFT(R152,3)="E06","UA",IF(LEFT(R152,3)="E07","NMD",IF(LEFT(R152,3)="E08","MD",IF(LEFT(R152,3)="E09","LONB"))))))))))</f>
        <v>UA</v>
      </c>
      <c r="T152" s="11" t="str">
        <f>IF([1]source_data!G154="","",IF([1]source_data!N154="","",[1]source_data!N154))</f>
        <v>Hardship Grant</v>
      </c>
      <c r="U152" s="15">
        <f>IF([1]source_data!G154="","",[1]tailored_settings!$B$8)</f>
        <v>46239</v>
      </c>
      <c r="V152" s="11" t="str">
        <f>IF([1]source_data!G154="","",[1]tailored_settings!$B$9)</f>
        <v>http://www.longleigh.org/</v>
      </c>
      <c r="W152" s="13" t="str">
        <f>IF([1]source_data!G154="","",IF([1]source_data!O154="","",[1]source_data!O154))</f>
        <v>2025-10-06</v>
      </c>
      <c r="X152" s="16" t="str">
        <f>IF([1]source_data!G154="","",IF([1]source_data!P154="","",[1]source_data!P154))</f>
        <v>2025-10-10</v>
      </c>
      <c r="Y152" s="17">
        <f>IF([1]source_data!G154="","",IF([1]source_data!Q154="","",[1]source_data!Q154))</f>
        <v>0</v>
      </c>
      <c r="Z152" s="18" t="str">
        <f>IF([1]source_data!G154="","",IF([1]source_data!I154="","",[1]tailored_settings!$B$10))</f>
        <v>Primary grant reason</v>
      </c>
      <c r="AA152" s="18" t="str">
        <f>IF([1]source_data!G154="","",IF([1]source_data!I154="","",[1]source_data!I154))</f>
        <v>5. Customer/family having been the victims of a reported crime in their home.</v>
      </c>
      <c r="AB152" s="18" t="str">
        <f>IF([1]source_data!G154="","",IF([1]source_data!J154="","",[1]tailored_settings!$B$11))</f>
        <v/>
      </c>
      <c r="AC152" s="18" t="str">
        <f>IF([1]source_data!G154="","",IF([1]source_data!J154="","",[1]source_data!J154))</f>
        <v/>
      </c>
      <c r="AD152" s="18" t="str">
        <f>IF([1]source_data!G154="","",IF([1]source_data!K154="","",[1]tailored_settings!$B$12))</f>
        <v>Grant purpose</v>
      </c>
      <c r="AE152" s="18" t="str">
        <f>IF([1]source_data!G154="","",IF([1]source_data!K154="","",[1]source_data!K154))</f>
        <v xml:space="preserve">Furniture </v>
      </c>
      <c r="AF152" s="18" t="str">
        <f>IF([1]source_data!G154="","",IF([1]source_data!K154="","",[1]tailored_settings!$B$13))</f>
        <v>Grant purpose</v>
      </c>
      <c r="AG152" s="18" t="str">
        <f>IF([1]source_data!G154="","",IF([1]source_data!K154="","",[1]source_data!K154))</f>
        <v xml:space="preserve">Furniture </v>
      </c>
      <c r="AH152" s="18" t="str">
        <f>IF([1]source_data!G154="","",IF([1]source_data!M154="","",[1]tailored_settings!$B$14))</f>
        <v/>
      </c>
      <c r="AI152" s="18" t="str">
        <f>IF([1]source_data!G154="","",IF([1]source_data!M154="","",[1]source_data!M154))</f>
        <v/>
      </c>
    </row>
    <row r="153" spans="1:35" ht="16" x14ac:dyDescent="0.2">
      <c r="A153" s="11" t="str">
        <f>IF([1]source_data!G155="","",IF(AND([1]source_data!C155&lt;&gt;"",[1]tailored_settings!$B$15="Publish"),CONCATENATE([1]tailored_settings!$B$2&amp;[1]source_data!C155),IF(AND([1]source_data!C155&lt;&gt;"",[1]tailored_settings!$B$15="Do not publish"),CONCATENATE([1]tailored_settings!$B$2&amp;TEXT(ROW(A153)-1,"0000")&amp;"_"&amp;TEXT(F153,"yyyy-mm")),CONCATENATE([1]tailored_settings!$B$2&amp;TEXT(ROW(A153)-1,"0000")&amp;"_"&amp;TEXT(F153,"yyyy-mm")))))</f>
        <v>360G-Longleigh-E25-00226W</v>
      </c>
      <c r="B153" s="11" t="str">
        <f>IF([1]source_data!G155="","",IF([1]source_data!E155&lt;&gt;"",[1]source_data!E155,CONCATENATE("Grant to "&amp;G153)))</f>
        <v>Grant to Individual Recipient</v>
      </c>
      <c r="C153" s="11" t="str">
        <f>IF([1]source_data!G155="","",IF([1]source_data!F155="",_xlfn.XLOOKUP(T153,[1]tailored_settings!$B$20:$B$25,[1]tailored_settings!$A$20:$A$25,"")))</f>
        <v>Helping to alleviate financial hardship</v>
      </c>
      <c r="D153" s="12">
        <f>IF([1]source_data!G155="","",IF([1]source_data!G155="","",[1]source_data!G155))</f>
        <v>859.31</v>
      </c>
      <c r="E153" s="11" t="str">
        <f>IF([1]source_data!G155="","",[1]tailored_settings!$B$3)</f>
        <v>GBP</v>
      </c>
      <c r="F153" s="13" t="str">
        <f>IF([1]source_data!G155="","",IF([1]source_data!H155="","",[1]source_data!H155))</f>
        <v>2025-10-06</v>
      </c>
      <c r="G153" s="11" t="str">
        <f>IF([1]source_data!G155="","",[1]tailored_settings!$B$5)</f>
        <v>Individual Recipient</v>
      </c>
      <c r="H153" s="11" t="str">
        <f>IF([1]source_data!G155="","",IF(AND([1]source_data!A155&lt;&gt;"",[1]tailored_settings!$B$16="Publish"),CONCATENATE([1]tailored_settings!$B$2&amp;[1]source_data!A155),IF(AND([1]source_data!A155&lt;&gt;"",[1]tailored_settings!$B$16="Do not publish"),CONCATENATE([1]tailored_settings!$B$4&amp;TEXT(ROW(A153)-1,"0000")&amp;"_"&amp;TEXT(F153,"yyyy-mm")),CONCATENATE([1]tailored_settings!$B$4&amp;TEXT(ROW(A153)-1,"0000")&amp;"_"&amp;TEXT(F153,"yyyy-mm")))))</f>
        <v>360G-Longleigh-IND-0152_2025-10</v>
      </c>
      <c r="I153" s="11" t="str">
        <f>IF([1]source_data!G155="","",[1]tailored_settings!$B$7)</f>
        <v>Longleigh Foundation</v>
      </c>
      <c r="J153" s="11" t="str">
        <f>IF([1]source_data!G155="","",[1]tailored_settings!$B$6)</f>
        <v>GB-CHC-1169016</v>
      </c>
      <c r="K153" s="11" t="str">
        <f>IF([1]source_data!G155="","",IF([1]source_data!I155="","",VLOOKUP([1]source_data!I155,[1]codelist_mapping!A:C,3,FALSE)))</f>
        <v>GTIR030</v>
      </c>
      <c r="L153" s="11" t="str">
        <f>IF([1]source_data!G155="","",IF([1]source_data!J155="","",VLOOKUP([1]source_data!J155,[1]codelist_mapping!A:C,3,FALSE)))</f>
        <v/>
      </c>
      <c r="M153" s="11" t="str">
        <f>IF([1]source_data!G155="","",IF([1]source_data!K155="","",IF([1]source_data!M155&lt;&gt;"",CONCATENATE(VLOOKUP([1]source_data!K155,[1]codelist_mapping!F:H,3,FALSE)&amp;";"&amp;VLOOKUP([1]source_data!L155,[1]codelist_mapping!F:H,3,FALSE)&amp;";"&amp;VLOOKUP([1]source_data!M155,[1]codelist_mapping!F:H,3,FALSE)),IF([1]source_data!L155&lt;&gt;"",CONCATENATE(VLOOKUP([1]source_data!K155,[1]codelist_mapping!F:H,3,FALSE)&amp;";"&amp;VLOOKUP([1]source_data!L155,[1]codelist_mapping!F:H,3,FALSE)),IF([1]source_data!K155&lt;&gt;"",CONCATENATE(VLOOKUP([1]source_data!K155,[1]codelist_mapping!F:H,3,FALSE)))))))</f>
        <v>GTIP020;GTIP020</v>
      </c>
      <c r="N153" s="14" t="str">
        <f>IF([1]source_data!G155="","",IF([1]source_data!D155="","",VLOOKUP([1]source_data!D155,[1]geo_data!A:I,9,FALSE)))</f>
        <v>Wellswood</v>
      </c>
      <c r="O153" s="14" t="str">
        <f>IF([1]source_data!G155="","",IF([1]source_data!D155="","",VLOOKUP([1]source_data!D155,[1]geo_data!A:I,8,FALSE)))</f>
        <v>E05012269</v>
      </c>
      <c r="P153" s="14" t="str">
        <f>IF([1]source_data!G155="","",IF(LEFT(O153,3)="E05","WD",IF(LEFT(O153,3)="S13","WD",IF(LEFT(O153,3)="W05","WD",IF(LEFT(O153,3)="W06","UA",IF(LEFT(O153,3)="S12","CA",IF(LEFT(O153,3)="E06","UA",IF(LEFT(O153,3)="E07","NMD",IF(LEFT(O153,3)="E08","MD",IF(LEFT(O153,3)="E09","LONB"))))))))))</f>
        <v>WD</v>
      </c>
      <c r="Q153" s="14" t="str">
        <f>IF([1]source_data!G155="","",IF([1]source_data!D155="","",VLOOKUP([1]source_data!D155,[1]geo_data!A:I,7,FALSE)))</f>
        <v>Torbay</v>
      </c>
      <c r="R153" s="14" t="str">
        <f>IF([1]source_data!G155="","",IF([1]source_data!D155="","",VLOOKUP([1]source_data!D155,[1]geo_data!A:I,6,FALSE)))</f>
        <v>E06000027</v>
      </c>
      <c r="S153" s="14" t="str">
        <f>IF([1]source_data!G155="","",IF(LEFT(R153,3)="E05","WD",IF(LEFT(R153,3)="S13","WD",IF(LEFT(R153,3)="W05","WD",IF(LEFT(R153,3)="W06","UA",IF(LEFT(R153,3)="S12","CA",IF(LEFT(R153,3)="E06","UA",IF(LEFT(R153,3)="E07","NMD",IF(LEFT(R153,3)="E08","MD",IF(LEFT(R153,3)="E09","LONB"))))))))))</f>
        <v>UA</v>
      </c>
      <c r="T153" s="11" t="str">
        <f>IF([1]source_data!G155="","",IF([1]source_data!N155="","",[1]source_data!N155))</f>
        <v>Hardship Grant</v>
      </c>
      <c r="U153" s="15">
        <f>IF([1]source_data!G155="","",[1]tailored_settings!$B$8)</f>
        <v>46239</v>
      </c>
      <c r="V153" s="11" t="str">
        <f>IF([1]source_data!G155="","",[1]tailored_settings!$B$9)</f>
        <v>http://www.longleigh.org/</v>
      </c>
      <c r="W153" s="13" t="str">
        <f>IF([1]source_data!G155="","",IF([1]source_data!O155="","",[1]source_data!O155))</f>
        <v>2025-10-06</v>
      </c>
      <c r="X153" s="16" t="str">
        <f>IF([1]source_data!G155="","",IF([1]source_data!P155="","",[1]source_data!P155))</f>
        <v>2025-10-24</v>
      </c>
      <c r="Y153" s="17">
        <f>IF([1]source_data!G155="","",IF([1]source_data!Q155="","",[1]source_data!Q155))</f>
        <v>0</v>
      </c>
      <c r="Z153" s="18" t="str">
        <f>IF([1]source_data!G155="","",IF([1]source_data!I155="","",[1]tailored_settings!$B$10))</f>
        <v>Primary grant reason</v>
      </c>
      <c r="AA153" s="18" t="str">
        <f>IF([1]source_data!G155="","",IF([1]source_data!I155="","",[1]source_data!I155))</f>
        <v>1. Customer/family with a diagnosed condition or disability</v>
      </c>
      <c r="AB153" s="18" t="str">
        <f>IF([1]source_data!G155="","",IF([1]source_data!J155="","",[1]tailored_settings!$B$11))</f>
        <v/>
      </c>
      <c r="AC153" s="18" t="str">
        <f>IF([1]source_data!G155="","",IF([1]source_data!J155="","",[1]source_data!J155))</f>
        <v/>
      </c>
      <c r="AD153" s="18" t="str">
        <f>IF([1]source_data!G155="","",IF([1]source_data!K155="","",[1]tailored_settings!$B$12))</f>
        <v>Grant purpose</v>
      </c>
      <c r="AE153" s="18" t="str">
        <f>IF([1]source_data!G155="","",IF([1]source_data!K155="","",[1]source_data!K155))</f>
        <v xml:space="preserve">Furniture </v>
      </c>
      <c r="AF153" s="18" t="str">
        <f>IF([1]source_data!G155="","",IF([1]source_data!K155="","",[1]tailored_settings!$B$13))</f>
        <v>Grant purpose</v>
      </c>
      <c r="AG153" s="18" t="str">
        <f>IF([1]source_data!G155="","",IF([1]source_data!K155="","",[1]source_data!K155))</f>
        <v xml:space="preserve">Furniture </v>
      </c>
      <c r="AH153" s="18" t="str">
        <f>IF([1]source_data!G155="","",IF([1]source_data!M155="","",[1]tailored_settings!$B$14))</f>
        <v/>
      </c>
      <c r="AI153" s="18" t="str">
        <f>IF([1]source_data!G155="","",IF([1]source_data!M155="","",[1]source_data!M155))</f>
        <v/>
      </c>
    </row>
    <row r="154" spans="1:35" ht="16" x14ac:dyDescent="0.2">
      <c r="A154" s="11" t="str">
        <f>IF([1]source_data!G156="","",IF(AND([1]source_data!C156&lt;&gt;"",[1]tailored_settings!$B$15="Publish"),CONCATENATE([1]tailored_settings!$B$2&amp;[1]source_data!C156),IF(AND([1]source_data!C156&lt;&gt;"",[1]tailored_settings!$B$15="Do not publish"),CONCATENATE([1]tailored_settings!$B$2&amp;TEXT(ROW(A154)-1,"0000")&amp;"_"&amp;TEXT(F154,"yyyy-mm")),CONCATENATE([1]tailored_settings!$B$2&amp;TEXT(ROW(A154)-1,"0000")&amp;"_"&amp;TEXT(F154,"yyyy-mm")))))</f>
        <v>360G-Longleigh-E25-00227W</v>
      </c>
      <c r="B154" s="11" t="str">
        <f>IF([1]source_data!G156="","",IF([1]source_data!E156&lt;&gt;"",[1]source_data!E156,CONCATENATE("Grant to "&amp;G154)))</f>
        <v>Grant to Individual Recipient</v>
      </c>
      <c r="C154" s="11" t="str">
        <f>IF([1]source_data!G156="","",IF([1]source_data!F156="",_xlfn.XLOOKUP(T154,[1]tailored_settings!$B$20:$B$25,[1]tailored_settings!$A$20:$A$25,"")))</f>
        <v>Providing financial aid during a time of crisis</v>
      </c>
      <c r="D154" s="12">
        <f>IF([1]source_data!G156="","",IF([1]source_data!G156="","",[1]source_data!G156))</f>
        <v>500</v>
      </c>
      <c r="E154" s="11" t="str">
        <f>IF([1]source_data!G156="","",[1]tailored_settings!$B$3)</f>
        <v>GBP</v>
      </c>
      <c r="F154" s="13" t="str">
        <f>IF([1]source_data!G156="","",IF([1]source_data!H156="","",[1]source_data!H156))</f>
        <v>2025-10-07</v>
      </c>
      <c r="G154" s="11" t="str">
        <f>IF([1]source_data!G156="","",[1]tailored_settings!$B$5)</f>
        <v>Individual Recipient</v>
      </c>
      <c r="H154" s="11" t="str">
        <f>IF([1]source_data!G156="","",IF(AND([1]source_data!A156&lt;&gt;"",[1]tailored_settings!$B$16="Publish"),CONCATENATE([1]tailored_settings!$B$2&amp;[1]source_data!A156),IF(AND([1]source_data!A156&lt;&gt;"",[1]tailored_settings!$B$16="Do not publish"),CONCATENATE([1]tailored_settings!$B$4&amp;TEXT(ROW(A154)-1,"0000")&amp;"_"&amp;TEXT(F154,"yyyy-mm")),CONCATENATE([1]tailored_settings!$B$4&amp;TEXT(ROW(A154)-1,"0000")&amp;"_"&amp;TEXT(F154,"yyyy-mm")))))</f>
        <v>360G-Longleigh-IND-0153_2025-10</v>
      </c>
      <c r="I154" s="11" t="str">
        <f>IF([1]source_data!G156="","",[1]tailored_settings!$B$7)</f>
        <v>Longleigh Foundation</v>
      </c>
      <c r="J154" s="11" t="str">
        <f>IF([1]source_data!G156="","",[1]tailored_settings!$B$6)</f>
        <v>GB-CHC-1169016</v>
      </c>
      <c r="K154" s="11" t="str">
        <f>IF([1]source_data!G156="","",IF([1]source_data!I156="","",VLOOKUP([1]source_data!I156,[1]codelist_mapping!A:C,3,FALSE)))</f>
        <v>GTIR060</v>
      </c>
      <c r="L154" s="11" t="str">
        <f>IF([1]source_data!G156="","",IF([1]source_data!J156="","",VLOOKUP([1]source_data!J156,[1]codelist_mapping!A:C,3,FALSE)))</f>
        <v/>
      </c>
      <c r="M154" s="11" t="str">
        <f>IF([1]source_data!G156="","",IF([1]source_data!K156="","",IF([1]source_data!M156&lt;&gt;"",CONCATENATE(VLOOKUP([1]source_data!K156,[1]codelist_mapping!F:H,3,FALSE)&amp;";"&amp;VLOOKUP([1]source_data!L156,[1]codelist_mapping!F:H,3,FALSE)&amp;";"&amp;VLOOKUP([1]source_data!M156,[1]codelist_mapping!F:H,3,FALSE)),IF([1]source_data!L156&lt;&gt;"",CONCATENATE(VLOOKUP([1]source_data!K156,[1]codelist_mapping!F:H,3,FALSE)&amp;";"&amp;VLOOKUP([1]source_data!L156,[1]codelist_mapping!F:H,3,FALSE)),IF([1]source_data!K156&lt;&gt;"",CONCATENATE(VLOOKUP([1]source_data!K156,[1]codelist_mapping!F:H,3,FALSE)))))))</f>
        <v>GTIP070;GTIP080;GTIP100</v>
      </c>
      <c r="N154" s="14" t="str">
        <f>IF([1]source_data!G156="","",IF([1]source_data!D156="","",VLOOKUP([1]source_data!D156,[1]geo_data!A:I,9,FALSE)))</f>
        <v>West Hill &amp; North Laine</v>
      </c>
      <c r="O154" s="14" t="str">
        <f>IF([1]source_data!G156="","",IF([1]source_data!D156="","",VLOOKUP([1]source_data!D156,[1]geo_data!A:I,8,FALSE)))</f>
        <v>E05015415</v>
      </c>
      <c r="P154" s="14" t="str">
        <f>IF([1]source_data!G156="","",IF(LEFT(O154,3)="E05","WD",IF(LEFT(O154,3)="S13","WD",IF(LEFT(O154,3)="W05","WD",IF(LEFT(O154,3)="W06","UA",IF(LEFT(O154,3)="S12","CA",IF(LEFT(O154,3)="E06","UA",IF(LEFT(O154,3)="E07","NMD",IF(LEFT(O154,3)="E08","MD",IF(LEFT(O154,3)="E09","LONB"))))))))))</f>
        <v>WD</v>
      </c>
      <c r="Q154" s="14" t="str">
        <f>IF([1]source_data!G156="","",IF([1]source_data!D156="","",VLOOKUP([1]source_data!D156,[1]geo_data!A:I,7,FALSE)))</f>
        <v>Brighton and Hove</v>
      </c>
      <c r="R154" s="14" t="str">
        <f>IF([1]source_data!G156="","",IF([1]source_data!D156="","",VLOOKUP([1]source_data!D156,[1]geo_data!A:I,6,FALSE)))</f>
        <v>E06000043</v>
      </c>
      <c r="S154" s="14" t="str">
        <f>IF([1]source_data!G156="","",IF(LEFT(R154,3)="E05","WD",IF(LEFT(R154,3)="S13","WD",IF(LEFT(R154,3)="W05","WD",IF(LEFT(R154,3)="W06","UA",IF(LEFT(R154,3)="S12","CA",IF(LEFT(R154,3)="E06","UA",IF(LEFT(R154,3)="E07","NMD",IF(LEFT(R154,3)="E08","MD",IF(LEFT(R154,3)="E09","LONB"))))))))))</f>
        <v>UA</v>
      </c>
      <c r="T154" s="11" t="str">
        <f>IF([1]source_data!G156="","",IF([1]source_data!N156="","",[1]source_data!N156))</f>
        <v>Crisis Grant</v>
      </c>
      <c r="U154" s="15">
        <f>IF([1]source_data!G156="","",[1]tailored_settings!$B$8)</f>
        <v>46239</v>
      </c>
      <c r="V154" s="11" t="str">
        <f>IF([1]source_data!G156="","",[1]tailored_settings!$B$9)</f>
        <v>http://www.longleigh.org/</v>
      </c>
      <c r="W154" s="13" t="str">
        <f>IF([1]source_data!G156="","",IF([1]source_data!O156="","",[1]source_data!O156))</f>
        <v>2025-10-07</v>
      </c>
      <c r="X154" s="16" t="str">
        <f>IF([1]source_data!G156="","",IF([1]source_data!P156="","",[1]source_data!P156))</f>
        <v>2025-11-13</v>
      </c>
      <c r="Y154" s="17">
        <f>IF([1]source_data!G156="","",IF([1]source_data!Q156="","",[1]source_data!Q156))</f>
        <v>1</v>
      </c>
      <c r="Z154" s="18" t="str">
        <f>IF([1]source_data!G156="","",IF([1]source_data!I156="","",[1]tailored_settings!$B$10))</f>
        <v>Primary grant reason</v>
      </c>
      <c r="AA154" s="18" t="str">
        <f>IF([1]source_data!G156="","",IF([1]source_data!I156="","",[1]source_data!I156))</f>
        <v>4. Customer/family fleeing from a violent or abusive relationship</v>
      </c>
      <c r="AB154" s="18" t="str">
        <f>IF([1]source_data!G156="","",IF([1]source_data!J156="","",[1]tailored_settings!$B$11))</f>
        <v/>
      </c>
      <c r="AC154" s="18" t="str">
        <f>IF([1]source_data!G156="","",IF([1]source_data!J156="","",[1]source_data!J156))</f>
        <v/>
      </c>
      <c r="AD154" s="18" t="str">
        <f>IF([1]source_data!G156="","",IF([1]source_data!K156="","",[1]tailored_settings!$B$12))</f>
        <v>Grant purpose</v>
      </c>
      <c r="AE154" s="18" t="str">
        <f>IF([1]source_data!G156="","",IF([1]source_data!K156="","",[1]source_data!K156))</f>
        <v>Food vouchers</v>
      </c>
      <c r="AF154" s="18" t="str">
        <f>IF([1]source_data!G156="","",IF([1]source_data!K156="","",[1]tailored_settings!$B$13))</f>
        <v>Grant purpose</v>
      </c>
      <c r="AG154" s="18" t="str">
        <f>IF([1]source_data!G156="","",IF([1]source_data!K156="","",[1]source_data!K156))</f>
        <v>Food vouchers</v>
      </c>
      <c r="AH154" s="18" t="str">
        <f>IF([1]source_data!G156="","",IF([1]source_data!M156="","",[1]tailored_settings!$B$14))</f>
        <v>Grant purpose</v>
      </c>
      <c r="AI154" s="18" t="str">
        <f>IF([1]source_data!G156="","",IF([1]source_data!M156="","",[1]source_data!M156))</f>
        <v>Travel Costs</v>
      </c>
    </row>
    <row r="155" spans="1:35" ht="16" x14ac:dyDescent="0.2">
      <c r="A155" s="11" t="str">
        <f>IF([1]source_data!G157="","",IF(AND([1]source_data!C157&lt;&gt;"",[1]tailored_settings!$B$15="Publish"),CONCATENATE([1]tailored_settings!$B$2&amp;[1]source_data!C157),IF(AND([1]source_data!C157&lt;&gt;"",[1]tailored_settings!$B$15="Do not publish"),CONCATENATE([1]tailored_settings!$B$2&amp;TEXT(ROW(A155)-1,"0000")&amp;"_"&amp;TEXT(F155,"yyyy-mm")),CONCATENATE([1]tailored_settings!$B$2&amp;TEXT(ROW(A155)-1,"0000")&amp;"_"&amp;TEXT(F155,"yyyy-mm")))))</f>
        <v>360G-Longleigh-E25-00228W</v>
      </c>
      <c r="B155" s="11" t="str">
        <f>IF([1]source_data!G157="","",IF([1]source_data!E157&lt;&gt;"",[1]source_data!E157,CONCATENATE("Grant to "&amp;G155)))</f>
        <v>Grant to Individual Recipient</v>
      </c>
      <c r="C155" s="11" t="str">
        <f>IF([1]source_data!G157="","",IF([1]source_data!F157="",_xlfn.XLOOKUP(T155,[1]tailored_settings!$B$20:$B$25,[1]tailored_settings!$A$20:$A$25,"")))</f>
        <v>Providing aid to the staff of our donor</v>
      </c>
      <c r="D155" s="12">
        <f>IF([1]source_data!G157="","",IF([1]source_data!G157="","",[1]source_data!G157))</f>
        <v>500</v>
      </c>
      <c r="E155" s="11" t="str">
        <f>IF([1]source_data!G157="","",[1]tailored_settings!$B$3)</f>
        <v>GBP</v>
      </c>
      <c r="F155" s="13" t="str">
        <f>IF([1]source_data!G157="","",IF([1]source_data!H157="","",[1]source_data!H157))</f>
        <v>2025-10-07</v>
      </c>
      <c r="G155" s="11" t="str">
        <f>IF([1]source_data!G157="","",[1]tailored_settings!$B$5)</f>
        <v>Individual Recipient</v>
      </c>
      <c r="H155" s="11" t="str">
        <f>IF([1]source_data!G157="","",IF(AND([1]source_data!A157&lt;&gt;"",[1]tailored_settings!$B$16="Publish"),CONCATENATE([1]tailored_settings!$B$2&amp;[1]source_data!A157),IF(AND([1]source_data!A157&lt;&gt;"",[1]tailored_settings!$B$16="Do not publish"),CONCATENATE([1]tailored_settings!$B$4&amp;TEXT(ROW(A155)-1,"0000")&amp;"_"&amp;TEXT(F155,"yyyy-mm")),CONCATENATE([1]tailored_settings!$B$4&amp;TEXT(ROW(A155)-1,"0000")&amp;"_"&amp;TEXT(F155,"yyyy-mm")))))</f>
        <v>360G-Longleigh-IND-0154_2025-10</v>
      </c>
      <c r="I155" s="11" t="str">
        <f>IF([1]source_data!G157="","",[1]tailored_settings!$B$7)</f>
        <v>Longleigh Foundation</v>
      </c>
      <c r="J155" s="11" t="str">
        <f>IF([1]source_data!G157="","",[1]tailored_settings!$B$6)</f>
        <v>GB-CHC-1169016</v>
      </c>
      <c r="K155" s="11" t="str">
        <f>IF([1]source_data!G157="","",IF([1]source_data!I157="","",VLOOKUP([1]source_data!I157,[1]codelist_mapping!A:C,3,FALSE)))</f>
        <v>GTIR010</v>
      </c>
      <c r="L155" s="11" t="str">
        <f>IF([1]source_data!G157="","",IF([1]source_data!J157="","",VLOOKUP([1]source_data!J157,[1]codelist_mapping!A:C,3,FALSE)))</f>
        <v/>
      </c>
      <c r="M155" s="11" t="str">
        <f>IF([1]source_data!G157="","",IF([1]source_data!K157="","",IF([1]source_data!M157&lt;&gt;"",CONCATENATE(VLOOKUP([1]source_data!K157,[1]codelist_mapping!F:H,3,FALSE)&amp;";"&amp;VLOOKUP([1]source_data!L157,[1]codelist_mapping!F:H,3,FALSE)&amp;";"&amp;VLOOKUP([1]source_data!M157,[1]codelist_mapping!F:H,3,FALSE)),IF([1]source_data!L157&lt;&gt;"",CONCATENATE(VLOOKUP([1]source_data!K157,[1]codelist_mapping!F:H,3,FALSE)&amp;";"&amp;VLOOKUP([1]source_data!L157,[1]codelist_mapping!F:H,3,FALSE)),IF([1]source_data!K157&lt;&gt;"",CONCATENATE(VLOOKUP([1]source_data!K157,[1]codelist_mapping!F:H,3,FALSE)))))))</f>
        <v>GTIP070;GTIP100</v>
      </c>
      <c r="N155" s="14" t="str">
        <f>IF([1]source_data!G157="","",IF([1]source_data!D157="","",VLOOKUP([1]source_data!D157,[1]geo_data!A:I,9,FALSE)))</f>
        <v>Cleobury Mortimer</v>
      </c>
      <c r="O155" s="14" t="str">
        <f>IF([1]source_data!G157="","",IF([1]source_data!D157="","",VLOOKUP([1]source_data!D157,[1]geo_data!A:I,8,FALSE)))</f>
        <v>E05008155</v>
      </c>
      <c r="P155" s="14" t="str">
        <f>IF([1]source_data!G157="","",IF(LEFT(O155,3)="E05","WD",IF(LEFT(O155,3)="S13","WD",IF(LEFT(O155,3)="W05","WD",IF(LEFT(O155,3)="W06","UA",IF(LEFT(O155,3)="S12","CA",IF(LEFT(O155,3)="E06","UA",IF(LEFT(O155,3)="E07","NMD",IF(LEFT(O155,3)="E08","MD",IF(LEFT(O155,3)="E09","LONB"))))))))))</f>
        <v>WD</v>
      </c>
      <c r="Q155" s="14" t="str">
        <f>IF([1]source_data!G157="","",IF([1]source_data!D157="","",VLOOKUP([1]source_data!D157,[1]geo_data!A:I,7,FALSE)))</f>
        <v>Shropshire</v>
      </c>
      <c r="R155" s="14" t="str">
        <f>IF([1]source_data!G157="","",IF([1]source_data!D157="","",VLOOKUP([1]source_data!D157,[1]geo_data!A:I,6,FALSE)))</f>
        <v>E06000051</v>
      </c>
      <c r="S155" s="14" t="str">
        <f>IF([1]source_data!G157="","",IF(LEFT(R155,3)="E05","WD",IF(LEFT(R155,3)="S13","WD",IF(LEFT(R155,3)="W05","WD",IF(LEFT(R155,3)="W06","UA",IF(LEFT(R155,3)="S12","CA",IF(LEFT(R155,3)="E06","UA",IF(LEFT(R155,3)="E07","NMD",IF(LEFT(R155,3)="E08","MD",IF(LEFT(R155,3)="E09","LONB"))))))))))</f>
        <v>UA</v>
      </c>
      <c r="T155" s="11" t="str">
        <f>IF([1]source_data!G157="","",IF([1]source_data!N157="","",[1]source_data!N157))</f>
        <v>Stonewater Employee Support Fund</v>
      </c>
      <c r="U155" s="15">
        <f>IF([1]source_data!G157="","",[1]tailored_settings!$B$8)</f>
        <v>46239</v>
      </c>
      <c r="V155" s="11" t="str">
        <f>IF([1]source_data!G157="","",[1]tailored_settings!$B$9)</f>
        <v>http://www.longleigh.org/</v>
      </c>
      <c r="W155" s="13" t="str">
        <f>IF([1]source_data!G157="","",IF([1]source_data!O157="","",[1]source_data!O157))</f>
        <v>2025-10-07</v>
      </c>
      <c r="X155" s="16" t="str">
        <f>IF([1]source_data!G157="","",IF([1]source_data!P157="","",[1]source_data!P157))</f>
        <v>2025-11-10</v>
      </c>
      <c r="Y155" s="17">
        <f>IF([1]source_data!G157="","",IF([1]source_data!Q157="","",[1]source_data!Q157))</f>
        <v>1</v>
      </c>
      <c r="Z155" s="18" t="str">
        <f>IF([1]source_data!G157="","",IF([1]source_data!I157="","",[1]tailored_settings!$B$10))</f>
        <v>Primary grant reason</v>
      </c>
      <c r="AA155" s="18" t="str">
        <f>IF([1]source_data!G157="","",IF([1]source_data!I157="","",[1]source_data!I157))</f>
        <v>8b. Financial Hardship where the customer/household is spending more than 55% of their monthly income on housing costs and council tax</v>
      </c>
      <c r="AB155" s="18" t="str">
        <f>IF([1]source_data!G157="","",IF([1]source_data!J157="","",[1]tailored_settings!$B$11))</f>
        <v/>
      </c>
      <c r="AC155" s="18" t="str">
        <f>IF([1]source_data!G157="","",IF([1]source_data!J157="","",[1]source_data!J157))</f>
        <v/>
      </c>
      <c r="AD155" s="18" t="str">
        <f>IF([1]source_data!G157="","",IF([1]source_data!K157="","",[1]tailored_settings!$B$12))</f>
        <v>Grant purpose</v>
      </c>
      <c r="AE155" s="18" t="str">
        <f>IF([1]source_data!G157="","",IF([1]source_data!K157="","",[1]source_data!K157))</f>
        <v>Food vouchers</v>
      </c>
      <c r="AF155" s="18" t="str">
        <f>IF([1]source_data!G157="","",IF([1]source_data!K157="","",[1]tailored_settings!$B$13))</f>
        <v>Grant purpose</v>
      </c>
      <c r="AG155" s="18" t="str">
        <f>IF([1]source_data!G157="","",IF([1]source_data!K157="","",[1]source_data!K157))</f>
        <v>Food vouchers</v>
      </c>
      <c r="AH155" s="18" t="str">
        <f>IF([1]source_data!G157="","",IF([1]source_data!M157="","",[1]tailored_settings!$B$14))</f>
        <v/>
      </c>
      <c r="AI155" s="18" t="str">
        <f>IF([1]source_data!G157="","",IF([1]source_data!M157="","",[1]source_data!M157))</f>
        <v/>
      </c>
    </row>
    <row r="156" spans="1:35" ht="16" x14ac:dyDescent="0.2">
      <c r="A156" s="11" t="str">
        <f>IF([1]source_data!G158="","",IF(AND([1]source_data!C158&lt;&gt;"",[1]tailored_settings!$B$15="Publish"),CONCATENATE([1]tailored_settings!$B$2&amp;[1]source_data!C158),IF(AND([1]source_data!C158&lt;&gt;"",[1]tailored_settings!$B$15="Do not publish"),CONCATENATE([1]tailored_settings!$B$2&amp;TEXT(ROW(A156)-1,"0000")&amp;"_"&amp;TEXT(F156,"yyyy-mm")),CONCATENATE([1]tailored_settings!$B$2&amp;TEXT(ROW(A156)-1,"0000")&amp;"_"&amp;TEXT(F156,"yyyy-mm")))))</f>
        <v>360G-Longleigh-E25-00229W</v>
      </c>
      <c r="B156" s="11" t="str">
        <f>IF([1]source_data!G158="","",IF([1]source_data!E158&lt;&gt;"",[1]source_data!E158,CONCATENATE("Grant to "&amp;G156)))</f>
        <v>Grant to Individual Recipient</v>
      </c>
      <c r="C156" s="11" t="str">
        <f>IF([1]source_data!G158="","",IF([1]source_data!F158="",_xlfn.XLOOKUP(T156,[1]tailored_settings!$B$20:$B$25,[1]tailored_settings!$A$20:$A$25,"")))</f>
        <v>Providing financial aid during a time of crisis</v>
      </c>
      <c r="D156" s="12">
        <f>IF([1]source_data!G158="","",IF([1]source_data!G158="","",[1]source_data!G158))</f>
        <v>300</v>
      </c>
      <c r="E156" s="11" t="str">
        <f>IF([1]source_data!G158="","",[1]tailored_settings!$B$3)</f>
        <v>GBP</v>
      </c>
      <c r="F156" s="13" t="str">
        <f>IF([1]source_data!G158="","",IF([1]source_data!H158="","",[1]source_data!H158))</f>
        <v>2025-10-07</v>
      </c>
      <c r="G156" s="11" t="str">
        <f>IF([1]source_data!G158="","",[1]tailored_settings!$B$5)</f>
        <v>Individual Recipient</v>
      </c>
      <c r="H156" s="11" t="str">
        <f>IF([1]source_data!G158="","",IF(AND([1]source_data!A158&lt;&gt;"",[1]tailored_settings!$B$16="Publish"),CONCATENATE([1]tailored_settings!$B$2&amp;[1]source_data!A158),IF(AND([1]source_data!A158&lt;&gt;"",[1]tailored_settings!$B$16="Do not publish"),CONCATENATE([1]tailored_settings!$B$4&amp;TEXT(ROW(A156)-1,"0000")&amp;"_"&amp;TEXT(F156,"yyyy-mm")),CONCATENATE([1]tailored_settings!$B$4&amp;TEXT(ROW(A156)-1,"0000")&amp;"_"&amp;TEXT(F156,"yyyy-mm")))))</f>
        <v>360G-Longleigh-IND-0155_2025-10</v>
      </c>
      <c r="I156" s="11" t="str">
        <f>IF([1]source_data!G158="","",[1]tailored_settings!$B$7)</f>
        <v>Longleigh Foundation</v>
      </c>
      <c r="J156" s="11" t="str">
        <f>IF([1]source_data!G158="","",[1]tailored_settings!$B$6)</f>
        <v>GB-CHC-1169016</v>
      </c>
      <c r="K156" s="11" t="str">
        <f>IF([1]source_data!G158="","",IF([1]source_data!I158="","",VLOOKUP([1]source_data!I158,[1]codelist_mapping!A:C,3,FALSE)))</f>
        <v>GTIR040</v>
      </c>
      <c r="L156" s="11" t="str">
        <f>IF([1]source_data!G158="","",IF([1]source_data!J158="","",VLOOKUP([1]source_data!J158,[1]codelist_mapping!A:C,3,FALSE)))</f>
        <v>GTIR100</v>
      </c>
      <c r="M156" s="11" t="str">
        <f>IF([1]source_data!G158="","",IF([1]source_data!K158="","",IF([1]source_data!M158&lt;&gt;"",CONCATENATE(VLOOKUP([1]source_data!K158,[1]codelist_mapping!F:H,3,FALSE)&amp;";"&amp;VLOOKUP([1]source_data!L158,[1]codelist_mapping!F:H,3,FALSE)&amp;";"&amp;VLOOKUP([1]source_data!M158,[1]codelist_mapping!F:H,3,FALSE)),IF([1]source_data!L158&lt;&gt;"",CONCATENATE(VLOOKUP([1]source_data!K158,[1]codelist_mapping!F:H,3,FALSE)&amp;";"&amp;VLOOKUP([1]source_data!L158,[1]codelist_mapping!F:H,3,FALSE)),IF([1]source_data!K158&lt;&gt;"",CONCATENATE(VLOOKUP([1]source_data!K158,[1]codelist_mapping!F:H,3,FALSE)))))))</f>
        <v>GTIP070</v>
      </c>
      <c r="N156" s="14" t="str">
        <f>IF([1]source_data!G158="","",IF([1]source_data!D158="","",VLOOKUP([1]source_data!D158,[1]geo_data!A:I,9,FALSE)))</f>
        <v>Trowbridge Central</v>
      </c>
      <c r="O156" s="14" t="str">
        <f>IF([1]source_data!G158="","",IF([1]source_data!D158="","",VLOOKUP([1]source_data!D158,[1]geo_data!A:I,8,FALSE)))</f>
        <v>E05013478</v>
      </c>
      <c r="P156" s="14" t="str">
        <f>IF([1]source_data!G158="","",IF(LEFT(O156,3)="E05","WD",IF(LEFT(O156,3)="S13","WD",IF(LEFT(O156,3)="W05","WD",IF(LEFT(O156,3)="W06","UA",IF(LEFT(O156,3)="S12","CA",IF(LEFT(O156,3)="E06","UA",IF(LEFT(O156,3)="E07","NMD",IF(LEFT(O156,3)="E08","MD",IF(LEFT(O156,3)="E09","LONB"))))))))))</f>
        <v>WD</v>
      </c>
      <c r="Q156" s="14" t="str">
        <f>IF([1]source_data!G158="","",IF([1]source_data!D158="","",VLOOKUP([1]source_data!D158,[1]geo_data!A:I,7,FALSE)))</f>
        <v>Wiltshire</v>
      </c>
      <c r="R156" s="14" t="str">
        <f>IF([1]source_data!G158="","",IF([1]source_data!D158="","",VLOOKUP([1]source_data!D158,[1]geo_data!A:I,6,FALSE)))</f>
        <v>E06000054</v>
      </c>
      <c r="S156" s="14" t="str">
        <f>IF([1]source_data!G158="","",IF(LEFT(R156,3)="E05","WD",IF(LEFT(R156,3)="S13","WD",IF(LEFT(R156,3)="W05","WD",IF(LEFT(R156,3)="W06","UA",IF(LEFT(R156,3)="S12","CA",IF(LEFT(R156,3)="E06","UA",IF(LEFT(R156,3)="E07","NMD",IF(LEFT(R156,3)="E08","MD",IF(LEFT(R156,3)="E09","LONB"))))))))))</f>
        <v>UA</v>
      </c>
      <c r="T156" s="11" t="str">
        <f>IF([1]source_data!G158="","",IF([1]source_data!N158="","",[1]source_data!N158))</f>
        <v>Crisis Grant</v>
      </c>
      <c r="U156" s="15">
        <f>IF([1]source_data!G158="","",[1]tailored_settings!$B$8)</f>
        <v>46239</v>
      </c>
      <c r="V156" s="11" t="str">
        <f>IF([1]source_data!G158="","",[1]tailored_settings!$B$9)</f>
        <v>http://www.longleigh.org/</v>
      </c>
      <c r="W156" s="13" t="str">
        <f>IF([1]source_data!G158="","",IF([1]source_data!O158="","",[1]source_data!O158))</f>
        <v>2025-10-07</v>
      </c>
      <c r="X156" s="16" t="str">
        <f>IF([1]source_data!G158="","",IF([1]source_data!P158="","",[1]source_data!P158))</f>
        <v>2025-11-21</v>
      </c>
      <c r="Y156" s="17">
        <f>IF([1]source_data!G158="","",IF([1]source_data!Q158="","",[1]source_data!Q158))</f>
        <v>1</v>
      </c>
      <c r="Z156" s="18" t="str">
        <f>IF([1]source_data!G158="","",IF([1]source_data!I158="","",[1]tailored_settings!$B$10))</f>
        <v>Primary grant reason</v>
      </c>
      <c r="AA156" s="18" t="str">
        <f>IF([1]source_data!G158="","",IF([1]source_data!I158="","",[1]source_data!I158))</f>
        <v>2. Customer/family receiving medication and/or therapy for a mental health condition or substance addiction.</v>
      </c>
      <c r="AB156" s="18" t="str">
        <f>IF([1]source_data!G158="","",IF([1]source_data!J158="","",[1]tailored_settings!$B$11))</f>
        <v>Secondary grant reason</v>
      </c>
      <c r="AC156" s="18" t="str">
        <f>IF([1]source_data!G158="","",IF([1]source_data!J158="","",[1]source_data!J158))</f>
        <v>5. Customer/family having been the victims of a reported crime in their home.</v>
      </c>
      <c r="AD156" s="18" t="str">
        <f>IF([1]source_data!G158="","",IF([1]source_data!K158="","",[1]tailored_settings!$B$12))</f>
        <v>Grant purpose</v>
      </c>
      <c r="AE156" s="18" t="str">
        <f>IF([1]source_data!G158="","",IF([1]source_data!K158="","",[1]source_data!K158))</f>
        <v>Food vouchers</v>
      </c>
      <c r="AF156" s="18" t="str">
        <f>IF([1]source_data!G158="","",IF([1]source_data!K158="","",[1]tailored_settings!$B$13))</f>
        <v>Grant purpose</v>
      </c>
      <c r="AG156" s="18" t="str">
        <f>IF([1]source_data!G158="","",IF([1]source_data!K158="","",[1]source_data!K158))</f>
        <v>Food vouchers</v>
      </c>
      <c r="AH156" s="18" t="str">
        <f>IF([1]source_data!G158="","",IF([1]source_data!M158="","",[1]tailored_settings!$B$14))</f>
        <v/>
      </c>
      <c r="AI156" s="18" t="str">
        <f>IF([1]source_data!G158="","",IF([1]source_data!M158="","",[1]source_data!M158))</f>
        <v/>
      </c>
    </row>
    <row r="157" spans="1:35" ht="16" x14ac:dyDescent="0.2">
      <c r="A157" s="11" t="str">
        <f>IF([1]source_data!G159="","",IF(AND([1]source_data!C159&lt;&gt;"",[1]tailored_settings!$B$15="Publish"),CONCATENATE([1]tailored_settings!$B$2&amp;[1]source_data!C159),IF(AND([1]source_data!C159&lt;&gt;"",[1]tailored_settings!$B$15="Do not publish"),CONCATENATE([1]tailored_settings!$B$2&amp;TEXT(ROW(A157)-1,"0000")&amp;"_"&amp;TEXT(F157,"yyyy-mm")),CONCATENATE([1]tailored_settings!$B$2&amp;TEXT(ROW(A157)-1,"0000")&amp;"_"&amp;TEXT(F157,"yyyy-mm")))))</f>
        <v>360G-Longleigh-E25-00230W</v>
      </c>
      <c r="B157" s="11" t="str">
        <f>IF([1]source_data!G159="","",IF([1]source_data!E159&lt;&gt;"",[1]source_data!E159,CONCATENATE("Grant to "&amp;G157)))</f>
        <v>Grant to Individual Recipient</v>
      </c>
      <c r="C157" s="11" t="str">
        <f>IF([1]source_data!G159="","",IF([1]source_data!F159="",_xlfn.XLOOKUP(T157,[1]tailored_settings!$B$20:$B$25,[1]tailored_settings!$A$20:$A$25,"")))</f>
        <v>Helping to alleviate financial hardship</v>
      </c>
      <c r="D157" s="12">
        <f>IF([1]source_data!G159="","",IF([1]source_data!G159="","",[1]source_data!G159))</f>
        <v>301.98</v>
      </c>
      <c r="E157" s="11" t="str">
        <f>IF([1]source_data!G159="","",[1]tailored_settings!$B$3)</f>
        <v>GBP</v>
      </c>
      <c r="F157" s="13" t="str">
        <f>IF([1]source_data!G159="","",IF([1]source_data!H159="","",[1]source_data!H159))</f>
        <v>2025-10-07</v>
      </c>
      <c r="G157" s="11" t="str">
        <f>IF([1]source_data!G159="","",[1]tailored_settings!$B$5)</f>
        <v>Individual Recipient</v>
      </c>
      <c r="H157" s="11" t="str">
        <f>IF([1]source_data!G159="","",IF(AND([1]source_data!A159&lt;&gt;"",[1]tailored_settings!$B$16="Publish"),CONCATENATE([1]tailored_settings!$B$2&amp;[1]source_data!A159),IF(AND([1]source_data!A159&lt;&gt;"",[1]tailored_settings!$B$16="Do not publish"),CONCATENATE([1]tailored_settings!$B$4&amp;TEXT(ROW(A157)-1,"0000")&amp;"_"&amp;TEXT(F157,"yyyy-mm")),CONCATENATE([1]tailored_settings!$B$4&amp;TEXT(ROW(A157)-1,"0000")&amp;"_"&amp;TEXT(F157,"yyyy-mm")))))</f>
        <v>360G-Longleigh-IND-0156_2025-10</v>
      </c>
      <c r="I157" s="11" t="str">
        <f>IF([1]source_data!G159="","",[1]tailored_settings!$B$7)</f>
        <v>Longleigh Foundation</v>
      </c>
      <c r="J157" s="11" t="str">
        <f>IF([1]source_data!G159="","",[1]tailored_settings!$B$6)</f>
        <v>GB-CHC-1169016</v>
      </c>
      <c r="K157" s="11" t="str">
        <f>IF([1]source_data!G159="","",IF([1]source_data!I159="","",VLOOKUP([1]source_data!I159,[1]codelist_mapping!A:C,3,FALSE)))</f>
        <v>GTIR030</v>
      </c>
      <c r="L157" s="11" t="str">
        <f>IF([1]source_data!G159="","",IF([1]source_data!J159="","",VLOOKUP([1]source_data!J159,[1]codelist_mapping!A:C,3,FALSE)))</f>
        <v>GTIR040</v>
      </c>
      <c r="M157" s="11" t="str">
        <f>IF([1]source_data!G159="","",IF([1]source_data!K159="","",IF([1]source_data!M159&lt;&gt;"",CONCATENATE(VLOOKUP([1]source_data!K159,[1]codelist_mapping!F:H,3,FALSE)&amp;";"&amp;VLOOKUP([1]source_data!L159,[1]codelist_mapping!F:H,3,FALSE)&amp;";"&amp;VLOOKUP([1]source_data!M159,[1]codelist_mapping!F:H,3,FALSE)),IF([1]source_data!L159&lt;&gt;"",CONCATENATE(VLOOKUP([1]source_data!K159,[1]codelist_mapping!F:H,3,FALSE)&amp;";"&amp;VLOOKUP([1]source_data!L159,[1]codelist_mapping!F:H,3,FALSE)),IF([1]source_data!K159&lt;&gt;"",CONCATENATE(VLOOKUP([1]source_data!K159,[1]codelist_mapping!F:H,3,FALSE)))))))</f>
        <v>GTIP020</v>
      </c>
      <c r="N157" s="14" t="str">
        <f>IF([1]source_data!G159="","",IF([1]source_data!D159="","",VLOOKUP([1]source_data!D159,[1]geo_data!A:I,9,FALSE)))</f>
        <v>Woodlands</v>
      </c>
      <c r="O157" s="14" t="str">
        <f>IF([1]source_data!G159="","",IF([1]source_data!D159="","",VLOOKUP([1]source_data!D159,[1]geo_data!A:I,8,FALSE)))</f>
        <v>E05001234</v>
      </c>
      <c r="P157" s="14" t="str">
        <f>IF([1]source_data!G159="","",IF(LEFT(O157,3)="E05","WD",IF(LEFT(O157,3)="S13","WD",IF(LEFT(O157,3)="W05","WD",IF(LEFT(O157,3)="W06","UA",IF(LEFT(O157,3)="S12","CA",IF(LEFT(O157,3)="E06","UA",IF(LEFT(O157,3)="E07","NMD",IF(LEFT(O157,3)="E08","MD",IF(LEFT(O157,3)="E09","LONB"))))))))))</f>
        <v>WD</v>
      </c>
      <c r="Q157" s="14" t="str">
        <f>IF([1]source_data!G159="","",IF([1]source_data!D159="","",VLOOKUP([1]source_data!D159,[1]geo_data!A:I,7,FALSE)))</f>
        <v>Coventry</v>
      </c>
      <c r="R157" s="14" t="str">
        <f>IF([1]source_data!G159="","",IF([1]source_data!D159="","",VLOOKUP([1]source_data!D159,[1]geo_data!A:I,6,FALSE)))</f>
        <v>E08000026</v>
      </c>
      <c r="S157" s="14" t="str">
        <f>IF([1]source_data!G159="","",IF(LEFT(R157,3)="E05","WD",IF(LEFT(R157,3)="S13","WD",IF(LEFT(R157,3)="W05","WD",IF(LEFT(R157,3)="W06","UA",IF(LEFT(R157,3)="S12","CA",IF(LEFT(R157,3)="E06","UA",IF(LEFT(R157,3)="E07","NMD",IF(LEFT(R157,3)="E08","MD",IF(LEFT(R157,3)="E09","LONB"))))))))))</f>
        <v>MD</v>
      </c>
      <c r="T157" s="11" t="str">
        <f>IF([1]source_data!G159="","",IF([1]source_data!N159="","",[1]source_data!N159))</f>
        <v>Hardship Grant</v>
      </c>
      <c r="U157" s="15">
        <f>IF([1]source_data!G159="","",[1]tailored_settings!$B$8)</f>
        <v>46239</v>
      </c>
      <c r="V157" s="11" t="str">
        <f>IF([1]source_data!G159="","",[1]tailored_settings!$B$9)</f>
        <v>http://www.longleigh.org/</v>
      </c>
      <c r="W157" s="13" t="str">
        <f>IF([1]source_data!G159="","",IF([1]source_data!O159="","",[1]source_data!O159))</f>
        <v>2025-10-07</v>
      </c>
      <c r="X157" s="16" t="str">
        <f>IF([1]source_data!G159="","",IF([1]source_data!P159="","",[1]source_data!P159))</f>
        <v>2025-11-12</v>
      </c>
      <c r="Y157" s="17">
        <f>IF([1]source_data!G159="","",IF([1]source_data!Q159="","",[1]source_data!Q159))</f>
        <v>1</v>
      </c>
      <c r="Z157" s="18" t="str">
        <f>IF([1]source_data!G159="","",IF([1]source_data!I159="","",[1]tailored_settings!$B$10))</f>
        <v>Primary grant reason</v>
      </c>
      <c r="AA157" s="18" t="str">
        <f>IF([1]source_data!G159="","",IF([1]source_data!I159="","",[1]source_data!I159))</f>
        <v>1. Customer/family with a diagnosed condition or disability</v>
      </c>
      <c r="AB157" s="18" t="str">
        <f>IF([1]source_data!G159="","",IF([1]source_data!J159="","",[1]tailored_settings!$B$11))</f>
        <v>Secondary grant reason</v>
      </c>
      <c r="AC157" s="18" t="str">
        <f>IF([1]source_data!G159="","",IF([1]source_data!J159="","",[1]source_data!J159))</f>
        <v>2. Customer/family receiving medication and/or therapy for a mental health condition or substance addiction.</v>
      </c>
      <c r="AD157" s="18" t="str">
        <f>IF([1]source_data!G159="","",IF([1]source_data!K159="","",[1]tailored_settings!$B$12))</f>
        <v>Grant purpose</v>
      </c>
      <c r="AE157" s="18" t="str">
        <f>IF([1]source_data!G159="","",IF([1]source_data!K159="","",[1]source_data!K159))</f>
        <v>Appliances</v>
      </c>
      <c r="AF157" s="18" t="str">
        <f>IF([1]source_data!G159="","",IF([1]source_data!K159="","",[1]tailored_settings!$B$13))</f>
        <v>Grant purpose</v>
      </c>
      <c r="AG157" s="18" t="str">
        <f>IF([1]source_data!G159="","",IF([1]source_data!K159="","",[1]source_data!K159))</f>
        <v>Appliances</v>
      </c>
      <c r="AH157" s="18" t="str">
        <f>IF([1]source_data!G159="","",IF([1]source_data!M159="","",[1]tailored_settings!$B$14))</f>
        <v/>
      </c>
      <c r="AI157" s="18" t="str">
        <f>IF([1]source_data!G159="","",IF([1]source_data!M159="","",[1]source_data!M159))</f>
        <v/>
      </c>
    </row>
    <row r="158" spans="1:35" ht="16" x14ac:dyDescent="0.2">
      <c r="A158" s="11" t="str">
        <f>IF([1]source_data!G160="","",IF(AND([1]source_data!C160&lt;&gt;"",[1]tailored_settings!$B$15="Publish"),CONCATENATE([1]tailored_settings!$B$2&amp;[1]source_data!C160),IF(AND([1]source_data!C160&lt;&gt;"",[1]tailored_settings!$B$15="Do not publish"),CONCATENATE([1]tailored_settings!$B$2&amp;TEXT(ROW(A158)-1,"0000")&amp;"_"&amp;TEXT(F158,"yyyy-mm")),CONCATENATE([1]tailored_settings!$B$2&amp;TEXT(ROW(A158)-1,"0000")&amp;"_"&amp;TEXT(F158,"yyyy-mm")))))</f>
        <v>360G-Longleigh-E25-00231W</v>
      </c>
      <c r="B158" s="11" t="str">
        <f>IF([1]source_data!G160="","",IF([1]source_data!E160&lt;&gt;"",[1]source_data!E160,CONCATENATE("Grant to "&amp;G158)))</f>
        <v>Grant to Individual Recipient</v>
      </c>
      <c r="C158" s="11" t="str">
        <f>IF([1]source_data!G160="","",IF([1]source_data!F160="",_xlfn.XLOOKUP(T158,[1]tailored_settings!$B$20:$B$25,[1]tailored_settings!$A$20:$A$25,"")))</f>
        <v>Helping to alleviate financial hardship</v>
      </c>
      <c r="D158" s="12">
        <f>IF([1]source_data!G160="","",IF([1]source_data!G160="","",[1]source_data!G160))</f>
        <v>394.89</v>
      </c>
      <c r="E158" s="11" t="str">
        <f>IF([1]source_data!G160="","",[1]tailored_settings!$B$3)</f>
        <v>GBP</v>
      </c>
      <c r="F158" s="13" t="str">
        <f>IF([1]source_data!G160="","",IF([1]source_data!H160="","",[1]source_data!H160))</f>
        <v>2025-10-07</v>
      </c>
      <c r="G158" s="11" t="str">
        <f>IF([1]source_data!G160="","",[1]tailored_settings!$B$5)</f>
        <v>Individual Recipient</v>
      </c>
      <c r="H158" s="11" t="str">
        <f>IF([1]source_data!G160="","",IF(AND([1]source_data!A160&lt;&gt;"",[1]tailored_settings!$B$16="Publish"),CONCATENATE([1]tailored_settings!$B$2&amp;[1]source_data!A160),IF(AND([1]source_data!A160&lt;&gt;"",[1]tailored_settings!$B$16="Do not publish"),CONCATENATE([1]tailored_settings!$B$4&amp;TEXT(ROW(A158)-1,"0000")&amp;"_"&amp;TEXT(F158,"yyyy-mm")),CONCATENATE([1]tailored_settings!$B$4&amp;TEXT(ROW(A158)-1,"0000")&amp;"_"&amp;TEXT(F158,"yyyy-mm")))))</f>
        <v>360G-Longleigh-IND-0157_2025-10</v>
      </c>
      <c r="I158" s="11" t="str">
        <f>IF([1]source_data!G160="","",[1]tailored_settings!$B$7)</f>
        <v>Longleigh Foundation</v>
      </c>
      <c r="J158" s="11" t="str">
        <f>IF([1]source_data!G160="","",[1]tailored_settings!$B$6)</f>
        <v>GB-CHC-1169016</v>
      </c>
      <c r="K158" s="11" t="str">
        <f>IF([1]source_data!G160="","",IF([1]source_data!I160="","",VLOOKUP([1]source_data!I160,[1]codelist_mapping!A:C,3,FALSE)))</f>
        <v>GTIR030</v>
      </c>
      <c r="L158" s="11" t="str">
        <f>IF([1]source_data!G160="","",IF([1]source_data!J160="","",VLOOKUP([1]source_data!J160,[1]codelist_mapping!A:C,3,FALSE)))</f>
        <v>GTIR040</v>
      </c>
      <c r="M158" s="11" t="str">
        <f>IF([1]source_data!G160="","",IF([1]source_data!K160="","",IF([1]source_data!M160&lt;&gt;"",CONCATENATE(VLOOKUP([1]source_data!K160,[1]codelist_mapping!F:H,3,FALSE)&amp;";"&amp;VLOOKUP([1]source_data!L160,[1]codelist_mapping!F:H,3,FALSE)&amp;";"&amp;VLOOKUP([1]source_data!M160,[1]codelist_mapping!F:H,3,FALSE)),IF([1]source_data!L160&lt;&gt;"",CONCATENATE(VLOOKUP([1]source_data!K160,[1]codelist_mapping!F:H,3,FALSE)&amp;";"&amp;VLOOKUP([1]source_data!L160,[1]codelist_mapping!F:H,3,FALSE)),IF([1]source_data!K160&lt;&gt;"",CONCATENATE(VLOOKUP([1]source_data!K160,[1]codelist_mapping!F:H,3,FALSE)))))))</f>
        <v>GTIP020</v>
      </c>
      <c r="N158" s="14" t="str">
        <f>IF([1]source_data!G160="","",IF([1]source_data!D160="","",VLOOKUP([1]source_data!D160,[1]geo_data!A:I,9,FALSE)))</f>
        <v>Weston-super-Mare Central</v>
      </c>
      <c r="O158" s="14" t="str">
        <f>IF([1]source_data!G160="","",IF([1]source_data!D160="","",VLOOKUP([1]source_data!D160,[1]geo_data!A:I,8,FALSE)))</f>
        <v>E05010298</v>
      </c>
      <c r="P158" s="14" t="str">
        <f>IF([1]source_data!G160="","",IF(LEFT(O158,3)="E05","WD",IF(LEFT(O158,3)="S13","WD",IF(LEFT(O158,3)="W05","WD",IF(LEFT(O158,3)="W06","UA",IF(LEFT(O158,3)="S12","CA",IF(LEFT(O158,3)="E06","UA",IF(LEFT(O158,3)="E07","NMD",IF(LEFT(O158,3)="E08","MD",IF(LEFT(O158,3)="E09","LONB"))))))))))</f>
        <v>WD</v>
      </c>
      <c r="Q158" s="14" t="str">
        <f>IF([1]source_data!G160="","",IF([1]source_data!D160="","",VLOOKUP([1]source_data!D160,[1]geo_data!A:I,7,FALSE)))</f>
        <v>North Somerset</v>
      </c>
      <c r="R158" s="14" t="str">
        <f>IF([1]source_data!G160="","",IF([1]source_data!D160="","",VLOOKUP([1]source_data!D160,[1]geo_data!A:I,6,FALSE)))</f>
        <v>E06000024</v>
      </c>
      <c r="S158" s="14" t="str">
        <f>IF([1]source_data!G160="","",IF(LEFT(R158,3)="E05","WD",IF(LEFT(R158,3)="S13","WD",IF(LEFT(R158,3)="W05","WD",IF(LEFT(R158,3)="W06","UA",IF(LEFT(R158,3)="S12","CA",IF(LEFT(R158,3)="E06","UA",IF(LEFT(R158,3)="E07","NMD",IF(LEFT(R158,3)="E08","MD",IF(LEFT(R158,3)="E09","LONB"))))))))))</f>
        <v>UA</v>
      </c>
      <c r="T158" s="11" t="str">
        <f>IF([1]source_data!G160="","",IF([1]source_data!N160="","",[1]source_data!N160))</f>
        <v>Hardship Grant</v>
      </c>
      <c r="U158" s="15">
        <f>IF([1]source_data!G160="","",[1]tailored_settings!$B$8)</f>
        <v>46239</v>
      </c>
      <c r="V158" s="11" t="str">
        <f>IF([1]source_data!G160="","",[1]tailored_settings!$B$9)</f>
        <v>http://www.longleigh.org/</v>
      </c>
      <c r="W158" s="13" t="str">
        <f>IF([1]source_data!G160="","",IF([1]source_data!O160="","",[1]source_data!O160))</f>
        <v>2025-10-07</v>
      </c>
      <c r="X158" s="16" t="str">
        <f>IF([1]source_data!G160="","",IF([1]source_data!P160="","",[1]source_data!P160))</f>
        <v>2025-10-24</v>
      </c>
      <c r="Y158" s="17">
        <f>IF([1]source_data!G160="","",IF([1]source_data!Q160="","",[1]source_data!Q160))</f>
        <v>0</v>
      </c>
      <c r="Z158" s="18" t="str">
        <f>IF([1]source_data!G160="","",IF([1]source_data!I160="","",[1]tailored_settings!$B$10))</f>
        <v>Primary grant reason</v>
      </c>
      <c r="AA158" s="18" t="str">
        <f>IF([1]source_data!G160="","",IF([1]source_data!I160="","",[1]source_data!I160))</f>
        <v>1. Customer/family with a diagnosed condition or disability</v>
      </c>
      <c r="AB158" s="18" t="str">
        <f>IF([1]source_data!G160="","",IF([1]source_data!J160="","",[1]tailored_settings!$B$11))</f>
        <v>Secondary grant reason</v>
      </c>
      <c r="AC158" s="18" t="str">
        <f>IF([1]source_data!G160="","",IF([1]source_data!J160="","",[1]source_data!J160))</f>
        <v>2. Customer/family receiving medication and/or therapy for a mental health condition or substance addiction.</v>
      </c>
      <c r="AD158" s="18" t="str">
        <f>IF([1]source_data!G160="","",IF([1]source_data!K160="","",[1]tailored_settings!$B$12))</f>
        <v>Grant purpose</v>
      </c>
      <c r="AE158" s="18" t="str">
        <f>IF([1]source_data!G160="","",IF([1]source_data!K160="","",[1]source_data!K160))</f>
        <v xml:space="preserve">Furniture </v>
      </c>
      <c r="AF158" s="18" t="str">
        <f>IF([1]source_data!G160="","",IF([1]source_data!K160="","",[1]tailored_settings!$B$13))</f>
        <v>Grant purpose</v>
      </c>
      <c r="AG158" s="18" t="str">
        <f>IF([1]source_data!G160="","",IF([1]source_data!K160="","",[1]source_data!K160))</f>
        <v xml:space="preserve">Furniture </v>
      </c>
      <c r="AH158" s="18" t="str">
        <f>IF([1]source_data!G160="","",IF([1]source_data!M160="","",[1]tailored_settings!$B$14))</f>
        <v/>
      </c>
      <c r="AI158" s="18" t="str">
        <f>IF([1]source_data!G160="","",IF([1]source_data!M160="","",[1]source_data!M160))</f>
        <v/>
      </c>
    </row>
    <row r="159" spans="1:35" ht="16" x14ac:dyDescent="0.2">
      <c r="A159" s="11" t="str">
        <f>IF([1]source_data!G161="","",IF(AND([1]source_data!C161&lt;&gt;"",[1]tailored_settings!$B$15="Publish"),CONCATENATE([1]tailored_settings!$B$2&amp;[1]source_data!C161),IF(AND([1]source_data!C161&lt;&gt;"",[1]tailored_settings!$B$15="Do not publish"),CONCATENATE([1]tailored_settings!$B$2&amp;TEXT(ROW(A159)-1,"0000")&amp;"_"&amp;TEXT(F159,"yyyy-mm")),CONCATENATE([1]tailored_settings!$B$2&amp;TEXT(ROW(A159)-1,"0000")&amp;"_"&amp;TEXT(F159,"yyyy-mm")))))</f>
        <v>360G-Longleigh-E25-00232W</v>
      </c>
      <c r="B159" s="11" t="str">
        <f>IF([1]source_data!G161="","",IF([1]source_data!E161&lt;&gt;"",[1]source_data!E161,CONCATENATE("Grant to "&amp;G159)))</f>
        <v>Grant to Individual Recipient</v>
      </c>
      <c r="C159" s="11" t="str">
        <f>IF([1]source_data!G161="","",IF([1]source_data!F161="",_xlfn.XLOOKUP(T159,[1]tailored_settings!$B$20:$B$25,[1]tailored_settings!$A$20:$A$25,"")))</f>
        <v>Providing financial aid during a time of crisis</v>
      </c>
      <c r="D159" s="12">
        <f>IF([1]source_data!G161="","",IF([1]source_data!G161="","",[1]source_data!G161))</f>
        <v>350</v>
      </c>
      <c r="E159" s="11" t="str">
        <f>IF([1]source_data!G161="","",[1]tailored_settings!$B$3)</f>
        <v>GBP</v>
      </c>
      <c r="F159" s="13" t="str">
        <f>IF([1]source_data!G161="","",IF([1]source_data!H161="","",[1]source_data!H161))</f>
        <v>2025-10-07</v>
      </c>
      <c r="G159" s="11" t="str">
        <f>IF([1]source_data!G161="","",[1]tailored_settings!$B$5)</f>
        <v>Individual Recipient</v>
      </c>
      <c r="H159" s="11" t="str">
        <f>IF([1]source_data!G161="","",IF(AND([1]source_data!A161&lt;&gt;"",[1]tailored_settings!$B$16="Publish"),CONCATENATE([1]tailored_settings!$B$2&amp;[1]source_data!A161),IF(AND([1]source_data!A161&lt;&gt;"",[1]tailored_settings!$B$16="Do not publish"),CONCATENATE([1]tailored_settings!$B$4&amp;TEXT(ROW(A159)-1,"0000")&amp;"_"&amp;TEXT(F159,"yyyy-mm")),CONCATENATE([1]tailored_settings!$B$4&amp;TEXT(ROW(A159)-1,"0000")&amp;"_"&amp;TEXT(F159,"yyyy-mm")))))</f>
        <v>360G-Longleigh-IND-0158_2025-10</v>
      </c>
      <c r="I159" s="11" t="str">
        <f>IF([1]source_data!G161="","",[1]tailored_settings!$B$7)</f>
        <v>Longleigh Foundation</v>
      </c>
      <c r="J159" s="11" t="str">
        <f>IF([1]source_data!G161="","",[1]tailored_settings!$B$6)</f>
        <v>GB-CHC-1169016</v>
      </c>
      <c r="K159" s="11" t="str">
        <f>IF([1]source_data!G161="","",IF([1]source_data!I161="","",VLOOKUP([1]source_data!I161,[1]codelist_mapping!A:C,3,FALSE)))</f>
        <v>GTIR030</v>
      </c>
      <c r="L159" s="11" t="str">
        <f>IF([1]source_data!G161="","",IF([1]source_data!J161="","",VLOOKUP([1]source_data!J161,[1]codelist_mapping!A:C,3,FALSE)))</f>
        <v/>
      </c>
      <c r="M159" s="11" t="str">
        <f>IF([1]source_data!G161="","",IF([1]source_data!K161="","",IF([1]source_data!M161&lt;&gt;"",CONCATENATE(VLOOKUP([1]source_data!K161,[1]codelist_mapping!F:H,3,FALSE)&amp;";"&amp;VLOOKUP([1]source_data!L161,[1]codelist_mapping!F:H,3,FALSE)&amp;";"&amp;VLOOKUP([1]source_data!M161,[1]codelist_mapping!F:H,3,FALSE)),IF([1]source_data!L161&lt;&gt;"",CONCATENATE(VLOOKUP([1]source_data!K161,[1]codelist_mapping!F:H,3,FALSE)&amp;";"&amp;VLOOKUP([1]source_data!L161,[1]codelist_mapping!F:H,3,FALSE)),IF([1]source_data!K161&lt;&gt;"",CONCATENATE(VLOOKUP([1]source_data!K161,[1]codelist_mapping!F:H,3,FALSE)))))))</f>
        <v>GTIP070</v>
      </c>
      <c r="N159" s="14" t="str">
        <f>IF([1]source_data!G161="","",IF([1]source_data!D161="","",VLOOKUP([1]source_data!D161,[1]geo_data!A:I,9,FALSE)))</f>
        <v>Northill</v>
      </c>
      <c r="O159" s="14" t="str">
        <f>IF([1]source_data!G161="","",IF([1]source_data!D161="","",VLOOKUP([1]source_data!D161,[1]geo_data!A:I,8,FALSE)))</f>
        <v>E05014418</v>
      </c>
      <c r="P159" s="14" t="str">
        <f>IF([1]source_data!G161="","",IF(LEFT(O159,3)="E05","WD",IF(LEFT(O159,3)="S13","WD",IF(LEFT(O159,3)="W05","WD",IF(LEFT(O159,3)="W06","UA",IF(LEFT(O159,3)="S12","CA",IF(LEFT(O159,3)="E06","UA",IF(LEFT(O159,3)="E07","NMD",IF(LEFT(O159,3)="E08","MD",IF(LEFT(O159,3)="E09","LONB"))))))))))</f>
        <v>WD</v>
      </c>
      <c r="Q159" s="14" t="str">
        <f>IF([1]source_data!G161="","",IF([1]source_data!D161="","",VLOOKUP([1]source_data!D161,[1]geo_data!A:I,7,FALSE)))</f>
        <v>Central Bedfordshire</v>
      </c>
      <c r="R159" s="14" t="str">
        <f>IF([1]source_data!G161="","",IF([1]source_data!D161="","",VLOOKUP([1]source_data!D161,[1]geo_data!A:I,6,FALSE)))</f>
        <v>E06000056</v>
      </c>
      <c r="S159" s="14" t="str">
        <f>IF([1]source_data!G161="","",IF(LEFT(R159,3)="E05","WD",IF(LEFT(R159,3)="S13","WD",IF(LEFT(R159,3)="W05","WD",IF(LEFT(R159,3)="W06","UA",IF(LEFT(R159,3)="S12","CA",IF(LEFT(R159,3)="E06","UA",IF(LEFT(R159,3)="E07","NMD",IF(LEFT(R159,3)="E08","MD",IF(LEFT(R159,3)="E09","LONB"))))))))))</f>
        <v>UA</v>
      </c>
      <c r="T159" s="11" t="str">
        <f>IF([1]source_data!G161="","",IF([1]source_data!N161="","",[1]source_data!N161))</f>
        <v>Crisis Grant</v>
      </c>
      <c r="U159" s="15">
        <f>IF([1]source_data!G161="","",[1]tailored_settings!$B$8)</f>
        <v>46239</v>
      </c>
      <c r="V159" s="11" t="str">
        <f>IF([1]source_data!G161="","",[1]tailored_settings!$B$9)</f>
        <v>http://www.longleigh.org/</v>
      </c>
      <c r="W159" s="13" t="str">
        <f>IF([1]source_data!G161="","",IF([1]source_data!O161="","",[1]source_data!O161))</f>
        <v>2025-10-07</v>
      </c>
      <c r="X159" s="16" t="str">
        <f>IF([1]source_data!G161="","",IF([1]source_data!P161="","",[1]source_data!P161))</f>
        <v>2025-11-12</v>
      </c>
      <c r="Y159" s="17">
        <f>IF([1]source_data!G161="","",IF([1]source_data!Q161="","",[1]source_data!Q161))</f>
        <v>1</v>
      </c>
      <c r="Z159" s="18" t="str">
        <f>IF([1]source_data!G161="","",IF([1]source_data!I161="","",[1]tailored_settings!$B$10))</f>
        <v>Primary grant reason</v>
      </c>
      <c r="AA159" s="18" t="str">
        <f>IF([1]source_data!G161="","",IF([1]source_data!I161="","",[1]source_data!I161))</f>
        <v>1. Customer/family with a diagnosed condition or disability</v>
      </c>
      <c r="AB159" s="18" t="str">
        <f>IF([1]source_data!G161="","",IF([1]source_data!J161="","",[1]tailored_settings!$B$11))</f>
        <v/>
      </c>
      <c r="AC159" s="18" t="str">
        <f>IF([1]source_data!G161="","",IF([1]source_data!J161="","",[1]source_data!J161))</f>
        <v/>
      </c>
      <c r="AD159" s="18" t="str">
        <f>IF([1]source_data!G161="","",IF([1]source_data!K161="","",[1]tailored_settings!$B$12))</f>
        <v>Grant purpose</v>
      </c>
      <c r="AE159" s="18" t="str">
        <f>IF([1]source_data!G161="","",IF([1]source_data!K161="","",[1]source_data!K161))</f>
        <v>Food vouchers</v>
      </c>
      <c r="AF159" s="18" t="str">
        <f>IF([1]source_data!G161="","",IF([1]source_data!K161="","",[1]tailored_settings!$B$13))</f>
        <v>Grant purpose</v>
      </c>
      <c r="AG159" s="18" t="str">
        <f>IF([1]source_data!G161="","",IF([1]source_data!K161="","",[1]source_data!K161))</f>
        <v>Food vouchers</v>
      </c>
      <c r="AH159" s="18" t="str">
        <f>IF([1]source_data!G161="","",IF([1]source_data!M161="","",[1]tailored_settings!$B$14))</f>
        <v/>
      </c>
      <c r="AI159" s="18" t="str">
        <f>IF([1]source_data!G161="","",IF([1]source_data!M161="","",[1]source_data!M161))</f>
        <v/>
      </c>
    </row>
    <row r="160" spans="1:35" ht="16" x14ac:dyDescent="0.2">
      <c r="A160" s="11" t="str">
        <f>IF([1]source_data!G162="","",IF(AND([1]source_data!C162&lt;&gt;"",[1]tailored_settings!$B$15="Publish"),CONCATENATE([1]tailored_settings!$B$2&amp;[1]source_data!C162),IF(AND([1]source_data!C162&lt;&gt;"",[1]tailored_settings!$B$15="Do not publish"),CONCATENATE([1]tailored_settings!$B$2&amp;TEXT(ROW(A160)-1,"0000")&amp;"_"&amp;TEXT(F160,"yyyy-mm")),CONCATENATE([1]tailored_settings!$B$2&amp;TEXT(ROW(A160)-1,"0000")&amp;"_"&amp;TEXT(F160,"yyyy-mm")))))</f>
        <v>360G-Longleigh-E25-00233W</v>
      </c>
      <c r="B160" s="11" t="str">
        <f>IF([1]source_data!G162="","",IF([1]source_data!E162&lt;&gt;"",[1]source_data!E162,CONCATENATE("Grant to "&amp;G160)))</f>
        <v>Grant to Individual Recipient</v>
      </c>
      <c r="C160" s="11" t="str">
        <f>IF([1]source_data!G162="","",IF([1]source_data!F162="",_xlfn.XLOOKUP(T160,[1]tailored_settings!$B$20:$B$25,[1]tailored_settings!$A$20:$A$25,"")))</f>
        <v>Helping to alleviate financial hardship</v>
      </c>
      <c r="D160" s="12">
        <f>IF([1]source_data!G162="","",IF([1]source_data!G162="","",[1]source_data!G162))</f>
        <v>564.55999999999995</v>
      </c>
      <c r="E160" s="11" t="str">
        <f>IF([1]source_data!G162="","",[1]tailored_settings!$B$3)</f>
        <v>GBP</v>
      </c>
      <c r="F160" s="13" t="str">
        <f>IF([1]source_data!G162="","",IF([1]source_data!H162="","",[1]source_data!H162))</f>
        <v>2025-10-07</v>
      </c>
      <c r="G160" s="11" t="str">
        <f>IF([1]source_data!G162="","",[1]tailored_settings!$B$5)</f>
        <v>Individual Recipient</v>
      </c>
      <c r="H160" s="11" t="str">
        <f>IF([1]source_data!G162="","",IF(AND([1]source_data!A162&lt;&gt;"",[1]tailored_settings!$B$16="Publish"),CONCATENATE([1]tailored_settings!$B$2&amp;[1]source_data!A162),IF(AND([1]source_data!A162&lt;&gt;"",[1]tailored_settings!$B$16="Do not publish"),CONCATENATE([1]tailored_settings!$B$4&amp;TEXT(ROW(A160)-1,"0000")&amp;"_"&amp;TEXT(F160,"yyyy-mm")),CONCATENATE([1]tailored_settings!$B$4&amp;TEXT(ROW(A160)-1,"0000")&amp;"_"&amp;TEXT(F160,"yyyy-mm")))))</f>
        <v>360G-Longleigh-IND-0159_2025-10</v>
      </c>
      <c r="I160" s="11" t="str">
        <f>IF([1]source_data!G162="","",[1]tailored_settings!$B$7)</f>
        <v>Longleigh Foundation</v>
      </c>
      <c r="J160" s="11" t="str">
        <f>IF([1]source_data!G162="","",[1]tailored_settings!$B$6)</f>
        <v>GB-CHC-1169016</v>
      </c>
      <c r="K160" s="11" t="str">
        <f>IF([1]source_data!G162="","",IF([1]source_data!I162="","",VLOOKUP([1]source_data!I162,[1]codelist_mapping!A:C,3,FALSE)))</f>
        <v>GTIR030</v>
      </c>
      <c r="L160" s="11" t="str">
        <f>IF([1]source_data!G162="","",IF([1]source_data!J162="","",VLOOKUP([1]source_data!J162,[1]codelist_mapping!A:C,3,FALSE)))</f>
        <v>GTIR040</v>
      </c>
      <c r="M160" s="11" t="str">
        <f>IF([1]source_data!G162="","",IF([1]source_data!K162="","",IF([1]source_data!M162&lt;&gt;"",CONCATENATE(VLOOKUP([1]source_data!K162,[1]codelist_mapping!F:H,3,FALSE)&amp;";"&amp;VLOOKUP([1]source_data!L162,[1]codelist_mapping!F:H,3,FALSE)&amp;";"&amp;VLOOKUP([1]source_data!M162,[1]codelist_mapping!F:H,3,FALSE)),IF([1]source_data!L162&lt;&gt;"",CONCATENATE(VLOOKUP([1]source_data!K162,[1]codelist_mapping!F:H,3,FALSE)&amp;";"&amp;VLOOKUP([1]source_data!L162,[1]codelist_mapping!F:H,3,FALSE)),IF([1]source_data!K162&lt;&gt;"",CONCATENATE(VLOOKUP([1]source_data!K162,[1]codelist_mapping!F:H,3,FALSE)))))))</f>
        <v>GTIP020;GTIP060</v>
      </c>
      <c r="N160" s="14" t="str">
        <f>IF([1]source_data!G162="","",IF([1]source_data!D162="","",VLOOKUP([1]source_data!D162,[1]geo_data!A:I,9,FALSE)))</f>
        <v>Orchard</v>
      </c>
      <c r="O160" s="14" t="str">
        <f>IF([1]source_data!G162="","",IF([1]source_data!D162="","",VLOOKUP([1]source_data!D162,[1]geo_data!A:I,8,FALSE)))</f>
        <v>E05009816</v>
      </c>
      <c r="P160" s="14" t="str">
        <f>IF([1]source_data!G162="","",IF(LEFT(O160,3)="E05","WD",IF(LEFT(O160,3)="S13","WD",IF(LEFT(O160,3)="W05","WD",IF(LEFT(O160,3)="W06","UA",IF(LEFT(O160,3)="S12","CA",IF(LEFT(O160,3)="E06","UA",IF(LEFT(O160,3)="E07","NMD",IF(LEFT(O160,3)="E08","MD",IF(LEFT(O160,3)="E09","LONB"))))))))))</f>
        <v>WD</v>
      </c>
      <c r="Q160" s="14" t="str">
        <f>IF([1]source_data!G162="","",IF([1]source_data!D162="","",VLOOKUP([1]source_data!D162,[1]geo_data!A:I,7,FALSE)))</f>
        <v>Arun</v>
      </c>
      <c r="R160" s="14" t="str">
        <f>IF([1]source_data!G162="","",IF([1]source_data!D162="","",VLOOKUP([1]source_data!D162,[1]geo_data!A:I,6,FALSE)))</f>
        <v>E07000224</v>
      </c>
      <c r="S160" s="14" t="str">
        <f>IF([1]source_data!G162="","",IF(LEFT(R160,3)="E05","WD",IF(LEFT(R160,3)="S13","WD",IF(LEFT(R160,3)="W05","WD",IF(LEFT(R160,3)="W06","UA",IF(LEFT(R160,3)="S12","CA",IF(LEFT(R160,3)="E06","UA",IF(LEFT(R160,3)="E07","NMD",IF(LEFT(R160,3)="E08","MD",IF(LEFT(R160,3)="E09","LONB"))))))))))</f>
        <v>NMD</v>
      </c>
      <c r="T160" s="11" t="str">
        <f>IF([1]source_data!G162="","",IF([1]source_data!N162="","",[1]source_data!N162))</f>
        <v>Hardship Grant</v>
      </c>
      <c r="U160" s="15">
        <f>IF([1]source_data!G162="","",[1]tailored_settings!$B$8)</f>
        <v>46239</v>
      </c>
      <c r="V160" s="11" t="str">
        <f>IF([1]source_data!G162="","",[1]tailored_settings!$B$9)</f>
        <v>http://www.longleigh.org/</v>
      </c>
      <c r="W160" s="13" t="str">
        <f>IF([1]source_data!G162="","",IF([1]source_data!O162="","",[1]source_data!O162))</f>
        <v>2025-10-07</v>
      </c>
      <c r="X160" s="16" t="str">
        <f>IF([1]source_data!G162="","",IF([1]source_data!P162="","",[1]source_data!P162))</f>
        <v>2025-11-28</v>
      </c>
      <c r="Y160" s="17">
        <f>IF([1]source_data!G162="","",IF([1]source_data!Q162="","",[1]source_data!Q162))</f>
        <v>1</v>
      </c>
      <c r="Z160" s="18" t="str">
        <f>IF([1]source_data!G162="","",IF([1]source_data!I162="","",[1]tailored_settings!$B$10))</f>
        <v>Primary grant reason</v>
      </c>
      <c r="AA160" s="18" t="str">
        <f>IF([1]source_data!G162="","",IF([1]source_data!I162="","",[1]source_data!I162))</f>
        <v>1. Customer/family with a diagnosed condition or disability</v>
      </c>
      <c r="AB160" s="18" t="str">
        <f>IF([1]source_data!G162="","",IF([1]source_data!J162="","",[1]tailored_settings!$B$11))</f>
        <v>Secondary grant reason</v>
      </c>
      <c r="AC160" s="18" t="str">
        <f>IF([1]source_data!G162="","",IF([1]source_data!J162="","",[1]source_data!J162))</f>
        <v>2. Customer/family receiving medication and/or therapy for a mental health condition or substance addiction.</v>
      </c>
      <c r="AD160" s="18" t="str">
        <f>IF([1]source_data!G162="","",IF([1]source_data!K162="","",[1]tailored_settings!$B$12))</f>
        <v>Grant purpose</v>
      </c>
      <c r="AE160" s="18" t="str">
        <f>IF([1]source_data!G162="","",IF([1]source_data!K162="","",[1]source_data!K162))</f>
        <v xml:space="preserve">Furniture </v>
      </c>
      <c r="AF160" s="18" t="str">
        <f>IF([1]source_data!G162="","",IF([1]source_data!K162="","",[1]tailored_settings!$B$13))</f>
        <v>Grant purpose</v>
      </c>
      <c r="AG160" s="18" t="str">
        <f>IF([1]source_data!G162="","",IF([1]source_data!K162="","",[1]source_data!K162))</f>
        <v xml:space="preserve">Furniture </v>
      </c>
      <c r="AH160" s="18" t="str">
        <f>IF([1]source_data!G162="","",IF([1]source_data!M162="","",[1]tailored_settings!$B$14))</f>
        <v/>
      </c>
      <c r="AI160" s="18" t="str">
        <f>IF([1]source_data!G162="","",IF([1]source_data!M162="","",[1]source_data!M162))</f>
        <v/>
      </c>
    </row>
    <row r="161" spans="1:35" ht="16" x14ac:dyDescent="0.2">
      <c r="A161" s="11" t="str">
        <f>IF([1]source_data!G163="","",IF(AND([1]source_data!C163&lt;&gt;"",[1]tailored_settings!$B$15="Publish"),CONCATENATE([1]tailored_settings!$B$2&amp;[1]source_data!C163),IF(AND([1]source_data!C163&lt;&gt;"",[1]tailored_settings!$B$15="Do not publish"),CONCATENATE([1]tailored_settings!$B$2&amp;TEXT(ROW(A161)-1,"0000")&amp;"_"&amp;TEXT(F161,"yyyy-mm")),CONCATENATE([1]tailored_settings!$B$2&amp;TEXT(ROW(A161)-1,"0000")&amp;"_"&amp;TEXT(F161,"yyyy-mm")))))</f>
        <v>360G-Longleigh-E25-00234W</v>
      </c>
      <c r="B161" s="11" t="str">
        <f>IF([1]source_data!G163="","",IF([1]source_data!E163&lt;&gt;"",[1]source_data!E163,CONCATENATE("Grant to "&amp;G161)))</f>
        <v>Grant to Individual Recipient</v>
      </c>
      <c r="C161" s="11" t="str">
        <f>IF([1]source_data!G163="","",IF([1]source_data!F163="",_xlfn.XLOOKUP(T161,[1]tailored_settings!$B$20:$B$25,[1]tailored_settings!$A$20:$A$25,"")))</f>
        <v>Providing financial aid during a time of crisis</v>
      </c>
      <c r="D161" s="12">
        <f>IF([1]source_data!G163="","",IF([1]source_data!G163="","",[1]source_data!G163))</f>
        <v>350</v>
      </c>
      <c r="E161" s="11" t="str">
        <f>IF([1]source_data!G163="","",[1]tailored_settings!$B$3)</f>
        <v>GBP</v>
      </c>
      <c r="F161" s="13" t="str">
        <f>IF([1]source_data!G163="","",IF([1]source_data!H163="","",[1]source_data!H163))</f>
        <v>2025-10-07</v>
      </c>
      <c r="G161" s="11" t="str">
        <f>IF([1]source_data!G163="","",[1]tailored_settings!$B$5)</f>
        <v>Individual Recipient</v>
      </c>
      <c r="H161" s="11" t="str">
        <f>IF([1]source_data!G163="","",IF(AND([1]source_data!A163&lt;&gt;"",[1]tailored_settings!$B$16="Publish"),CONCATENATE([1]tailored_settings!$B$2&amp;[1]source_data!A163),IF(AND([1]source_data!A163&lt;&gt;"",[1]tailored_settings!$B$16="Do not publish"),CONCATENATE([1]tailored_settings!$B$4&amp;TEXT(ROW(A161)-1,"0000")&amp;"_"&amp;TEXT(F161,"yyyy-mm")),CONCATENATE([1]tailored_settings!$B$4&amp;TEXT(ROW(A161)-1,"0000")&amp;"_"&amp;TEXT(F161,"yyyy-mm")))))</f>
        <v>360G-Longleigh-IND-0160_2025-10</v>
      </c>
      <c r="I161" s="11" t="str">
        <f>IF([1]source_data!G163="","",[1]tailored_settings!$B$7)</f>
        <v>Longleigh Foundation</v>
      </c>
      <c r="J161" s="11" t="str">
        <f>IF([1]source_data!G163="","",[1]tailored_settings!$B$6)</f>
        <v>GB-CHC-1169016</v>
      </c>
      <c r="K161" s="11" t="str">
        <f>IF([1]source_data!G163="","",IF([1]source_data!I163="","",VLOOKUP([1]source_data!I163,[1]codelist_mapping!A:C,3,FALSE)))</f>
        <v>GTIR040</v>
      </c>
      <c r="L161" s="11" t="str">
        <f>IF([1]source_data!G163="","",IF([1]source_data!J163="","",VLOOKUP([1]source_data!J163,[1]codelist_mapping!A:C,3,FALSE)))</f>
        <v/>
      </c>
      <c r="M161" s="11" t="str">
        <f>IF([1]source_data!G163="","",IF([1]source_data!K163="","",IF([1]source_data!M163&lt;&gt;"",CONCATENATE(VLOOKUP([1]source_data!K163,[1]codelist_mapping!F:H,3,FALSE)&amp;";"&amp;VLOOKUP([1]source_data!L163,[1]codelist_mapping!F:H,3,FALSE)&amp;";"&amp;VLOOKUP([1]source_data!M163,[1]codelist_mapping!F:H,3,FALSE)),IF([1]source_data!L163&lt;&gt;"",CONCATENATE(VLOOKUP([1]source_data!K163,[1]codelist_mapping!F:H,3,FALSE)&amp;";"&amp;VLOOKUP([1]source_data!L163,[1]codelist_mapping!F:H,3,FALSE)),IF([1]source_data!K163&lt;&gt;"",CONCATENATE(VLOOKUP([1]source_data!K163,[1]codelist_mapping!F:H,3,FALSE)))))))</f>
        <v>GTIP070</v>
      </c>
      <c r="N161" s="14" t="str">
        <f>IF([1]source_data!G163="","",IF([1]source_data!D163="","",VLOOKUP([1]source_data!D163,[1]geo_data!A:I,9,FALSE)))</f>
        <v>Orchard</v>
      </c>
      <c r="O161" s="14" t="str">
        <f>IF([1]source_data!G163="","",IF([1]source_data!D163="","",VLOOKUP([1]source_data!D163,[1]geo_data!A:I,8,FALSE)))</f>
        <v>E05009816</v>
      </c>
      <c r="P161" s="14" t="str">
        <f>IF([1]source_data!G163="","",IF(LEFT(O161,3)="E05","WD",IF(LEFT(O161,3)="S13","WD",IF(LEFT(O161,3)="W05","WD",IF(LEFT(O161,3)="W06","UA",IF(LEFT(O161,3)="S12","CA",IF(LEFT(O161,3)="E06","UA",IF(LEFT(O161,3)="E07","NMD",IF(LEFT(O161,3)="E08","MD",IF(LEFT(O161,3)="E09","LONB"))))))))))</f>
        <v>WD</v>
      </c>
      <c r="Q161" s="14" t="str">
        <f>IF([1]source_data!G163="","",IF([1]source_data!D163="","",VLOOKUP([1]source_data!D163,[1]geo_data!A:I,7,FALSE)))</f>
        <v>Arun</v>
      </c>
      <c r="R161" s="14" t="str">
        <f>IF([1]source_data!G163="","",IF([1]source_data!D163="","",VLOOKUP([1]source_data!D163,[1]geo_data!A:I,6,FALSE)))</f>
        <v>E07000224</v>
      </c>
      <c r="S161" s="14" t="str">
        <f>IF([1]source_data!G163="","",IF(LEFT(R161,3)="E05","WD",IF(LEFT(R161,3)="S13","WD",IF(LEFT(R161,3)="W05","WD",IF(LEFT(R161,3)="W06","UA",IF(LEFT(R161,3)="S12","CA",IF(LEFT(R161,3)="E06","UA",IF(LEFT(R161,3)="E07","NMD",IF(LEFT(R161,3)="E08","MD",IF(LEFT(R161,3)="E09","LONB"))))))))))</f>
        <v>NMD</v>
      </c>
      <c r="T161" s="11" t="str">
        <f>IF([1]source_data!G163="","",IF([1]source_data!N163="","",[1]source_data!N163))</f>
        <v>Crisis Grant</v>
      </c>
      <c r="U161" s="15">
        <f>IF([1]source_data!G163="","",[1]tailored_settings!$B$8)</f>
        <v>46239</v>
      </c>
      <c r="V161" s="11" t="str">
        <f>IF([1]source_data!G163="","",[1]tailored_settings!$B$9)</f>
        <v>http://www.longleigh.org/</v>
      </c>
      <c r="W161" s="13" t="str">
        <f>IF([1]source_data!G163="","",IF([1]source_data!O163="","",[1]source_data!O163))</f>
        <v>2025-10-07</v>
      </c>
      <c r="X161" s="16" t="str">
        <f>IF([1]source_data!G163="","",IF([1]source_data!P163="","",[1]source_data!P163))</f>
        <v>2025-11-28</v>
      </c>
      <c r="Y161" s="17">
        <f>IF([1]source_data!G163="","",IF([1]source_data!Q163="","",[1]source_data!Q163))</f>
        <v>1</v>
      </c>
      <c r="Z161" s="18" t="str">
        <f>IF([1]source_data!G163="","",IF([1]source_data!I163="","",[1]tailored_settings!$B$10))</f>
        <v>Primary grant reason</v>
      </c>
      <c r="AA161" s="18" t="str">
        <f>IF([1]source_data!G163="","",IF([1]source_data!I163="","",[1]source_data!I163))</f>
        <v>2. Customer/family receiving medication and/or therapy for a mental health condition or substance addiction.</v>
      </c>
      <c r="AB161" s="18" t="str">
        <f>IF([1]source_data!G163="","",IF([1]source_data!J163="","",[1]tailored_settings!$B$11))</f>
        <v/>
      </c>
      <c r="AC161" s="18" t="str">
        <f>IF([1]source_data!G163="","",IF([1]source_data!J163="","",[1]source_data!J163))</f>
        <v/>
      </c>
      <c r="AD161" s="18" t="str">
        <f>IF([1]source_data!G163="","",IF([1]source_data!K163="","",[1]tailored_settings!$B$12))</f>
        <v>Grant purpose</v>
      </c>
      <c r="AE161" s="18" t="str">
        <f>IF([1]source_data!G163="","",IF([1]source_data!K163="","",[1]source_data!K163))</f>
        <v>Food vouchers</v>
      </c>
      <c r="AF161" s="18" t="str">
        <f>IF([1]source_data!G163="","",IF([1]source_data!K163="","",[1]tailored_settings!$B$13))</f>
        <v>Grant purpose</v>
      </c>
      <c r="AG161" s="18" t="str">
        <f>IF([1]source_data!G163="","",IF([1]source_data!K163="","",[1]source_data!K163))</f>
        <v>Food vouchers</v>
      </c>
      <c r="AH161" s="18" t="str">
        <f>IF([1]source_data!G163="","",IF([1]source_data!M163="","",[1]tailored_settings!$B$14))</f>
        <v/>
      </c>
      <c r="AI161" s="18" t="str">
        <f>IF([1]source_data!G163="","",IF([1]source_data!M163="","",[1]source_data!M163))</f>
        <v/>
      </c>
    </row>
    <row r="162" spans="1:35" ht="16" x14ac:dyDescent="0.2">
      <c r="A162" s="11" t="str">
        <f>IF([1]source_data!G164="","",IF(AND([1]source_data!C164&lt;&gt;"",[1]tailored_settings!$B$15="Publish"),CONCATENATE([1]tailored_settings!$B$2&amp;[1]source_data!C164),IF(AND([1]source_data!C164&lt;&gt;"",[1]tailored_settings!$B$15="Do not publish"),CONCATENATE([1]tailored_settings!$B$2&amp;TEXT(ROW(A162)-1,"0000")&amp;"_"&amp;TEXT(F162,"yyyy-mm")),CONCATENATE([1]tailored_settings!$B$2&amp;TEXT(ROW(A162)-1,"0000")&amp;"_"&amp;TEXT(F162,"yyyy-mm")))))</f>
        <v>360G-Longleigh-E25-00235W</v>
      </c>
      <c r="B162" s="11" t="str">
        <f>IF([1]source_data!G164="","",IF([1]source_data!E164&lt;&gt;"",[1]source_data!E164,CONCATENATE("Grant to "&amp;G162)))</f>
        <v>Grant to Individual Recipient</v>
      </c>
      <c r="C162" s="11" t="str">
        <f>IF([1]source_data!G164="","",IF([1]source_data!F164="",_xlfn.XLOOKUP(T162,[1]tailored_settings!$B$20:$B$25,[1]tailored_settings!$A$20:$A$25,"")))</f>
        <v>Providing financial aid during a time of crisis</v>
      </c>
      <c r="D162" s="12">
        <f>IF([1]source_data!G164="","",IF([1]source_data!G164="","",[1]source_data!G164))</f>
        <v>500</v>
      </c>
      <c r="E162" s="11" t="str">
        <f>IF([1]source_data!G164="","",[1]tailored_settings!$B$3)</f>
        <v>GBP</v>
      </c>
      <c r="F162" s="13" t="str">
        <f>IF([1]source_data!G164="","",IF([1]source_data!H164="","",[1]source_data!H164))</f>
        <v>2025-10-08</v>
      </c>
      <c r="G162" s="11" t="str">
        <f>IF([1]source_data!G164="","",[1]tailored_settings!$B$5)</f>
        <v>Individual Recipient</v>
      </c>
      <c r="H162" s="11" t="str">
        <f>IF([1]source_data!G164="","",IF(AND([1]source_data!A164&lt;&gt;"",[1]tailored_settings!$B$16="Publish"),CONCATENATE([1]tailored_settings!$B$2&amp;[1]source_data!A164),IF(AND([1]source_data!A164&lt;&gt;"",[1]tailored_settings!$B$16="Do not publish"),CONCATENATE([1]tailored_settings!$B$4&amp;TEXT(ROW(A162)-1,"0000")&amp;"_"&amp;TEXT(F162,"yyyy-mm")),CONCATENATE([1]tailored_settings!$B$4&amp;TEXT(ROW(A162)-1,"0000")&amp;"_"&amp;TEXT(F162,"yyyy-mm")))))</f>
        <v>360G-Longleigh-IND-0161_2025-10</v>
      </c>
      <c r="I162" s="11" t="str">
        <f>IF([1]source_data!G164="","",[1]tailored_settings!$B$7)</f>
        <v>Longleigh Foundation</v>
      </c>
      <c r="J162" s="11" t="str">
        <f>IF([1]source_data!G164="","",[1]tailored_settings!$B$6)</f>
        <v>GB-CHC-1169016</v>
      </c>
      <c r="K162" s="11" t="str">
        <f>IF([1]source_data!G164="","",IF([1]source_data!I164="","",VLOOKUP([1]source_data!I164,[1]codelist_mapping!A:C,3,FALSE)))</f>
        <v>GTIR060</v>
      </c>
      <c r="L162" s="11" t="str">
        <f>IF([1]source_data!G164="","",IF([1]source_data!J164="","",VLOOKUP([1]source_data!J164,[1]codelist_mapping!A:C,3,FALSE)))</f>
        <v/>
      </c>
      <c r="M162" s="11" t="str">
        <f>IF([1]source_data!G164="","",IF([1]source_data!K164="","",IF([1]source_data!M164&lt;&gt;"",CONCATENATE(VLOOKUP([1]source_data!K164,[1]codelist_mapping!F:H,3,FALSE)&amp;";"&amp;VLOOKUP([1]source_data!L164,[1]codelist_mapping!F:H,3,FALSE)&amp;";"&amp;VLOOKUP([1]source_data!M164,[1]codelist_mapping!F:H,3,FALSE)),IF([1]source_data!L164&lt;&gt;"",CONCATENATE(VLOOKUP([1]source_data!K164,[1]codelist_mapping!F:H,3,FALSE)&amp;";"&amp;VLOOKUP([1]source_data!L164,[1]codelist_mapping!F:H,3,FALSE)),IF([1]source_data!K164&lt;&gt;"",CONCATENATE(VLOOKUP([1]source_data!K164,[1]codelist_mapping!F:H,3,FALSE)))))))</f>
        <v>GTIP080;GTIP100</v>
      </c>
      <c r="N162" s="14" t="str">
        <f>IF([1]source_data!G164="","",IF([1]source_data!D164="","",VLOOKUP([1]source_data!D164,[1]geo_data!A:I,9,FALSE)))</f>
        <v>West Hill &amp; North Laine</v>
      </c>
      <c r="O162" s="14" t="str">
        <f>IF([1]source_data!G164="","",IF([1]source_data!D164="","",VLOOKUP([1]source_data!D164,[1]geo_data!A:I,8,FALSE)))</f>
        <v>E05015415</v>
      </c>
      <c r="P162" s="14" t="str">
        <f>IF([1]source_data!G164="","",IF(LEFT(O162,3)="E05","WD",IF(LEFT(O162,3)="S13","WD",IF(LEFT(O162,3)="W05","WD",IF(LEFT(O162,3)="W06","UA",IF(LEFT(O162,3)="S12","CA",IF(LEFT(O162,3)="E06","UA",IF(LEFT(O162,3)="E07","NMD",IF(LEFT(O162,3)="E08","MD",IF(LEFT(O162,3)="E09","LONB"))))))))))</f>
        <v>WD</v>
      </c>
      <c r="Q162" s="14" t="str">
        <f>IF([1]source_data!G164="","",IF([1]source_data!D164="","",VLOOKUP([1]source_data!D164,[1]geo_data!A:I,7,FALSE)))</f>
        <v>Brighton and Hove</v>
      </c>
      <c r="R162" s="14" t="str">
        <f>IF([1]source_data!G164="","",IF([1]source_data!D164="","",VLOOKUP([1]source_data!D164,[1]geo_data!A:I,6,FALSE)))</f>
        <v>E06000043</v>
      </c>
      <c r="S162" s="14" t="str">
        <f>IF([1]source_data!G164="","",IF(LEFT(R162,3)="E05","WD",IF(LEFT(R162,3)="S13","WD",IF(LEFT(R162,3)="W05","WD",IF(LEFT(R162,3)="W06","UA",IF(LEFT(R162,3)="S12","CA",IF(LEFT(R162,3)="E06","UA",IF(LEFT(R162,3)="E07","NMD",IF(LEFT(R162,3)="E08","MD",IF(LEFT(R162,3)="E09","LONB"))))))))))</f>
        <v>UA</v>
      </c>
      <c r="T162" s="11" t="str">
        <f>IF([1]source_data!G164="","",IF([1]source_data!N164="","",[1]source_data!N164))</f>
        <v>Crisis Grant</v>
      </c>
      <c r="U162" s="15">
        <f>IF([1]source_data!G164="","",[1]tailored_settings!$B$8)</f>
        <v>46239</v>
      </c>
      <c r="V162" s="11" t="str">
        <f>IF([1]source_data!G164="","",[1]tailored_settings!$B$9)</f>
        <v>http://www.longleigh.org/</v>
      </c>
      <c r="W162" s="13" t="str">
        <f>IF([1]source_data!G164="","",IF([1]source_data!O164="","",[1]source_data!O164))</f>
        <v>2025-10-08</v>
      </c>
      <c r="X162" s="16" t="str">
        <f>IF([1]source_data!G164="","",IF([1]source_data!P164="","",[1]source_data!P164))</f>
        <v>2025-11-12</v>
      </c>
      <c r="Y162" s="17">
        <f>IF([1]source_data!G164="","",IF([1]source_data!Q164="","",[1]source_data!Q164))</f>
        <v>1</v>
      </c>
      <c r="Z162" s="18" t="str">
        <f>IF([1]source_data!G164="","",IF([1]source_data!I164="","",[1]tailored_settings!$B$10))</f>
        <v>Primary grant reason</v>
      </c>
      <c r="AA162" s="18" t="str">
        <f>IF([1]source_data!G164="","",IF([1]source_data!I164="","",[1]source_data!I164))</f>
        <v>4. Customer/family fleeing from a violent or abusive relationship</v>
      </c>
      <c r="AB162" s="18" t="str">
        <f>IF([1]source_data!G164="","",IF([1]source_data!J164="","",[1]tailored_settings!$B$11))</f>
        <v/>
      </c>
      <c r="AC162" s="18" t="str">
        <f>IF([1]source_data!G164="","",IF([1]source_data!J164="","",[1]source_data!J164))</f>
        <v/>
      </c>
      <c r="AD162" s="18" t="str">
        <f>IF([1]source_data!G164="","",IF([1]source_data!K164="","",[1]tailored_settings!$B$12))</f>
        <v>Grant purpose</v>
      </c>
      <c r="AE162" s="18" t="str">
        <f>IF([1]source_data!G164="","",IF([1]source_data!K164="","",[1]source_data!K164))</f>
        <v>Clothing</v>
      </c>
      <c r="AF162" s="18" t="str">
        <f>IF([1]source_data!G164="","",IF([1]source_data!K164="","",[1]tailored_settings!$B$13))</f>
        <v>Grant purpose</v>
      </c>
      <c r="AG162" s="18" t="str">
        <f>IF([1]source_data!G164="","",IF([1]source_data!K164="","",[1]source_data!K164))</f>
        <v>Clothing</v>
      </c>
      <c r="AH162" s="18" t="str">
        <f>IF([1]source_data!G164="","",IF([1]source_data!M164="","",[1]tailored_settings!$B$14))</f>
        <v/>
      </c>
      <c r="AI162" s="18" t="str">
        <f>IF([1]source_data!G164="","",IF([1]source_data!M164="","",[1]source_data!M164))</f>
        <v/>
      </c>
    </row>
    <row r="163" spans="1:35" ht="16" x14ac:dyDescent="0.2">
      <c r="A163" s="11" t="str">
        <f>IF([1]source_data!G165="","",IF(AND([1]source_data!C165&lt;&gt;"",[1]tailored_settings!$B$15="Publish"),CONCATENATE([1]tailored_settings!$B$2&amp;[1]source_data!C165),IF(AND([1]source_data!C165&lt;&gt;"",[1]tailored_settings!$B$15="Do not publish"),CONCATENATE([1]tailored_settings!$B$2&amp;TEXT(ROW(A163)-1,"0000")&amp;"_"&amp;TEXT(F163,"yyyy-mm")),CONCATENATE([1]tailored_settings!$B$2&amp;TEXT(ROW(A163)-1,"0000")&amp;"_"&amp;TEXT(F163,"yyyy-mm")))))</f>
        <v>360G-Longleigh-E25-00236W</v>
      </c>
      <c r="B163" s="11" t="str">
        <f>IF([1]source_data!G165="","",IF([1]source_data!E165&lt;&gt;"",[1]source_data!E165,CONCATENATE("Grant to "&amp;G163)))</f>
        <v>Grant to Individual Recipient</v>
      </c>
      <c r="C163" s="11" t="str">
        <f>IF([1]source_data!G165="","",IF([1]source_data!F165="",_xlfn.XLOOKUP(T163,[1]tailored_settings!$B$20:$B$25,[1]tailored_settings!$A$20:$A$25,"")))</f>
        <v>Helping to alleviate financial hardship</v>
      </c>
      <c r="D163" s="12">
        <f>IF([1]source_data!G165="","",IF([1]source_data!G165="","",[1]source_data!G165))</f>
        <v>269</v>
      </c>
      <c r="E163" s="11" t="str">
        <f>IF([1]source_data!G165="","",[1]tailored_settings!$B$3)</f>
        <v>GBP</v>
      </c>
      <c r="F163" s="13" t="str">
        <f>IF([1]source_data!G165="","",IF([1]source_data!H165="","",[1]source_data!H165))</f>
        <v>2025-10-08</v>
      </c>
      <c r="G163" s="11" t="str">
        <f>IF([1]source_data!G165="","",[1]tailored_settings!$B$5)</f>
        <v>Individual Recipient</v>
      </c>
      <c r="H163" s="11" t="str">
        <f>IF([1]source_data!G165="","",IF(AND([1]source_data!A165&lt;&gt;"",[1]tailored_settings!$B$16="Publish"),CONCATENATE([1]tailored_settings!$B$2&amp;[1]source_data!A165),IF(AND([1]source_data!A165&lt;&gt;"",[1]tailored_settings!$B$16="Do not publish"),CONCATENATE([1]tailored_settings!$B$4&amp;TEXT(ROW(A163)-1,"0000")&amp;"_"&amp;TEXT(F163,"yyyy-mm")),CONCATENATE([1]tailored_settings!$B$4&amp;TEXT(ROW(A163)-1,"0000")&amp;"_"&amp;TEXT(F163,"yyyy-mm")))))</f>
        <v>360G-Longleigh-IND-0162_2025-10</v>
      </c>
      <c r="I163" s="11" t="str">
        <f>IF([1]source_data!G165="","",[1]tailored_settings!$B$7)</f>
        <v>Longleigh Foundation</v>
      </c>
      <c r="J163" s="11" t="str">
        <f>IF([1]source_data!G165="","",[1]tailored_settings!$B$6)</f>
        <v>GB-CHC-1169016</v>
      </c>
      <c r="K163" s="11" t="str">
        <f>IF([1]source_data!G165="","",IF([1]source_data!I165="","",VLOOKUP([1]source_data!I165,[1]codelist_mapping!A:C,3,FALSE)))</f>
        <v>GTIR030</v>
      </c>
      <c r="L163" s="11" t="str">
        <f>IF([1]source_data!G165="","",IF([1]source_data!J165="","",VLOOKUP([1]source_data!J165,[1]codelist_mapping!A:C,3,FALSE)))</f>
        <v/>
      </c>
      <c r="M163" s="11" t="str">
        <f>IF([1]source_data!G165="","",IF([1]source_data!K165="","",IF([1]source_data!M165&lt;&gt;"",CONCATENATE(VLOOKUP([1]source_data!K165,[1]codelist_mapping!F:H,3,FALSE)&amp;";"&amp;VLOOKUP([1]source_data!L165,[1]codelist_mapping!F:H,3,FALSE)&amp;";"&amp;VLOOKUP([1]source_data!M165,[1]codelist_mapping!F:H,3,FALSE)),IF([1]source_data!L165&lt;&gt;"",CONCATENATE(VLOOKUP([1]source_data!K165,[1]codelist_mapping!F:H,3,FALSE)&amp;";"&amp;VLOOKUP([1]source_data!L165,[1]codelist_mapping!F:H,3,FALSE)),IF([1]source_data!K165&lt;&gt;"",CONCATENATE(VLOOKUP([1]source_data!K165,[1]codelist_mapping!F:H,3,FALSE)))))))</f>
        <v>GTIP020</v>
      </c>
      <c r="N163" s="14" t="str">
        <f>IF([1]source_data!G165="","",IF([1]source_data!D165="","",VLOOKUP([1]source_data!D165,[1]geo_data!A:I,9,FALSE)))</f>
        <v>Mortimer</v>
      </c>
      <c r="O163" s="14" t="str">
        <f>IF([1]source_data!G165="","",IF([1]source_data!D165="","",VLOOKUP([1]source_data!D165,[1]geo_data!A:I,8,FALSE)))</f>
        <v>E05009473</v>
      </c>
      <c r="P163" s="14" t="str">
        <f>IF([1]source_data!G165="","",IF(LEFT(O163,3)="E05","WD",IF(LEFT(O163,3)="S13","WD",IF(LEFT(O163,3)="W05","WD",IF(LEFT(O163,3)="W06","UA",IF(LEFT(O163,3)="S12","CA",IF(LEFT(O163,3)="E06","UA",IF(LEFT(O163,3)="E07","NMD",IF(LEFT(O163,3)="E08","MD",IF(LEFT(O163,3)="E09","LONB"))))))))))</f>
        <v>WD</v>
      </c>
      <c r="Q163" s="14" t="str">
        <f>IF([1]source_data!G165="","",IF([1]source_data!D165="","",VLOOKUP([1]source_data!D165,[1]geo_data!A:I,7,FALSE)))</f>
        <v>Herefordshire, County of</v>
      </c>
      <c r="R163" s="14" t="str">
        <f>IF([1]source_data!G165="","",IF([1]source_data!D165="","",VLOOKUP([1]source_data!D165,[1]geo_data!A:I,6,FALSE)))</f>
        <v>E06000019</v>
      </c>
      <c r="S163" s="14" t="str">
        <f>IF([1]source_data!G165="","",IF(LEFT(R163,3)="E05","WD",IF(LEFT(R163,3)="S13","WD",IF(LEFT(R163,3)="W05","WD",IF(LEFT(R163,3)="W06","UA",IF(LEFT(R163,3)="S12","CA",IF(LEFT(R163,3)="E06","UA",IF(LEFT(R163,3)="E07","NMD",IF(LEFT(R163,3)="E08","MD",IF(LEFT(R163,3)="E09","LONB"))))))))))</f>
        <v>UA</v>
      </c>
      <c r="T163" s="11" t="str">
        <f>IF([1]source_data!G165="","",IF([1]source_data!N165="","",[1]source_data!N165))</f>
        <v>Hardship Grant</v>
      </c>
      <c r="U163" s="15">
        <f>IF([1]source_data!G165="","",[1]tailored_settings!$B$8)</f>
        <v>46239</v>
      </c>
      <c r="V163" s="11" t="str">
        <f>IF([1]source_data!G165="","",[1]tailored_settings!$B$9)</f>
        <v>http://www.longleigh.org/</v>
      </c>
      <c r="W163" s="13" t="str">
        <f>IF([1]source_data!G165="","",IF([1]source_data!O165="","",[1]source_data!O165))</f>
        <v>2025-10-08</v>
      </c>
      <c r="X163" s="16" t="str">
        <f>IF([1]source_data!G165="","",IF([1]source_data!P165="","",[1]source_data!P165))</f>
        <v>2025-11-24</v>
      </c>
      <c r="Y163" s="17">
        <f>IF([1]source_data!G165="","",IF([1]source_data!Q165="","",[1]source_data!Q165))</f>
        <v>1</v>
      </c>
      <c r="Z163" s="18" t="str">
        <f>IF([1]source_data!G165="","",IF([1]source_data!I165="","",[1]tailored_settings!$B$10))</f>
        <v>Primary grant reason</v>
      </c>
      <c r="AA163" s="18" t="str">
        <f>IF([1]source_data!G165="","",IF([1]source_data!I165="","",[1]source_data!I165))</f>
        <v>1. Customer/family with a diagnosed condition or disability</v>
      </c>
      <c r="AB163" s="18" t="str">
        <f>IF([1]source_data!G165="","",IF([1]source_data!J165="","",[1]tailored_settings!$B$11))</f>
        <v/>
      </c>
      <c r="AC163" s="18" t="str">
        <f>IF([1]source_data!G165="","",IF([1]source_data!J165="","",[1]source_data!J165))</f>
        <v/>
      </c>
      <c r="AD163" s="18" t="str">
        <f>IF([1]source_data!G165="","",IF([1]source_data!K165="","",[1]tailored_settings!$B$12))</f>
        <v>Grant purpose</v>
      </c>
      <c r="AE163" s="18" t="str">
        <f>IF([1]source_data!G165="","",IF([1]source_data!K165="","",[1]source_data!K165))</f>
        <v>Appliances</v>
      </c>
      <c r="AF163" s="18" t="str">
        <f>IF([1]source_data!G165="","",IF([1]source_data!K165="","",[1]tailored_settings!$B$13))</f>
        <v>Grant purpose</v>
      </c>
      <c r="AG163" s="18" t="str">
        <f>IF([1]source_data!G165="","",IF([1]source_data!K165="","",[1]source_data!K165))</f>
        <v>Appliances</v>
      </c>
      <c r="AH163" s="18" t="str">
        <f>IF([1]source_data!G165="","",IF([1]source_data!M165="","",[1]tailored_settings!$B$14))</f>
        <v/>
      </c>
      <c r="AI163" s="18" t="str">
        <f>IF([1]source_data!G165="","",IF([1]source_data!M165="","",[1]source_data!M165))</f>
        <v/>
      </c>
    </row>
    <row r="164" spans="1:35" ht="16" x14ac:dyDescent="0.2">
      <c r="A164" s="11" t="str">
        <f>IF([1]source_data!G166="","",IF(AND([1]source_data!C166&lt;&gt;"",[1]tailored_settings!$B$15="Publish"),CONCATENATE([1]tailored_settings!$B$2&amp;[1]source_data!C166),IF(AND([1]source_data!C166&lt;&gt;"",[1]tailored_settings!$B$15="Do not publish"),CONCATENATE([1]tailored_settings!$B$2&amp;TEXT(ROW(A164)-1,"0000")&amp;"_"&amp;TEXT(F164,"yyyy-mm")),CONCATENATE([1]tailored_settings!$B$2&amp;TEXT(ROW(A164)-1,"0000")&amp;"_"&amp;TEXT(F164,"yyyy-mm")))))</f>
        <v>360G-Longleigh-E25-00237W</v>
      </c>
      <c r="B164" s="11" t="str">
        <f>IF([1]source_data!G166="","",IF([1]source_data!E166&lt;&gt;"",[1]source_data!E166,CONCATENATE("Grant to "&amp;G164)))</f>
        <v>Grant to Individual Recipient</v>
      </c>
      <c r="C164" s="11" t="str">
        <f>IF([1]source_data!G166="","",IF([1]source_data!F166="",_xlfn.XLOOKUP(T164,[1]tailored_settings!$B$20:$B$25,[1]tailored_settings!$A$20:$A$25,"")))</f>
        <v>Providing financial aid during a time of crisis</v>
      </c>
      <c r="D164" s="12">
        <f>IF([1]source_data!G166="","",IF([1]source_data!G166="","",[1]source_data!G166))</f>
        <v>350</v>
      </c>
      <c r="E164" s="11" t="str">
        <f>IF([1]source_data!G166="","",[1]tailored_settings!$B$3)</f>
        <v>GBP</v>
      </c>
      <c r="F164" s="13" t="str">
        <f>IF([1]source_data!G166="","",IF([1]source_data!H166="","",[1]source_data!H166))</f>
        <v>2025-10-08</v>
      </c>
      <c r="G164" s="11" t="str">
        <f>IF([1]source_data!G166="","",[1]tailored_settings!$B$5)</f>
        <v>Individual Recipient</v>
      </c>
      <c r="H164" s="11" t="str">
        <f>IF([1]source_data!G166="","",IF(AND([1]source_data!A166&lt;&gt;"",[1]tailored_settings!$B$16="Publish"),CONCATENATE([1]tailored_settings!$B$2&amp;[1]source_data!A166),IF(AND([1]source_data!A166&lt;&gt;"",[1]tailored_settings!$B$16="Do not publish"),CONCATENATE([1]tailored_settings!$B$4&amp;TEXT(ROW(A164)-1,"0000")&amp;"_"&amp;TEXT(F164,"yyyy-mm")),CONCATENATE([1]tailored_settings!$B$4&amp;TEXT(ROW(A164)-1,"0000")&amp;"_"&amp;TEXT(F164,"yyyy-mm")))))</f>
        <v>360G-Longleigh-IND-0163_2025-10</v>
      </c>
      <c r="I164" s="11" t="str">
        <f>IF([1]source_data!G166="","",[1]tailored_settings!$B$7)</f>
        <v>Longleigh Foundation</v>
      </c>
      <c r="J164" s="11" t="str">
        <f>IF([1]source_data!G166="","",[1]tailored_settings!$B$6)</f>
        <v>GB-CHC-1169016</v>
      </c>
      <c r="K164" s="11" t="str">
        <f>IF([1]source_data!G166="","",IF([1]source_data!I166="","",VLOOKUP([1]source_data!I166,[1]codelist_mapping!A:C,3,FALSE)))</f>
        <v>GTIR040</v>
      </c>
      <c r="L164" s="11" t="str">
        <f>IF([1]source_data!G166="","",IF([1]source_data!J166="","",VLOOKUP([1]source_data!J166,[1]codelist_mapping!A:C,3,FALSE)))</f>
        <v/>
      </c>
      <c r="M164" s="11" t="str">
        <f>IF([1]source_data!G166="","",IF([1]source_data!K166="","",IF([1]source_data!M166&lt;&gt;"",CONCATENATE(VLOOKUP([1]source_data!K166,[1]codelist_mapping!F:H,3,FALSE)&amp;";"&amp;VLOOKUP([1]source_data!L166,[1]codelist_mapping!F:H,3,FALSE)&amp;";"&amp;VLOOKUP([1]source_data!M166,[1]codelist_mapping!F:H,3,FALSE)),IF([1]source_data!L166&lt;&gt;"",CONCATENATE(VLOOKUP([1]source_data!K166,[1]codelist_mapping!F:H,3,FALSE)&amp;";"&amp;VLOOKUP([1]source_data!L166,[1]codelist_mapping!F:H,3,FALSE)),IF([1]source_data!K166&lt;&gt;"",CONCATENATE(VLOOKUP([1]source_data!K166,[1]codelist_mapping!F:H,3,FALSE)))))))</f>
        <v>GTIP070;GTIP050</v>
      </c>
      <c r="N164" s="14" t="str">
        <f>IF([1]source_data!G166="","",IF([1]source_data!D166="","",VLOOKUP([1]source_data!D166,[1]geo_data!A:I,9,FALSE)))</f>
        <v>Leamington Willes</v>
      </c>
      <c r="O164" s="14" t="str">
        <f>IF([1]source_data!G166="","",IF([1]source_data!D166="","",VLOOKUP([1]source_data!D166,[1]geo_data!A:I,8,FALSE)))</f>
        <v>E05012625</v>
      </c>
      <c r="P164" s="14" t="str">
        <f>IF([1]source_data!G166="","",IF(LEFT(O164,3)="E05","WD",IF(LEFT(O164,3)="S13","WD",IF(LEFT(O164,3)="W05","WD",IF(LEFT(O164,3)="W06","UA",IF(LEFT(O164,3)="S12","CA",IF(LEFT(O164,3)="E06","UA",IF(LEFT(O164,3)="E07","NMD",IF(LEFT(O164,3)="E08","MD",IF(LEFT(O164,3)="E09","LONB"))))))))))</f>
        <v>WD</v>
      </c>
      <c r="Q164" s="14" t="str">
        <f>IF([1]source_data!G166="","",IF([1]source_data!D166="","",VLOOKUP([1]source_data!D166,[1]geo_data!A:I,7,FALSE)))</f>
        <v>Warwick</v>
      </c>
      <c r="R164" s="14" t="str">
        <f>IF([1]source_data!G166="","",IF([1]source_data!D166="","",VLOOKUP([1]source_data!D166,[1]geo_data!A:I,6,FALSE)))</f>
        <v>E07000222</v>
      </c>
      <c r="S164" s="14" t="str">
        <f>IF([1]source_data!G166="","",IF(LEFT(R164,3)="E05","WD",IF(LEFT(R164,3)="S13","WD",IF(LEFT(R164,3)="W05","WD",IF(LEFT(R164,3)="W06","UA",IF(LEFT(R164,3)="S12","CA",IF(LEFT(R164,3)="E06","UA",IF(LEFT(R164,3)="E07","NMD",IF(LEFT(R164,3)="E08","MD",IF(LEFT(R164,3)="E09","LONB"))))))))))</f>
        <v>NMD</v>
      </c>
      <c r="T164" s="11" t="str">
        <f>IF([1]source_data!G166="","",IF([1]source_data!N166="","",[1]source_data!N166))</f>
        <v>Crisis Grant</v>
      </c>
      <c r="U164" s="15">
        <f>IF([1]source_data!G166="","",[1]tailored_settings!$B$8)</f>
        <v>46239</v>
      </c>
      <c r="V164" s="11" t="str">
        <f>IF([1]source_data!G166="","",[1]tailored_settings!$B$9)</f>
        <v>http://www.longleigh.org/</v>
      </c>
      <c r="W164" s="13" t="str">
        <f>IF([1]source_data!G166="","",IF([1]source_data!O166="","",[1]source_data!O166))</f>
        <v>2025-10-08</v>
      </c>
      <c r="X164" s="16" t="str">
        <f>IF([1]source_data!G166="","",IF([1]source_data!P166="","",[1]source_data!P166))</f>
        <v>2025-10-20</v>
      </c>
      <c r="Y164" s="17">
        <f>IF([1]source_data!G166="","",IF([1]source_data!Q166="","",[1]source_data!Q166))</f>
        <v>0</v>
      </c>
      <c r="Z164" s="18" t="str">
        <f>IF([1]source_data!G166="","",IF([1]source_data!I166="","",[1]tailored_settings!$B$10))</f>
        <v>Primary grant reason</v>
      </c>
      <c r="AA164" s="18" t="str">
        <f>IF([1]source_data!G166="","",IF([1]source_data!I166="","",[1]source_data!I166))</f>
        <v>2. Customer/family receiving medication and/or therapy for a mental health condition or substance addiction.</v>
      </c>
      <c r="AB164" s="18" t="str">
        <f>IF([1]source_data!G166="","",IF([1]source_data!J166="","",[1]tailored_settings!$B$11))</f>
        <v/>
      </c>
      <c r="AC164" s="18" t="str">
        <f>IF([1]source_data!G166="","",IF([1]source_data!J166="","",[1]source_data!J166))</f>
        <v/>
      </c>
      <c r="AD164" s="18" t="str">
        <f>IF([1]source_data!G166="","",IF([1]source_data!K166="","",[1]tailored_settings!$B$12))</f>
        <v>Grant purpose</v>
      </c>
      <c r="AE164" s="18" t="str">
        <f>IF([1]source_data!G166="","",IF([1]source_data!K166="","",[1]source_data!K166))</f>
        <v>Food vouchers</v>
      </c>
      <c r="AF164" s="18" t="str">
        <f>IF([1]source_data!G166="","",IF([1]source_data!K166="","",[1]tailored_settings!$B$13))</f>
        <v>Grant purpose</v>
      </c>
      <c r="AG164" s="18" t="str">
        <f>IF([1]source_data!G166="","",IF([1]source_data!K166="","",[1]source_data!K166))</f>
        <v>Food vouchers</v>
      </c>
      <c r="AH164" s="18" t="str">
        <f>IF([1]source_data!G166="","",IF([1]source_data!M166="","",[1]tailored_settings!$B$14))</f>
        <v/>
      </c>
      <c r="AI164" s="18" t="str">
        <f>IF([1]source_data!G166="","",IF([1]source_data!M166="","",[1]source_data!M166))</f>
        <v/>
      </c>
    </row>
    <row r="165" spans="1:35" ht="16" x14ac:dyDescent="0.2">
      <c r="A165" s="11" t="str">
        <f>IF([1]source_data!G167="","",IF(AND([1]source_data!C167&lt;&gt;"",[1]tailored_settings!$B$15="Publish"),CONCATENATE([1]tailored_settings!$B$2&amp;[1]source_data!C167),IF(AND([1]source_data!C167&lt;&gt;"",[1]tailored_settings!$B$15="Do not publish"),CONCATENATE([1]tailored_settings!$B$2&amp;TEXT(ROW(A165)-1,"0000")&amp;"_"&amp;TEXT(F165,"yyyy-mm")),CONCATENATE([1]tailored_settings!$B$2&amp;TEXT(ROW(A165)-1,"0000")&amp;"_"&amp;TEXT(F165,"yyyy-mm")))))</f>
        <v>360G-Longleigh-E25-00239W</v>
      </c>
      <c r="B165" s="11" t="str">
        <f>IF([1]source_data!G167="","",IF([1]source_data!E167&lt;&gt;"",[1]source_data!E167,CONCATENATE("Grant to "&amp;G165)))</f>
        <v>Grant to Individual Recipient</v>
      </c>
      <c r="C165" s="11" t="str">
        <f>IF([1]source_data!G167="","",IF([1]source_data!F167="",_xlfn.XLOOKUP(T165,[1]tailored_settings!$B$20:$B$25,[1]tailored_settings!$A$20:$A$25,"")))</f>
        <v>Providing financial aid during a time of crisis</v>
      </c>
      <c r="D165" s="12">
        <f>IF([1]source_data!G167="","",IF([1]source_data!G167="","",[1]source_data!G167))</f>
        <v>350</v>
      </c>
      <c r="E165" s="11" t="str">
        <f>IF([1]source_data!G167="","",[1]tailored_settings!$B$3)</f>
        <v>GBP</v>
      </c>
      <c r="F165" s="13" t="str">
        <f>IF([1]source_data!G167="","",IF([1]source_data!H167="","",[1]source_data!H167))</f>
        <v>2025-10-13</v>
      </c>
      <c r="G165" s="11" t="str">
        <f>IF([1]source_data!G167="","",[1]tailored_settings!$B$5)</f>
        <v>Individual Recipient</v>
      </c>
      <c r="H165" s="11" t="str">
        <f>IF([1]source_data!G167="","",IF(AND([1]source_data!A167&lt;&gt;"",[1]tailored_settings!$B$16="Publish"),CONCATENATE([1]tailored_settings!$B$2&amp;[1]source_data!A167),IF(AND([1]source_data!A167&lt;&gt;"",[1]tailored_settings!$B$16="Do not publish"),CONCATENATE([1]tailored_settings!$B$4&amp;TEXT(ROW(A165)-1,"0000")&amp;"_"&amp;TEXT(F165,"yyyy-mm")),CONCATENATE([1]tailored_settings!$B$4&amp;TEXT(ROW(A165)-1,"0000")&amp;"_"&amp;TEXT(F165,"yyyy-mm")))))</f>
        <v>360G-Longleigh-IND-0164_2025-10</v>
      </c>
      <c r="I165" s="11" t="str">
        <f>IF([1]source_data!G167="","",[1]tailored_settings!$B$7)</f>
        <v>Longleigh Foundation</v>
      </c>
      <c r="J165" s="11" t="str">
        <f>IF([1]source_data!G167="","",[1]tailored_settings!$B$6)</f>
        <v>GB-CHC-1169016</v>
      </c>
      <c r="K165" s="11" t="str">
        <f>IF([1]source_data!G167="","",IF([1]source_data!I167="","",VLOOKUP([1]source_data!I167,[1]codelist_mapping!A:C,3,FALSE)))</f>
        <v>GTIR030</v>
      </c>
      <c r="L165" s="11" t="str">
        <f>IF([1]source_data!G167="","",IF([1]source_data!J167="","",VLOOKUP([1]source_data!J167,[1]codelist_mapping!A:C,3,FALSE)))</f>
        <v/>
      </c>
      <c r="M165" s="11" t="str">
        <f>IF([1]source_data!G167="","",IF([1]source_data!K167="","",IF([1]source_data!M167&lt;&gt;"",CONCATENATE(VLOOKUP([1]source_data!K167,[1]codelist_mapping!F:H,3,FALSE)&amp;";"&amp;VLOOKUP([1]source_data!L167,[1]codelist_mapping!F:H,3,FALSE)&amp;";"&amp;VLOOKUP([1]source_data!M167,[1]codelist_mapping!F:H,3,FALSE)),IF([1]source_data!L167&lt;&gt;"",CONCATENATE(VLOOKUP([1]source_data!K167,[1]codelist_mapping!F:H,3,FALSE)&amp;";"&amp;VLOOKUP([1]source_data!L167,[1]codelist_mapping!F:H,3,FALSE)),IF([1]source_data!K167&lt;&gt;"",CONCATENATE(VLOOKUP([1]source_data!K167,[1]codelist_mapping!F:H,3,FALSE)))))))</f>
        <v>GTIP070;GTIP050</v>
      </c>
      <c r="N165" s="14" t="str">
        <f>IF([1]source_data!G167="","",IF([1]source_data!D167="","",VLOOKUP([1]source_data!D167,[1]geo_data!A:I,9,FALSE)))</f>
        <v>Putnoe</v>
      </c>
      <c r="O165" s="14" t="str">
        <f>IF([1]source_data!G167="","",IF([1]source_data!D167="","",VLOOKUP([1]source_data!D167,[1]geo_data!A:I,8,FALSE)))</f>
        <v>E05014509</v>
      </c>
      <c r="P165" s="14" t="str">
        <f>IF([1]source_data!G167="","",IF(LEFT(O165,3)="E05","WD",IF(LEFT(O165,3)="S13","WD",IF(LEFT(O165,3)="W05","WD",IF(LEFT(O165,3)="W06","UA",IF(LEFT(O165,3)="S12","CA",IF(LEFT(O165,3)="E06","UA",IF(LEFT(O165,3)="E07","NMD",IF(LEFT(O165,3)="E08","MD",IF(LEFT(O165,3)="E09","LONB"))))))))))</f>
        <v>WD</v>
      </c>
      <c r="Q165" s="14" t="str">
        <f>IF([1]source_data!G167="","",IF([1]source_data!D167="","",VLOOKUP([1]source_data!D167,[1]geo_data!A:I,7,FALSE)))</f>
        <v>Bedford</v>
      </c>
      <c r="R165" s="14" t="str">
        <f>IF([1]source_data!G167="","",IF([1]source_data!D167="","",VLOOKUP([1]source_data!D167,[1]geo_data!A:I,6,FALSE)))</f>
        <v>E06000055</v>
      </c>
      <c r="S165" s="14" t="str">
        <f>IF([1]source_data!G167="","",IF(LEFT(R165,3)="E05","WD",IF(LEFT(R165,3)="S13","WD",IF(LEFT(R165,3)="W05","WD",IF(LEFT(R165,3)="W06","UA",IF(LEFT(R165,3)="S12","CA",IF(LEFT(R165,3)="E06","UA",IF(LEFT(R165,3)="E07","NMD",IF(LEFT(R165,3)="E08","MD",IF(LEFT(R165,3)="E09","LONB"))))))))))</f>
        <v>UA</v>
      </c>
      <c r="T165" s="11" t="str">
        <f>IF([1]source_data!G167="","",IF([1]source_data!N167="","",[1]source_data!N167))</f>
        <v>Crisis Grant</v>
      </c>
      <c r="U165" s="15">
        <f>IF([1]source_data!G167="","",[1]tailored_settings!$B$8)</f>
        <v>46239</v>
      </c>
      <c r="V165" s="11" t="str">
        <f>IF([1]source_data!G167="","",[1]tailored_settings!$B$9)</f>
        <v>http://www.longleigh.org/</v>
      </c>
      <c r="W165" s="13" t="str">
        <f>IF([1]source_data!G167="","",IF([1]source_data!O167="","",[1]source_data!O167))</f>
        <v>2025-10-13</v>
      </c>
      <c r="X165" s="16" t="str">
        <f>IF([1]source_data!G167="","",IF([1]source_data!P167="","",[1]source_data!P167))</f>
        <v>2025-12-24</v>
      </c>
      <c r="Y165" s="17">
        <f>IF([1]source_data!G167="","",IF([1]source_data!Q167="","",[1]source_data!Q167))</f>
        <v>2</v>
      </c>
      <c r="Z165" s="18" t="str">
        <f>IF([1]source_data!G167="","",IF([1]source_data!I167="","",[1]tailored_settings!$B$10))</f>
        <v>Primary grant reason</v>
      </c>
      <c r="AA165" s="18" t="str">
        <f>IF([1]source_data!G167="","",IF([1]source_data!I167="","",[1]source_data!I167))</f>
        <v>1. Customer/family with a diagnosed condition or disability</v>
      </c>
      <c r="AB165" s="18" t="str">
        <f>IF([1]source_data!G167="","",IF([1]source_data!J167="","",[1]tailored_settings!$B$11))</f>
        <v/>
      </c>
      <c r="AC165" s="18" t="str">
        <f>IF([1]source_data!G167="","",IF([1]source_data!J167="","",[1]source_data!J167))</f>
        <v/>
      </c>
      <c r="AD165" s="18" t="str">
        <f>IF([1]source_data!G167="","",IF([1]source_data!K167="","",[1]tailored_settings!$B$12))</f>
        <v>Grant purpose</v>
      </c>
      <c r="AE165" s="18" t="str">
        <f>IF([1]source_data!G167="","",IF([1]source_data!K167="","",[1]source_data!K167))</f>
        <v>Food vouchers</v>
      </c>
      <c r="AF165" s="18" t="str">
        <f>IF([1]source_data!G167="","",IF([1]source_data!K167="","",[1]tailored_settings!$B$13))</f>
        <v>Grant purpose</v>
      </c>
      <c r="AG165" s="18" t="str">
        <f>IF([1]source_data!G167="","",IF([1]source_data!K167="","",[1]source_data!K167))</f>
        <v>Food vouchers</v>
      </c>
      <c r="AH165" s="18" t="str">
        <f>IF([1]source_data!G167="","",IF([1]source_data!M167="","",[1]tailored_settings!$B$14))</f>
        <v/>
      </c>
      <c r="AI165" s="18" t="str">
        <f>IF([1]source_data!G167="","",IF([1]source_data!M167="","",[1]source_data!M167))</f>
        <v/>
      </c>
    </row>
    <row r="166" spans="1:35" ht="16" x14ac:dyDescent="0.2">
      <c r="A166" s="11" t="str">
        <f>IF([1]source_data!G168="","",IF(AND([1]source_data!C168&lt;&gt;"",[1]tailored_settings!$B$15="Publish"),CONCATENATE([1]tailored_settings!$B$2&amp;[1]source_data!C168),IF(AND([1]source_data!C168&lt;&gt;"",[1]tailored_settings!$B$15="Do not publish"),CONCATENATE([1]tailored_settings!$B$2&amp;TEXT(ROW(A166)-1,"0000")&amp;"_"&amp;TEXT(F166,"yyyy-mm")),CONCATENATE([1]tailored_settings!$B$2&amp;TEXT(ROW(A166)-1,"0000")&amp;"_"&amp;TEXT(F166,"yyyy-mm")))))</f>
        <v>360G-Longleigh-E25-00240W</v>
      </c>
      <c r="B166" s="11" t="str">
        <f>IF([1]source_data!G168="","",IF([1]source_data!E168&lt;&gt;"",[1]source_data!E168,CONCATENATE("Grant to "&amp;G166)))</f>
        <v>Grant to Individual Recipient</v>
      </c>
      <c r="C166" s="11" t="str">
        <f>IF([1]source_data!G168="","",IF([1]source_data!F168="",_xlfn.XLOOKUP(T166,[1]tailored_settings!$B$20:$B$25,[1]tailored_settings!$A$20:$A$25,"")))</f>
        <v>Providing financial aid during a time of crisis</v>
      </c>
      <c r="D166" s="12">
        <f>IF([1]source_data!G168="","",IF([1]source_data!G168="","",[1]source_data!G168))</f>
        <v>350</v>
      </c>
      <c r="E166" s="11" t="str">
        <f>IF([1]source_data!G168="","",[1]tailored_settings!$B$3)</f>
        <v>GBP</v>
      </c>
      <c r="F166" s="13" t="str">
        <f>IF([1]source_data!G168="","",IF([1]source_data!H168="","",[1]source_data!H168))</f>
        <v>2025-10-15</v>
      </c>
      <c r="G166" s="11" t="str">
        <f>IF([1]source_data!G168="","",[1]tailored_settings!$B$5)</f>
        <v>Individual Recipient</v>
      </c>
      <c r="H166" s="11" t="str">
        <f>IF([1]source_data!G168="","",IF(AND([1]source_data!A168&lt;&gt;"",[1]tailored_settings!$B$16="Publish"),CONCATENATE([1]tailored_settings!$B$2&amp;[1]source_data!A168),IF(AND([1]source_data!A168&lt;&gt;"",[1]tailored_settings!$B$16="Do not publish"),CONCATENATE([1]tailored_settings!$B$4&amp;TEXT(ROW(A166)-1,"0000")&amp;"_"&amp;TEXT(F166,"yyyy-mm")),CONCATENATE([1]tailored_settings!$B$4&amp;TEXT(ROW(A166)-1,"0000")&amp;"_"&amp;TEXT(F166,"yyyy-mm")))))</f>
        <v>360G-Longleigh-IND-0165_2025-10</v>
      </c>
      <c r="I166" s="11" t="str">
        <f>IF([1]source_data!G168="","",[1]tailored_settings!$B$7)</f>
        <v>Longleigh Foundation</v>
      </c>
      <c r="J166" s="11" t="str">
        <f>IF([1]source_data!G168="","",[1]tailored_settings!$B$6)</f>
        <v>GB-CHC-1169016</v>
      </c>
      <c r="K166" s="11" t="str">
        <f>IF([1]source_data!G168="","",IF([1]source_data!I168="","",VLOOKUP([1]source_data!I168,[1]codelist_mapping!A:C,3,FALSE)))</f>
        <v>GTIR040</v>
      </c>
      <c r="L166" s="11" t="str">
        <f>IF([1]source_data!G168="","",IF([1]source_data!J168="","",VLOOKUP([1]source_data!J168,[1]codelist_mapping!A:C,3,FALSE)))</f>
        <v/>
      </c>
      <c r="M166" s="11" t="str">
        <f>IF([1]source_data!G168="","",IF([1]source_data!K168="","",IF([1]source_data!M168&lt;&gt;"",CONCATENATE(VLOOKUP([1]source_data!K168,[1]codelist_mapping!F:H,3,FALSE)&amp;";"&amp;VLOOKUP([1]source_data!L168,[1]codelist_mapping!F:H,3,FALSE)&amp;";"&amp;VLOOKUP([1]source_data!M168,[1]codelist_mapping!F:H,3,FALSE)),IF([1]source_data!L168&lt;&gt;"",CONCATENATE(VLOOKUP([1]source_data!K168,[1]codelist_mapping!F:H,3,FALSE)&amp;";"&amp;VLOOKUP([1]source_data!L168,[1]codelist_mapping!F:H,3,FALSE)),IF([1]source_data!K168&lt;&gt;"",CONCATENATE(VLOOKUP([1]source_data!K168,[1]codelist_mapping!F:H,3,FALSE)))))))</f>
        <v>GTIP070</v>
      </c>
      <c r="N166" s="14" t="str">
        <f>IF([1]source_data!G168="","",IF([1]source_data!D168="","",VLOOKUP([1]source_data!D168,[1]geo_data!A:I,9,FALSE)))</f>
        <v>Skircoat</v>
      </c>
      <c r="O166" s="14" t="str">
        <f>IF([1]source_data!G168="","",IF([1]source_data!D168="","",VLOOKUP([1]source_data!D168,[1]geo_data!A:I,8,FALSE)))</f>
        <v>E05001383</v>
      </c>
      <c r="P166" s="14" t="str">
        <f>IF([1]source_data!G168="","",IF(LEFT(O166,3)="E05","WD",IF(LEFT(O166,3)="S13","WD",IF(LEFT(O166,3)="W05","WD",IF(LEFT(O166,3)="W06","UA",IF(LEFT(O166,3)="S12","CA",IF(LEFT(O166,3)="E06","UA",IF(LEFT(O166,3)="E07","NMD",IF(LEFT(O166,3)="E08","MD",IF(LEFT(O166,3)="E09","LONB"))))))))))</f>
        <v>WD</v>
      </c>
      <c r="Q166" s="14" t="str">
        <f>IF([1]source_data!G168="","",IF([1]source_data!D168="","",VLOOKUP([1]source_data!D168,[1]geo_data!A:I,7,FALSE)))</f>
        <v>Calderdale</v>
      </c>
      <c r="R166" s="14" t="str">
        <f>IF([1]source_data!G168="","",IF([1]source_data!D168="","",VLOOKUP([1]source_data!D168,[1]geo_data!A:I,6,FALSE)))</f>
        <v>E08000033</v>
      </c>
      <c r="S166" s="14" t="str">
        <f>IF([1]source_data!G168="","",IF(LEFT(R166,3)="E05","WD",IF(LEFT(R166,3)="S13","WD",IF(LEFT(R166,3)="W05","WD",IF(LEFT(R166,3)="W06","UA",IF(LEFT(R166,3)="S12","CA",IF(LEFT(R166,3)="E06","UA",IF(LEFT(R166,3)="E07","NMD",IF(LEFT(R166,3)="E08","MD",IF(LEFT(R166,3)="E09","LONB"))))))))))</f>
        <v>MD</v>
      </c>
      <c r="T166" s="11" t="str">
        <f>IF([1]source_data!G168="","",IF([1]source_data!N168="","",[1]source_data!N168))</f>
        <v>Crisis Grant</v>
      </c>
      <c r="U166" s="15">
        <f>IF([1]source_data!G168="","",[1]tailored_settings!$B$8)</f>
        <v>46239</v>
      </c>
      <c r="V166" s="11" t="str">
        <f>IF([1]source_data!G168="","",[1]tailored_settings!$B$9)</f>
        <v>http://www.longleigh.org/</v>
      </c>
      <c r="W166" s="13" t="str">
        <f>IF([1]source_data!G168="","",IF([1]source_data!O168="","",[1]source_data!O168))</f>
        <v>2025-10-15</v>
      </c>
      <c r="X166" s="16" t="str">
        <f>IF([1]source_data!G168="","",IF([1]source_data!P168="","",[1]source_data!P168))</f>
        <v>2025-11-28</v>
      </c>
      <c r="Y166" s="17">
        <f>IF([1]source_data!G168="","",IF([1]source_data!Q168="","",[1]source_data!Q168))</f>
        <v>1</v>
      </c>
      <c r="Z166" s="18" t="str">
        <f>IF([1]source_data!G168="","",IF([1]source_data!I168="","",[1]tailored_settings!$B$10))</f>
        <v>Primary grant reason</v>
      </c>
      <c r="AA166" s="18" t="str">
        <f>IF([1]source_data!G168="","",IF([1]source_data!I168="","",[1]source_data!I168))</f>
        <v>2. Customer/family receiving medication and/or therapy for a mental health condition or substance addiction.</v>
      </c>
      <c r="AB166" s="18" t="str">
        <f>IF([1]source_data!G168="","",IF([1]source_data!J168="","",[1]tailored_settings!$B$11))</f>
        <v/>
      </c>
      <c r="AC166" s="18" t="str">
        <f>IF([1]source_data!G168="","",IF([1]source_data!J168="","",[1]source_data!J168))</f>
        <v/>
      </c>
      <c r="AD166" s="18" t="str">
        <f>IF([1]source_data!G168="","",IF([1]source_data!K168="","",[1]tailored_settings!$B$12))</f>
        <v>Grant purpose</v>
      </c>
      <c r="AE166" s="18" t="str">
        <f>IF([1]source_data!G168="","",IF([1]source_data!K168="","",[1]source_data!K168))</f>
        <v>Food vouchers</v>
      </c>
      <c r="AF166" s="18" t="str">
        <f>IF([1]source_data!G168="","",IF([1]source_data!K168="","",[1]tailored_settings!$B$13))</f>
        <v>Grant purpose</v>
      </c>
      <c r="AG166" s="18" t="str">
        <f>IF([1]source_data!G168="","",IF([1]source_data!K168="","",[1]source_data!K168))</f>
        <v>Food vouchers</v>
      </c>
      <c r="AH166" s="18" t="str">
        <f>IF([1]source_data!G168="","",IF([1]source_data!M168="","",[1]tailored_settings!$B$14))</f>
        <v/>
      </c>
      <c r="AI166" s="18" t="str">
        <f>IF([1]source_data!G168="","",IF([1]source_data!M168="","",[1]source_data!M168))</f>
        <v/>
      </c>
    </row>
    <row r="167" spans="1:35" ht="16" x14ac:dyDescent="0.2">
      <c r="A167" s="11" t="str">
        <f>IF([1]source_data!G169="","",IF(AND([1]source_data!C169&lt;&gt;"",[1]tailored_settings!$B$15="Publish"),CONCATENATE([1]tailored_settings!$B$2&amp;[1]source_data!C169),IF(AND([1]source_data!C169&lt;&gt;"",[1]tailored_settings!$B$15="Do not publish"),CONCATENATE([1]tailored_settings!$B$2&amp;TEXT(ROW(A167)-1,"0000")&amp;"_"&amp;TEXT(F167,"yyyy-mm")),CONCATENATE([1]tailored_settings!$B$2&amp;TEXT(ROW(A167)-1,"0000")&amp;"_"&amp;TEXT(F167,"yyyy-mm")))))</f>
        <v>360G-Longleigh-E25-00241W</v>
      </c>
      <c r="B167" s="11" t="str">
        <f>IF([1]source_data!G169="","",IF([1]source_data!E169&lt;&gt;"",[1]source_data!E169,CONCATENATE("Grant to "&amp;G167)))</f>
        <v>Grant to Individual Recipient</v>
      </c>
      <c r="C167" s="11" t="str">
        <f>IF([1]source_data!G169="","",IF([1]source_data!F169="",_xlfn.XLOOKUP(T167,[1]tailored_settings!$B$20:$B$25,[1]tailored_settings!$A$20:$A$25,"")))</f>
        <v>Providing financial aid during a time of crisis</v>
      </c>
      <c r="D167" s="12">
        <f>IF([1]source_data!G169="","",IF([1]source_data!G169="","",[1]source_data!G169))</f>
        <v>630</v>
      </c>
      <c r="E167" s="11" t="str">
        <f>IF([1]source_data!G169="","",[1]tailored_settings!$B$3)</f>
        <v>GBP</v>
      </c>
      <c r="F167" s="13" t="str">
        <f>IF([1]source_data!G169="","",IF([1]source_data!H169="","",[1]source_data!H169))</f>
        <v>2025-10-13</v>
      </c>
      <c r="G167" s="11" t="str">
        <f>IF([1]source_data!G169="","",[1]tailored_settings!$B$5)</f>
        <v>Individual Recipient</v>
      </c>
      <c r="H167" s="11" t="str">
        <f>IF([1]source_data!G169="","",IF(AND([1]source_data!A169&lt;&gt;"",[1]tailored_settings!$B$16="Publish"),CONCATENATE([1]tailored_settings!$B$2&amp;[1]source_data!A169),IF(AND([1]source_data!A169&lt;&gt;"",[1]tailored_settings!$B$16="Do not publish"),CONCATENATE([1]tailored_settings!$B$4&amp;TEXT(ROW(A167)-1,"0000")&amp;"_"&amp;TEXT(F167,"yyyy-mm")),CONCATENATE([1]tailored_settings!$B$4&amp;TEXT(ROW(A167)-1,"0000")&amp;"_"&amp;TEXT(F167,"yyyy-mm")))))</f>
        <v>360G-Longleigh-IND-0166_2025-10</v>
      </c>
      <c r="I167" s="11" t="str">
        <f>IF([1]source_data!G169="","",[1]tailored_settings!$B$7)</f>
        <v>Longleigh Foundation</v>
      </c>
      <c r="J167" s="11" t="str">
        <f>IF([1]source_data!G169="","",[1]tailored_settings!$B$6)</f>
        <v>GB-CHC-1169016</v>
      </c>
      <c r="K167" s="11" t="str">
        <f>IF([1]source_data!G169="","",IF([1]source_data!I169="","",VLOOKUP([1]source_data!I169,[1]codelist_mapping!A:C,3,FALSE)))</f>
        <v>GTIR030</v>
      </c>
      <c r="L167" s="11" t="str">
        <f>IF([1]source_data!G169="","",IF([1]source_data!J169="","",VLOOKUP([1]source_data!J169,[1]codelist_mapping!A:C,3,FALSE)))</f>
        <v/>
      </c>
      <c r="M167" s="11" t="str">
        <f>IF([1]source_data!G169="","",IF([1]source_data!K169="","",IF([1]source_data!M169&lt;&gt;"",CONCATENATE(VLOOKUP([1]source_data!K169,[1]codelist_mapping!F:H,3,FALSE)&amp;";"&amp;VLOOKUP([1]source_data!L169,[1]codelist_mapping!F:H,3,FALSE)&amp;";"&amp;VLOOKUP([1]source_data!M169,[1]codelist_mapping!F:H,3,FALSE)),IF([1]source_data!L169&lt;&gt;"",CONCATENATE(VLOOKUP([1]source_data!K169,[1]codelist_mapping!F:H,3,FALSE)&amp;";"&amp;VLOOKUP([1]source_data!L169,[1]codelist_mapping!F:H,3,FALSE)),IF([1]source_data!K169&lt;&gt;"",CONCATENATE(VLOOKUP([1]source_data!K169,[1]codelist_mapping!F:H,3,FALSE)))))))</f>
        <v>GTIP070</v>
      </c>
      <c r="N167" s="14" t="str">
        <f>IF([1]source_data!G169="","",IF([1]source_data!D169="","",VLOOKUP([1]source_data!D169,[1]geo_data!A:I,9,FALSE)))</f>
        <v>Biscot</v>
      </c>
      <c r="O167" s="14" t="str">
        <f>IF([1]source_data!G169="","",IF([1]source_data!D169="","",VLOOKUP([1]source_data!D169,[1]geo_data!A:I,8,FALSE)))</f>
        <v>E05014737</v>
      </c>
      <c r="P167" s="14" t="str">
        <f>IF([1]source_data!G169="","",IF(LEFT(O167,3)="E05","WD",IF(LEFT(O167,3)="S13","WD",IF(LEFT(O167,3)="W05","WD",IF(LEFT(O167,3)="W06","UA",IF(LEFT(O167,3)="S12","CA",IF(LEFT(O167,3)="E06","UA",IF(LEFT(O167,3)="E07","NMD",IF(LEFT(O167,3)="E08","MD",IF(LEFT(O167,3)="E09","LONB"))))))))))</f>
        <v>WD</v>
      </c>
      <c r="Q167" s="14" t="str">
        <f>IF([1]source_data!G169="","",IF([1]source_data!D169="","",VLOOKUP([1]source_data!D169,[1]geo_data!A:I,7,FALSE)))</f>
        <v>Luton</v>
      </c>
      <c r="R167" s="14" t="str">
        <f>IF([1]source_data!G169="","",IF([1]source_data!D169="","",VLOOKUP([1]source_data!D169,[1]geo_data!A:I,6,FALSE)))</f>
        <v>E06000032</v>
      </c>
      <c r="S167" s="14" t="str">
        <f>IF([1]source_data!G169="","",IF(LEFT(R167,3)="E05","WD",IF(LEFT(R167,3)="S13","WD",IF(LEFT(R167,3)="W05","WD",IF(LEFT(R167,3)="W06","UA",IF(LEFT(R167,3)="S12","CA",IF(LEFT(R167,3)="E06","UA",IF(LEFT(R167,3)="E07","NMD",IF(LEFT(R167,3)="E08","MD",IF(LEFT(R167,3)="E09","LONB"))))))))))</f>
        <v>UA</v>
      </c>
      <c r="T167" s="11" t="str">
        <f>IF([1]source_data!G169="","",IF([1]source_data!N169="","",[1]source_data!N169))</f>
        <v>Crisis Grant</v>
      </c>
      <c r="U167" s="15">
        <f>IF([1]source_data!G169="","",[1]tailored_settings!$B$8)</f>
        <v>46239</v>
      </c>
      <c r="V167" s="11" t="str">
        <f>IF([1]source_data!G169="","",[1]tailored_settings!$B$9)</f>
        <v>http://www.longleigh.org/</v>
      </c>
      <c r="W167" s="13" t="str">
        <f>IF([1]source_data!G169="","",IF([1]source_data!O169="","",[1]source_data!O169))</f>
        <v>2025-10-13</v>
      </c>
      <c r="X167" s="16" t="str">
        <f>IF([1]source_data!G169="","",IF([1]source_data!P169="","",[1]source_data!P169))</f>
        <v>2025-12-10</v>
      </c>
      <c r="Y167" s="17">
        <f>IF([1]source_data!G169="","",IF([1]source_data!Q169="","",[1]source_data!Q169))</f>
        <v>1</v>
      </c>
      <c r="Z167" s="18" t="str">
        <f>IF([1]source_data!G169="","",IF([1]source_data!I169="","",[1]tailored_settings!$B$10))</f>
        <v>Primary grant reason</v>
      </c>
      <c r="AA167" s="18" t="str">
        <f>IF([1]source_data!G169="","",IF([1]source_data!I169="","",[1]source_data!I169))</f>
        <v>1. Customer/family with a diagnosed condition or disability</v>
      </c>
      <c r="AB167" s="18" t="str">
        <f>IF([1]source_data!G169="","",IF([1]source_data!J169="","",[1]tailored_settings!$B$11))</f>
        <v/>
      </c>
      <c r="AC167" s="18" t="str">
        <f>IF([1]source_data!G169="","",IF([1]source_data!J169="","",[1]source_data!J169))</f>
        <v/>
      </c>
      <c r="AD167" s="18" t="str">
        <f>IF([1]source_data!G169="","",IF([1]source_data!K169="","",[1]tailored_settings!$B$12))</f>
        <v>Grant purpose</v>
      </c>
      <c r="AE167" s="18" t="str">
        <f>IF([1]source_data!G169="","",IF([1]source_data!K169="","",[1]source_data!K169))</f>
        <v>Food vouchers</v>
      </c>
      <c r="AF167" s="18" t="str">
        <f>IF([1]source_data!G169="","",IF([1]source_data!K169="","",[1]tailored_settings!$B$13))</f>
        <v>Grant purpose</v>
      </c>
      <c r="AG167" s="18" t="str">
        <f>IF([1]source_data!G169="","",IF([1]source_data!K169="","",[1]source_data!K169))</f>
        <v>Food vouchers</v>
      </c>
      <c r="AH167" s="18" t="str">
        <f>IF([1]source_data!G169="","",IF([1]source_data!M169="","",[1]tailored_settings!$B$14))</f>
        <v/>
      </c>
      <c r="AI167" s="18" t="str">
        <f>IF([1]source_data!G169="","",IF([1]source_data!M169="","",[1]source_data!M169))</f>
        <v/>
      </c>
    </row>
    <row r="168" spans="1:35" ht="16" x14ac:dyDescent="0.2">
      <c r="A168" s="11" t="str">
        <f>IF([1]source_data!G170="","",IF(AND([1]source_data!C170&lt;&gt;"",[1]tailored_settings!$B$15="Publish"),CONCATENATE([1]tailored_settings!$B$2&amp;[1]source_data!C170),IF(AND([1]source_data!C170&lt;&gt;"",[1]tailored_settings!$B$15="Do not publish"),CONCATENATE([1]tailored_settings!$B$2&amp;TEXT(ROW(A168)-1,"0000")&amp;"_"&amp;TEXT(F168,"yyyy-mm")),CONCATENATE([1]tailored_settings!$B$2&amp;TEXT(ROW(A168)-1,"0000")&amp;"_"&amp;TEXT(F168,"yyyy-mm")))))</f>
        <v>360G-Longleigh-E25-00242W</v>
      </c>
      <c r="B168" s="11" t="str">
        <f>IF([1]source_data!G170="","",IF([1]source_data!E170&lt;&gt;"",[1]source_data!E170,CONCATENATE("Grant to "&amp;G168)))</f>
        <v>Grant to Individual Recipient</v>
      </c>
      <c r="C168" s="11" t="str">
        <f>IF([1]source_data!G170="","",IF([1]source_data!F170="",_xlfn.XLOOKUP(T168,[1]tailored_settings!$B$20:$B$25,[1]tailored_settings!$A$20:$A$25,"")))</f>
        <v>Providing financial aid during a time of crisis</v>
      </c>
      <c r="D168" s="12">
        <f>IF([1]source_data!G170="","",IF([1]source_data!G170="","",[1]source_data!G170))</f>
        <v>350</v>
      </c>
      <c r="E168" s="11" t="str">
        <f>IF([1]source_data!G170="","",[1]tailored_settings!$B$3)</f>
        <v>GBP</v>
      </c>
      <c r="F168" s="13" t="str">
        <f>IF([1]source_data!G170="","",IF([1]source_data!H170="","",[1]source_data!H170))</f>
        <v>2025-10-13</v>
      </c>
      <c r="G168" s="11" t="str">
        <f>IF([1]source_data!G170="","",[1]tailored_settings!$B$5)</f>
        <v>Individual Recipient</v>
      </c>
      <c r="H168" s="11" t="str">
        <f>IF([1]source_data!G170="","",IF(AND([1]source_data!A170&lt;&gt;"",[1]tailored_settings!$B$16="Publish"),CONCATENATE([1]tailored_settings!$B$2&amp;[1]source_data!A170),IF(AND([1]source_data!A170&lt;&gt;"",[1]tailored_settings!$B$16="Do not publish"),CONCATENATE([1]tailored_settings!$B$4&amp;TEXT(ROW(A168)-1,"0000")&amp;"_"&amp;TEXT(F168,"yyyy-mm")),CONCATENATE([1]tailored_settings!$B$4&amp;TEXT(ROW(A168)-1,"0000")&amp;"_"&amp;TEXT(F168,"yyyy-mm")))))</f>
        <v>360G-Longleigh-IND-0167_2025-10</v>
      </c>
      <c r="I168" s="11" t="str">
        <f>IF([1]source_data!G170="","",[1]tailored_settings!$B$7)</f>
        <v>Longleigh Foundation</v>
      </c>
      <c r="J168" s="11" t="str">
        <f>IF([1]source_data!G170="","",[1]tailored_settings!$B$6)</f>
        <v>GB-CHC-1169016</v>
      </c>
      <c r="K168" s="11" t="str">
        <f>IF([1]source_data!G170="","",IF([1]source_data!I170="","",VLOOKUP([1]source_data!I170,[1]codelist_mapping!A:C,3,FALSE)))</f>
        <v>GTIR030</v>
      </c>
      <c r="L168" s="11" t="str">
        <f>IF([1]source_data!G170="","",IF([1]source_data!J170="","",VLOOKUP([1]source_data!J170,[1]codelist_mapping!A:C,3,FALSE)))</f>
        <v/>
      </c>
      <c r="M168" s="11" t="str">
        <f>IF([1]source_data!G170="","",IF([1]source_data!K170="","",IF([1]source_data!M170&lt;&gt;"",CONCATENATE(VLOOKUP([1]source_data!K170,[1]codelist_mapping!F:H,3,FALSE)&amp;";"&amp;VLOOKUP([1]source_data!L170,[1]codelist_mapping!F:H,3,FALSE)&amp;";"&amp;VLOOKUP([1]source_data!M170,[1]codelist_mapping!F:H,3,FALSE)),IF([1]source_data!L170&lt;&gt;"",CONCATENATE(VLOOKUP([1]source_data!K170,[1]codelist_mapping!F:H,3,FALSE)&amp;";"&amp;VLOOKUP([1]source_data!L170,[1]codelist_mapping!F:H,3,FALSE)),IF([1]source_data!K170&lt;&gt;"",CONCATENATE(VLOOKUP([1]source_data!K170,[1]codelist_mapping!F:H,3,FALSE)))))))</f>
        <v>GTIP070;GTIP050</v>
      </c>
      <c r="N168" s="14" t="str">
        <f>IF([1]source_data!G170="","",IF([1]source_data!D170="","",VLOOKUP([1]source_data!D170,[1]geo_data!A:I,9,FALSE)))</f>
        <v>Lindridge</v>
      </c>
      <c r="O168" s="14" t="str">
        <f>IF([1]source_data!G170="","",IF([1]source_data!D170="","",VLOOKUP([1]source_data!D170,[1]geo_data!A:I,8,FALSE)))</f>
        <v>E05015388</v>
      </c>
      <c r="P168" s="14" t="str">
        <f>IF([1]source_data!G170="","",IF(LEFT(O168,3)="E05","WD",IF(LEFT(O168,3)="S13","WD",IF(LEFT(O168,3)="W05","WD",IF(LEFT(O168,3)="W06","UA",IF(LEFT(O168,3)="S12","CA",IF(LEFT(O168,3)="E06","UA",IF(LEFT(O168,3)="E07","NMD",IF(LEFT(O168,3)="E08","MD",IF(LEFT(O168,3)="E09","LONB"))))))))))</f>
        <v>WD</v>
      </c>
      <c r="Q168" s="14" t="str">
        <f>IF([1]source_data!G170="","",IF([1]source_data!D170="","",VLOOKUP([1]source_data!D170,[1]geo_data!A:I,7,FALSE)))</f>
        <v>Malvern Hills</v>
      </c>
      <c r="R168" s="14" t="str">
        <f>IF([1]source_data!G170="","",IF([1]source_data!D170="","",VLOOKUP([1]source_data!D170,[1]geo_data!A:I,6,FALSE)))</f>
        <v>E07000235</v>
      </c>
      <c r="S168" s="14" t="str">
        <f>IF([1]source_data!G170="","",IF(LEFT(R168,3)="E05","WD",IF(LEFT(R168,3)="S13","WD",IF(LEFT(R168,3)="W05","WD",IF(LEFT(R168,3)="W06","UA",IF(LEFT(R168,3)="S12","CA",IF(LEFT(R168,3)="E06","UA",IF(LEFT(R168,3)="E07","NMD",IF(LEFT(R168,3)="E08","MD",IF(LEFT(R168,3)="E09","LONB"))))))))))</f>
        <v>NMD</v>
      </c>
      <c r="T168" s="11" t="str">
        <f>IF([1]source_data!G170="","",IF([1]source_data!N170="","",[1]source_data!N170))</f>
        <v>Crisis Grant</v>
      </c>
      <c r="U168" s="15">
        <f>IF([1]source_data!G170="","",[1]tailored_settings!$B$8)</f>
        <v>46239</v>
      </c>
      <c r="V168" s="11" t="str">
        <f>IF([1]source_data!G170="","",[1]tailored_settings!$B$9)</f>
        <v>http://www.longleigh.org/</v>
      </c>
      <c r="W168" s="13" t="str">
        <f>IF([1]source_data!G170="","",IF([1]source_data!O170="","",[1]source_data!O170))</f>
        <v>2025-10-13</v>
      </c>
      <c r="X168" s="16" t="str">
        <f>IF([1]source_data!G170="","",IF([1]source_data!P170="","",[1]source_data!P170))</f>
        <v>2025-12-23</v>
      </c>
      <c r="Y168" s="17">
        <f>IF([1]source_data!G170="","",IF([1]source_data!Q170="","",[1]source_data!Q170))</f>
        <v>2</v>
      </c>
      <c r="Z168" s="18" t="str">
        <f>IF([1]source_data!G170="","",IF([1]source_data!I170="","",[1]tailored_settings!$B$10))</f>
        <v>Primary grant reason</v>
      </c>
      <c r="AA168" s="18" t="str">
        <f>IF([1]source_data!G170="","",IF([1]source_data!I170="","",[1]source_data!I170))</f>
        <v>1. Customer/family with a diagnosed condition or disability</v>
      </c>
      <c r="AB168" s="18" t="str">
        <f>IF([1]source_data!G170="","",IF([1]source_data!J170="","",[1]tailored_settings!$B$11))</f>
        <v/>
      </c>
      <c r="AC168" s="18" t="str">
        <f>IF([1]source_data!G170="","",IF([1]source_data!J170="","",[1]source_data!J170))</f>
        <v/>
      </c>
      <c r="AD168" s="18" t="str">
        <f>IF([1]source_data!G170="","",IF([1]source_data!K170="","",[1]tailored_settings!$B$12))</f>
        <v>Grant purpose</v>
      </c>
      <c r="AE168" s="18" t="str">
        <f>IF([1]source_data!G170="","",IF([1]source_data!K170="","",[1]source_data!K170))</f>
        <v>Food vouchers</v>
      </c>
      <c r="AF168" s="18" t="str">
        <f>IF([1]source_data!G170="","",IF([1]source_data!K170="","",[1]tailored_settings!$B$13))</f>
        <v>Grant purpose</v>
      </c>
      <c r="AG168" s="18" t="str">
        <f>IF([1]source_data!G170="","",IF([1]source_data!K170="","",[1]source_data!K170))</f>
        <v>Food vouchers</v>
      </c>
      <c r="AH168" s="18" t="str">
        <f>IF([1]source_data!G170="","",IF([1]source_data!M170="","",[1]tailored_settings!$B$14))</f>
        <v/>
      </c>
      <c r="AI168" s="18" t="str">
        <f>IF([1]source_data!G170="","",IF([1]source_data!M170="","",[1]source_data!M170))</f>
        <v/>
      </c>
    </row>
    <row r="169" spans="1:35" ht="16" x14ac:dyDescent="0.2">
      <c r="A169" s="11" t="str">
        <f>IF([1]source_data!G171="","",IF(AND([1]source_data!C171&lt;&gt;"",[1]tailored_settings!$B$15="Publish"),CONCATENATE([1]tailored_settings!$B$2&amp;[1]source_data!C171),IF(AND([1]source_data!C171&lt;&gt;"",[1]tailored_settings!$B$15="Do not publish"),CONCATENATE([1]tailored_settings!$B$2&amp;TEXT(ROW(A169)-1,"0000")&amp;"_"&amp;TEXT(F169,"yyyy-mm")),CONCATENATE([1]tailored_settings!$B$2&amp;TEXT(ROW(A169)-1,"0000")&amp;"_"&amp;TEXT(F169,"yyyy-mm")))))</f>
        <v>360G-Longleigh-E25-00243W</v>
      </c>
      <c r="B169" s="11" t="str">
        <f>IF([1]source_data!G171="","",IF([1]source_data!E171&lt;&gt;"",[1]source_data!E171,CONCATENATE("Grant to "&amp;G169)))</f>
        <v>Grant to Individual Recipient</v>
      </c>
      <c r="C169" s="11" t="str">
        <f>IF([1]source_data!G171="","",IF([1]source_data!F171="",_xlfn.XLOOKUP(T169,[1]tailored_settings!$B$20:$B$25,[1]tailored_settings!$A$20:$A$25,"")))</f>
        <v>Helping to provide an education or training  opportunity</v>
      </c>
      <c r="D169" s="12">
        <f>IF([1]source_data!G171="","",IF([1]source_data!G171="","",[1]source_data!G171))</f>
        <v>931.5</v>
      </c>
      <c r="E169" s="11" t="str">
        <f>IF([1]source_data!G171="","",[1]tailored_settings!$B$3)</f>
        <v>GBP</v>
      </c>
      <c r="F169" s="13" t="str">
        <f>IF([1]source_data!G171="","",IF([1]source_data!H171="","",[1]source_data!H171))</f>
        <v>2025-10-13</v>
      </c>
      <c r="G169" s="11" t="str">
        <f>IF([1]source_data!G171="","",[1]tailored_settings!$B$5)</f>
        <v>Individual Recipient</v>
      </c>
      <c r="H169" s="11" t="str">
        <f>IF([1]source_data!G171="","",IF(AND([1]source_data!A171&lt;&gt;"",[1]tailored_settings!$B$16="Publish"),CONCATENATE([1]tailored_settings!$B$2&amp;[1]source_data!A171),IF(AND([1]source_data!A171&lt;&gt;"",[1]tailored_settings!$B$16="Do not publish"),CONCATENATE([1]tailored_settings!$B$4&amp;TEXT(ROW(A169)-1,"0000")&amp;"_"&amp;TEXT(F169,"yyyy-mm")),CONCATENATE([1]tailored_settings!$B$4&amp;TEXT(ROW(A169)-1,"0000")&amp;"_"&amp;TEXT(F169,"yyyy-mm")))))</f>
        <v>360G-Longleigh-IND-0168_2025-10</v>
      </c>
      <c r="I169" s="11" t="str">
        <f>IF([1]source_data!G171="","",[1]tailored_settings!$B$7)</f>
        <v>Longleigh Foundation</v>
      </c>
      <c r="J169" s="11" t="str">
        <f>IF([1]source_data!G171="","",[1]tailored_settings!$B$6)</f>
        <v>GB-CHC-1169016</v>
      </c>
      <c r="K169" s="11" t="str">
        <f>IF([1]source_data!G171="","",IF([1]source_data!I171="","",VLOOKUP([1]source_data!I171,[1]codelist_mapping!A:C,3,FALSE)))</f>
        <v>GTIR060</v>
      </c>
      <c r="L169" s="11" t="str">
        <f>IF([1]source_data!G171="","",IF([1]source_data!J171="","",VLOOKUP([1]source_data!J171,[1]codelist_mapping!A:C,3,FALSE)))</f>
        <v/>
      </c>
      <c r="M169" s="11" t="str">
        <f>IF([1]source_data!G171="","",IF([1]source_data!K171="","",IF([1]source_data!M171&lt;&gt;"",CONCATENATE(VLOOKUP([1]source_data!K171,[1]codelist_mapping!F:H,3,FALSE)&amp;";"&amp;VLOOKUP([1]source_data!L171,[1]codelist_mapping!F:H,3,FALSE)&amp;";"&amp;VLOOKUP([1]source_data!M171,[1]codelist_mapping!F:H,3,FALSE)),IF([1]source_data!L171&lt;&gt;"",CONCATENATE(VLOOKUP([1]source_data!K171,[1]codelist_mapping!F:H,3,FALSE)&amp;";"&amp;VLOOKUP([1]source_data!L171,[1]codelist_mapping!F:H,3,FALSE)),IF([1]source_data!K171&lt;&gt;"",CONCATENATE(VLOOKUP([1]source_data!K171,[1]codelist_mapping!F:H,3,FALSE)))))))</f>
        <v>GTIP040;GTIP130</v>
      </c>
      <c r="N169" s="14" t="str">
        <f>IF([1]source_data!G171="","",IF([1]source_data!D171="","",VLOOKUP([1]source_data!D171,[1]geo_data!A:I,9,FALSE)))</f>
        <v>West Hill &amp; North Laine</v>
      </c>
      <c r="O169" s="14" t="str">
        <f>IF([1]source_data!G171="","",IF([1]source_data!D171="","",VLOOKUP([1]source_data!D171,[1]geo_data!A:I,8,FALSE)))</f>
        <v>E05015415</v>
      </c>
      <c r="P169" s="14" t="str">
        <f>IF([1]source_data!G171="","",IF(LEFT(O169,3)="E05","WD",IF(LEFT(O169,3)="S13","WD",IF(LEFT(O169,3)="W05","WD",IF(LEFT(O169,3)="W06","UA",IF(LEFT(O169,3)="S12","CA",IF(LEFT(O169,3)="E06","UA",IF(LEFT(O169,3)="E07","NMD",IF(LEFT(O169,3)="E08","MD",IF(LEFT(O169,3)="E09","LONB"))))))))))</f>
        <v>WD</v>
      </c>
      <c r="Q169" s="14" t="str">
        <f>IF([1]source_data!G171="","",IF([1]source_data!D171="","",VLOOKUP([1]source_data!D171,[1]geo_data!A:I,7,FALSE)))</f>
        <v>Brighton and Hove</v>
      </c>
      <c r="R169" s="14" t="str">
        <f>IF([1]source_data!G171="","",IF([1]source_data!D171="","",VLOOKUP([1]source_data!D171,[1]geo_data!A:I,6,FALSE)))</f>
        <v>E06000043</v>
      </c>
      <c r="S169" s="14" t="str">
        <f>IF([1]source_data!G171="","",IF(LEFT(R169,3)="E05","WD",IF(LEFT(R169,3)="S13","WD",IF(LEFT(R169,3)="W05","WD",IF(LEFT(R169,3)="W06","UA",IF(LEFT(R169,3)="S12","CA",IF(LEFT(R169,3)="E06","UA",IF(LEFT(R169,3)="E07","NMD",IF(LEFT(R169,3)="E08","MD",IF(LEFT(R169,3)="E09","LONB"))))))))))</f>
        <v>UA</v>
      </c>
      <c r="T169" s="11" t="str">
        <f>IF([1]source_data!G171="","",IF([1]source_data!N171="","",[1]source_data!N171))</f>
        <v>Education Training &amp; Employment Grant</v>
      </c>
      <c r="U169" s="15">
        <f>IF([1]source_data!G171="","",[1]tailored_settings!$B$8)</f>
        <v>46239</v>
      </c>
      <c r="V169" s="11" t="str">
        <f>IF([1]source_data!G171="","",[1]tailored_settings!$B$9)</f>
        <v>http://www.longleigh.org/</v>
      </c>
      <c r="W169" s="13" t="str">
        <f>IF([1]source_data!G171="","",IF([1]source_data!O171="","",[1]source_data!O171))</f>
        <v>2025-10-13</v>
      </c>
      <c r="X169" s="16" t="str">
        <f>IF([1]source_data!G171="","",IF([1]source_data!P171="","",[1]source_data!P171))</f>
        <v>2025-10-22</v>
      </c>
      <c r="Y169" s="17">
        <f>IF([1]source_data!G171="","",IF([1]source_data!Q171="","",[1]source_data!Q171))</f>
        <v>0</v>
      </c>
      <c r="Z169" s="18" t="str">
        <f>IF([1]source_data!G171="","",IF([1]source_data!I171="","",[1]tailored_settings!$B$10))</f>
        <v>Primary grant reason</v>
      </c>
      <c r="AA169" s="18" t="str">
        <f>IF([1]source_data!G171="","",IF([1]source_data!I171="","",[1]source_data!I171))</f>
        <v>4. Customer/family fleeing from a violent or abusive relationship</v>
      </c>
      <c r="AB169" s="18" t="str">
        <f>IF([1]source_data!G171="","",IF([1]source_data!J171="","",[1]tailored_settings!$B$11))</f>
        <v/>
      </c>
      <c r="AC169" s="18" t="str">
        <f>IF([1]source_data!G171="","",IF([1]source_data!J171="","",[1]source_data!J171))</f>
        <v/>
      </c>
      <c r="AD169" s="18" t="str">
        <f>IF([1]source_data!G171="","",IF([1]source_data!K171="","",[1]tailored_settings!$B$12))</f>
        <v>Grant purpose</v>
      </c>
      <c r="AE169" s="18" t="str">
        <f>IF([1]source_data!G171="","",IF([1]source_data!K171="","",[1]source_data!K171))</f>
        <v>Laptops</v>
      </c>
      <c r="AF169" s="18" t="str">
        <f>IF([1]source_data!G171="","",IF([1]source_data!K171="","",[1]tailored_settings!$B$13))</f>
        <v>Grant purpose</v>
      </c>
      <c r="AG169" s="18" t="str">
        <f>IF([1]source_data!G171="","",IF([1]source_data!K171="","",[1]source_data!K171))</f>
        <v>Laptops</v>
      </c>
      <c r="AH169" s="18" t="str">
        <f>IF([1]source_data!G171="","",IF([1]source_data!M171="","",[1]tailored_settings!$B$14))</f>
        <v/>
      </c>
      <c r="AI169" s="18" t="str">
        <f>IF([1]source_data!G171="","",IF([1]source_data!M171="","",[1]source_data!M171))</f>
        <v/>
      </c>
    </row>
    <row r="170" spans="1:35" ht="16" x14ac:dyDescent="0.2">
      <c r="A170" s="11" t="str">
        <f>IF([1]source_data!G172="","",IF(AND([1]source_data!C172&lt;&gt;"",[1]tailored_settings!$B$15="Publish"),CONCATENATE([1]tailored_settings!$B$2&amp;[1]source_data!C172),IF(AND([1]source_data!C172&lt;&gt;"",[1]tailored_settings!$B$15="Do not publish"),CONCATENATE([1]tailored_settings!$B$2&amp;TEXT(ROW(A170)-1,"0000")&amp;"_"&amp;TEXT(F170,"yyyy-mm")),CONCATENATE([1]tailored_settings!$B$2&amp;TEXT(ROW(A170)-1,"0000")&amp;"_"&amp;TEXT(F170,"yyyy-mm")))))</f>
        <v>360G-Longleigh-E25-00244W</v>
      </c>
      <c r="B170" s="11" t="str">
        <f>IF([1]source_data!G172="","",IF([1]source_data!E172&lt;&gt;"",[1]source_data!E172,CONCATENATE("Grant to "&amp;G170)))</f>
        <v>Grant to Individual Recipient</v>
      </c>
      <c r="C170" s="11" t="str">
        <f>IF([1]source_data!G172="","",IF([1]source_data!F172="",_xlfn.XLOOKUP(T170,[1]tailored_settings!$B$20:$B$25,[1]tailored_settings!$A$20:$A$25,"")))</f>
        <v>Providing financial aid after an impactful incident</v>
      </c>
      <c r="D170" s="12">
        <f>IF([1]source_data!G172="","",IF([1]source_data!G172="","",[1]source_data!G172))</f>
        <v>1890</v>
      </c>
      <c r="E170" s="11" t="str">
        <f>IF([1]source_data!G172="","",[1]tailored_settings!$B$3)</f>
        <v>GBP</v>
      </c>
      <c r="F170" s="13" t="str">
        <f>IF([1]source_data!G172="","",IF([1]source_data!H172="","",[1]source_data!H172))</f>
        <v>2025-10-13</v>
      </c>
      <c r="G170" s="11" t="str">
        <f>IF([1]source_data!G172="","",[1]tailored_settings!$B$5)</f>
        <v>Individual Recipient</v>
      </c>
      <c r="H170" s="11" t="str">
        <f>IF([1]source_data!G172="","",IF(AND([1]source_data!A172&lt;&gt;"",[1]tailored_settings!$B$16="Publish"),CONCATENATE([1]tailored_settings!$B$2&amp;[1]source_data!A172),IF(AND([1]source_data!A172&lt;&gt;"",[1]tailored_settings!$B$16="Do not publish"),CONCATENATE([1]tailored_settings!$B$4&amp;TEXT(ROW(A170)-1,"0000")&amp;"_"&amp;TEXT(F170,"yyyy-mm")),CONCATENATE([1]tailored_settings!$B$4&amp;TEXT(ROW(A170)-1,"0000")&amp;"_"&amp;TEXT(F170,"yyyy-mm")))))</f>
        <v>360G-Longleigh-IND-0169_2025-10</v>
      </c>
      <c r="I170" s="11" t="str">
        <f>IF([1]source_data!G172="","",[1]tailored_settings!$B$7)</f>
        <v>Longleigh Foundation</v>
      </c>
      <c r="J170" s="11" t="str">
        <f>IF([1]source_data!G172="","",[1]tailored_settings!$B$6)</f>
        <v>GB-CHC-1169016</v>
      </c>
      <c r="K170" s="11" t="str">
        <f>IF([1]source_data!G172="","",IF([1]source_data!I172="","",VLOOKUP([1]source_data!I172,[1]codelist_mapping!A:C,3,FALSE)))</f>
        <v>GTIR040</v>
      </c>
      <c r="L170" s="11" t="str">
        <f>IF([1]source_data!G172="","",IF([1]source_data!J172="","",VLOOKUP([1]source_data!J172,[1]codelist_mapping!A:C,3,FALSE)))</f>
        <v/>
      </c>
      <c r="M170" s="11" t="str">
        <f>IF([1]source_data!G172="","",IF([1]source_data!K172="","",IF([1]source_data!M172&lt;&gt;"",CONCATENATE(VLOOKUP([1]source_data!K172,[1]codelist_mapping!F:H,3,FALSE)&amp;";"&amp;VLOOKUP([1]source_data!L172,[1]codelist_mapping!F:H,3,FALSE)&amp;";"&amp;VLOOKUP([1]source_data!M172,[1]codelist_mapping!F:H,3,FALSE)),IF([1]source_data!L172&lt;&gt;"",CONCATENATE(VLOOKUP([1]source_data!K172,[1]codelist_mapping!F:H,3,FALSE)&amp;";"&amp;VLOOKUP([1]source_data!L172,[1]codelist_mapping!F:H,3,FALSE)),IF([1]source_data!K172&lt;&gt;"",CONCATENATE(VLOOKUP([1]source_data!K172,[1]codelist_mapping!F:H,3,FALSE)))))))</f>
        <v>GTIP120</v>
      </c>
      <c r="N170" s="14" t="str">
        <f>IF([1]source_data!G172="","",IF([1]source_data!D172="","",VLOOKUP([1]source_data!D172,[1]geo_data!A:I,9,FALSE)))</f>
        <v>Upperton</v>
      </c>
      <c r="O170" s="14" t="str">
        <f>IF([1]source_data!G172="","",IF([1]source_data!D172="","",VLOOKUP([1]source_data!D172,[1]geo_data!A:I,8,FALSE)))</f>
        <v>E05011582</v>
      </c>
      <c r="P170" s="14" t="str">
        <f>IF([1]source_data!G172="","",IF(LEFT(O170,3)="E05","WD",IF(LEFT(O170,3)="S13","WD",IF(LEFT(O170,3)="W05","WD",IF(LEFT(O170,3)="W06","UA",IF(LEFT(O170,3)="S12","CA",IF(LEFT(O170,3)="E06","UA",IF(LEFT(O170,3)="E07","NMD",IF(LEFT(O170,3)="E08","MD",IF(LEFT(O170,3)="E09","LONB"))))))))))</f>
        <v>WD</v>
      </c>
      <c r="Q170" s="14" t="str">
        <f>IF([1]source_data!G172="","",IF([1]source_data!D172="","",VLOOKUP([1]source_data!D172,[1]geo_data!A:I,7,FALSE)))</f>
        <v>Eastbourne</v>
      </c>
      <c r="R170" s="14" t="str">
        <f>IF([1]source_data!G172="","",IF([1]source_data!D172="","",VLOOKUP([1]source_data!D172,[1]geo_data!A:I,6,FALSE)))</f>
        <v>E07000061</v>
      </c>
      <c r="S170" s="14" t="str">
        <f>IF([1]source_data!G172="","",IF(LEFT(R170,3)="E05","WD",IF(LEFT(R170,3)="S13","WD",IF(LEFT(R170,3)="W05","WD",IF(LEFT(R170,3)="W06","UA",IF(LEFT(R170,3)="S12","CA",IF(LEFT(R170,3)="E06","UA",IF(LEFT(R170,3)="E07","NMD",IF(LEFT(R170,3)="E08","MD",IF(LEFT(R170,3)="E09","LONB"))))))))))</f>
        <v>NMD</v>
      </c>
      <c r="T170" s="11" t="str">
        <f>IF([1]source_data!G172="","",IF([1]source_data!N172="","",[1]source_data!N172))</f>
        <v>Critical Incident Grant</v>
      </c>
      <c r="U170" s="15">
        <f>IF([1]source_data!G172="","",[1]tailored_settings!$B$8)</f>
        <v>46239</v>
      </c>
      <c r="V170" s="11" t="str">
        <f>IF([1]source_data!G172="","",[1]tailored_settings!$B$9)</f>
        <v>http://www.longleigh.org/</v>
      </c>
      <c r="W170" s="13" t="str">
        <f>IF([1]source_data!G172="","",IF([1]source_data!O172="","",[1]source_data!O172))</f>
        <v>2025-10-13</v>
      </c>
      <c r="X170" s="16" t="str">
        <f>IF([1]source_data!G172="","",IF([1]source_data!P172="","",[1]source_data!P172))</f>
        <v>2025-11-24</v>
      </c>
      <c r="Y170" s="17">
        <f>IF([1]source_data!G172="","",IF([1]source_data!Q172="","",[1]source_data!Q172))</f>
        <v>1</v>
      </c>
      <c r="Z170" s="18" t="str">
        <f>IF([1]source_data!G172="","",IF([1]source_data!I172="","",[1]tailored_settings!$B$10))</f>
        <v>Primary grant reason</v>
      </c>
      <c r="AA170" s="18" t="str">
        <f>IF([1]source_data!G172="","",IF([1]source_data!I172="","",[1]source_data!I172))</f>
        <v>6a. Customer/family under the care of Social Services (Adult or Children’s) - MH</v>
      </c>
      <c r="AB170" s="18" t="str">
        <f>IF([1]source_data!G172="","",IF([1]source_data!J172="","",[1]tailored_settings!$B$11))</f>
        <v/>
      </c>
      <c r="AC170" s="18" t="str">
        <f>IF([1]source_data!G172="","",IF([1]source_data!J172="","",[1]source_data!J172))</f>
        <v/>
      </c>
      <c r="AD170" s="18" t="str">
        <f>IF([1]source_data!G172="","",IF([1]source_data!K172="","",[1]tailored_settings!$B$12))</f>
        <v>Grant purpose</v>
      </c>
      <c r="AE170" s="18" t="str">
        <f>IF([1]source_data!G172="","",IF([1]source_data!K172="","",[1]source_data!K172))</f>
        <v>House Deep Clean</v>
      </c>
      <c r="AF170" s="18" t="str">
        <f>IF([1]source_data!G172="","",IF([1]source_data!K172="","",[1]tailored_settings!$B$13))</f>
        <v>Grant purpose</v>
      </c>
      <c r="AG170" s="18" t="str">
        <f>IF([1]source_data!G172="","",IF([1]source_data!K172="","",[1]source_data!K172))</f>
        <v>House Deep Clean</v>
      </c>
      <c r="AH170" s="18" t="str">
        <f>IF([1]source_data!G172="","",IF([1]source_data!M172="","",[1]tailored_settings!$B$14))</f>
        <v/>
      </c>
      <c r="AI170" s="18" t="str">
        <f>IF([1]source_data!G172="","",IF([1]source_data!M172="","",[1]source_data!M172))</f>
        <v/>
      </c>
    </row>
    <row r="171" spans="1:35" ht="16" x14ac:dyDescent="0.2">
      <c r="A171" s="11" t="str">
        <f>IF([1]source_data!G173="","",IF(AND([1]source_data!C173&lt;&gt;"",[1]tailored_settings!$B$15="Publish"),CONCATENATE([1]tailored_settings!$B$2&amp;[1]source_data!C173),IF(AND([1]source_data!C173&lt;&gt;"",[1]tailored_settings!$B$15="Do not publish"),CONCATENATE([1]tailored_settings!$B$2&amp;TEXT(ROW(A171)-1,"0000")&amp;"_"&amp;TEXT(F171,"yyyy-mm")),CONCATENATE([1]tailored_settings!$B$2&amp;TEXT(ROW(A171)-1,"0000")&amp;"_"&amp;TEXT(F171,"yyyy-mm")))))</f>
        <v>360G-Longleigh-E25-00245W</v>
      </c>
      <c r="B171" s="11" t="str">
        <f>IF([1]source_data!G173="","",IF([1]source_data!E173&lt;&gt;"",[1]source_data!E173,CONCATENATE("Grant to "&amp;G171)))</f>
        <v>Grant to Individual Recipient</v>
      </c>
      <c r="C171" s="11" t="str">
        <f>IF([1]source_data!G173="","",IF([1]source_data!F173="",_xlfn.XLOOKUP(T171,[1]tailored_settings!$B$20:$B$25,[1]tailored_settings!$A$20:$A$25,"")))</f>
        <v>Helping to alleviate financial hardship</v>
      </c>
      <c r="D171" s="12">
        <f>IF([1]source_data!G173="","",IF([1]source_data!G173="","",[1]source_data!G173))</f>
        <v>463.99</v>
      </c>
      <c r="E171" s="11" t="str">
        <f>IF([1]source_data!G173="","",[1]tailored_settings!$B$3)</f>
        <v>GBP</v>
      </c>
      <c r="F171" s="13" t="str">
        <f>IF([1]source_data!G173="","",IF([1]source_data!H173="","",[1]source_data!H173))</f>
        <v>2025-10-13</v>
      </c>
      <c r="G171" s="11" t="str">
        <f>IF([1]source_data!G173="","",[1]tailored_settings!$B$5)</f>
        <v>Individual Recipient</v>
      </c>
      <c r="H171" s="11" t="str">
        <f>IF([1]source_data!G173="","",IF(AND([1]source_data!A173&lt;&gt;"",[1]tailored_settings!$B$16="Publish"),CONCATENATE([1]tailored_settings!$B$2&amp;[1]source_data!A173),IF(AND([1]source_data!A173&lt;&gt;"",[1]tailored_settings!$B$16="Do not publish"),CONCATENATE([1]tailored_settings!$B$4&amp;TEXT(ROW(A171)-1,"0000")&amp;"_"&amp;TEXT(F171,"yyyy-mm")),CONCATENATE([1]tailored_settings!$B$4&amp;TEXT(ROW(A171)-1,"0000")&amp;"_"&amp;TEXT(F171,"yyyy-mm")))))</f>
        <v>360G-Longleigh-IND-0170_2025-10</v>
      </c>
      <c r="I171" s="11" t="str">
        <f>IF([1]source_data!G173="","",[1]tailored_settings!$B$7)</f>
        <v>Longleigh Foundation</v>
      </c>
      <c r="J171" s="11" t="str">
        <f>IF([1]source_data!G173="","",[1]tailored_settings!$B$6)</f>
        <v>GB-CHC-1169016</v>
      </c>
      <c r="K171" s="11" t="str">
        <f>IF([1]source_data!G173="","",IF([1]source_data!I173="","",VLOOKUP([1]source_data!I173,[1]codelist_mapping!A:C,3,FALSE)))</f>
        <v>GTIR040</v>
      </c>
      <c r="L171" s="11" t="str">
        <f>IF([1]source_data!G173="","",IF([1]source_data!J173="","",VLOOKUP([1]source_data!J173,[1]codelist_mapping!A:C,3,FALSE)))</f>
        <v/>
      </c>
      <c r="M171" s="11" t="str">
        <f>IF([1]source_data!G173="","",IF([1]source_data!K173="","",IF([1]source_data!M173&lt;&gt;"",CONCATENATE(VLOOKUP([1]source_data!K173,[1]codelist_mapping!F:H,3,FALSE)&amp;";"&amp;VLOOKUP([1]source_data!L173,[1]codelist_mapping!F:H,3,FALSE)&amp;";"&amp;VLOOKUP([1]source_data!M173,[1]codelist_mapping!F:H,3,FALSE)),IF([1]source_data!L173&lt;&gt;"",CONCATENATE(VLOOKUP([1]source_data!K173,[1]codelist_mapping!F:H,3,FALSE)&amp;";"&amp;VLOOKUP([1]source_data!L173,[1]codelist_mapping!F:H,3,FALSE)),IF([1]source_data!K173&lt;&gt;"",CONCATENATE(VLOOKUP([1]source_data!K173,[1]codelist_mapping!F:H,3,FALSE)))))))</f>
        <v>GTIP020</v>
      </c>
      <c r="N171" s="14" t="str">
        <f>IF([1]source_data!G173="","",IF([1]source_data!D173="","",VLOOKUP([1]source_data!D173,[1]geo_data!A:I,9,FALSE)))</f>
        <v>Shefford</v>
      </c>
      <c r="O171" s="14" t="str">
        <f>IF([1]source_data!G173="","",IF([1]source_data!D173="","",VLOOKUP([1]source_data!D173,[1]geo_data!A:I,8,FALSE)))</f>
        <v>E05014421</v>
      </c>
      <c r="P171" s="14" t="str">
        <f>IF([1]source_data!G173="","",IF(LEFT(O171,3)="E05","WD",IF(LEFT(O171,3)="S13","WD",IF(LEFT(O171,3)="W05","WD",IF(LEFT(O171,3)="W06","UA",IF(LEFT(O171,3)="S12","CA",IF(LEFT(O171,3)="E06","UA",IF(LEFT(O171,3)="E07","NMD",IF(LEFT(O171,3)="E08","MD",IF(LEFT(O171,3)="E09","LONB"))))))))))</f>
        <v>WD</v>
      </c>
      <c r="Q171" s="14" t="str">
        <f>IF([1]source_data!G173="","",IF([1]source_data!D173="","",VLOOKUP([1]source_data!D173,[1]geo_data!A:I,7,FALSE)))</f>
        <v>Central Bedfordshire</v>
      </c>
      <c r="R171" s="14" t="str">
        <f>IF([1]source_data!G173="","",IF([1]source_data!D173="","",VLOOKUP([1]source_data!D173,[1]geo_data!A:I,6,FALSE)))</f>
        <v>E06000056</v>
      </c>
      <c r="S171" s="14" t="str">
        <f>IF([1]source_data!G173="","",IF(LEFT(R171,3)="E05","WD",IF(LEFT(R171,3)="S13","WD",IF(LEFT(R171,3)="W05","WD",IF(LEFT(R171,3)="W06","UA",IF(LEFT(R171,3)="S12","CA",IF(LEFT(R171,3)="E06","UA",IF(LEFT(R171,3)="E07","NMD",IF(LEFT(R171,3)="E08","MD",IF(LEFT(R171,3)="E09","LONB"))))))))))</f>
        <v>UA</v>
      </c>
      <c r="T171" s="11" t="str">
        <f>IF([1]source_data!G173="","",IF([1]source_data!N173="","",[1]source_data!N173))</f>
        <v>Hardship Grant</v>
      </c>
      <c r="U171" s="15">
        <f>IF([1]source_data!G173="","",[1]tailored_settings!$B$8)</f>
        <v>46239</v>
      </c>
      <c r="V171" s="11" t="str">
        <f>IF([1]source_data!G173="","",[1]tailored_settings!$B$9)</f>
        <v>http://www.longleigh.org/</v>
      </c>
      <c r="W171" s="13" t="str">
        <f>IF([1]source_data!G173="","",IF([1]source_data!O173="","",[1]source_data!O173))</f>
        <v>2025-10-13</v>
      </c>
      <c r="X171" s="16" t="str">
        <f>IF([1]source_data!G173="","",IF([1]source_data!P173="","",[1]source_data!P173))</f>
        <v>2025-10-20</v>
      </c>
      <c r="Y171" s="17">
        <f>IF([1]source_data!G173="","",IF([1]source_data!Q173="","",[1]source_data!Q173))</f>
        <v>0</v>
      </c>
      <c r="Z171" s="18" t="str">
        <f>IF([1]source_data!G173="","",IF([1]source_data!I173="","",[1]tailored_settings!$B$10))</f>
        <v>Primary grant reason</v>
      </c>
      <c r="AA171" s="18" t="str">
        <f>IF([1]source_data!G173="","",IF([1]source_data!I173="","",[1]source_data!I173))</f>
        <v>2. Customer/family receiving medication and/or therapy for a mental health condition or substance addiction.</v>
      </c>
      <c r="AB171" s="18" t="str">
        <f>IF([1]source_data!G173="","",IF([1]source_data!J173="","",[1]tailored_settings!$B$11))</f>
        <v/>
      </c>
      <c r="AC171" s="18" t="str">
        <f>IF([1]source_data!G173="","",IF([1]source_data!J173="","",[1]source_data!J173))</f>
        <v/>
      </c>
      <c r="AD171" s="18" t="str">
        <f>IF([1]source_data!G173="","",IF([1]source_data!K173="","",[1]tailored_settings!$B$12))</f>
        <v>Grant purpose</v>
      </c>
      <c r="AE171" s="18" t="str">
        <f>IF([1]source_data!G173="","",IF([1]source_data!K173="","",[1]source_data!K173))</f>
        <v>Appliances</v>
      </c>
      <c r="AF171" s="18" t="str">
        <f>IF([1]source_data!G173="","",IF([1]source_data!K173="","",[1]tailored_settings!$B$13))</f>
        <v>Grant purpose</v>
      </c>
      <c r="AG171" s="18" t="str">
        <f>IF([1]source_data!G173="","",IF([1]source_data!K173="","",[1]source_data!K173))</f>
        <v>Appliances</v>
      </c>
      <c r="AH171" s="18" t="str">
        <f>IF([1]source_data!G173="","",IF([1]source_data!M173="","",[1]tailored_settings!$B$14))</f>
        <v/>
      </c>
      <c r="AI171" s="18" t="str">
        <f>IF([1]source_data!G173="","",IF([1]source_data!M173="","",[1]source_data!M173))</f>
        <v/>
      </c>
    </row>
    <row r="172" spans="1:35" ht="16" x14ac:dyDescent="0.2">
      <c r="A172" s="11" t="str">
        <f>IF([1]source_data!G174="","",IF(AND([1]source_data!C174&lt;&gt;"",[1]tailored_settings!$B$15="Publish"),CONCATENATE([1]tailored_settings!$B$2&amp;[1]source_data!C174),IF(AND([1]source_data!C174&lt;&gt;"",[1]tailored_settings!$B$15="Do not publish"),CONCATENATE([1]tailored_settings!$B$2&amp;TEXT(ROW(A172)-1,"0000")&amp;"_"&amp;TEXT(F172,"yyyy-mm")),CONCATENATE([1]tailored_settings!$B$2&amp;TEXT(ROW(A172)-1,"0000")&amp;"_"&amp;TEXT(F172,"yyyy-mm")))))</f>
        <v>360G-Longleigh-E25-00246W</v>
      </c>
      <c r="B172" s="11" t="str">
        <f>IF([1]source_data!G174="","",IF([1]source_data!E174&lt;&gt;"",[1]source_data!E174,CONCATENATE("Grant to "&amp;G172)))</f>
        <v>Grant to Individual Recipient</v>
      </c>
      <c r="C172" s="11" t="str">
        <f>IF([1]source_data!G174="","",IF([1]source_data!F174="",_xlfn.XLOOKUP(T172,[1]tailored_settings!$B$20:$B$25,[1]tailored_settings!$A$20:$A$25,"")))</f>
        <v>Providing financial aid during a time of crisis</v>
      </c>
      <c r="D172" s="12">
        <f>IF([1]source_data!G174="","",IF([1]source_data!G174="","",[1]source_data!G174))</f>
        <v>350</v>
      </c>
      <c r="E172" s="11" t="str">
        <f>IF([1]source_data!G174="","",[1]tailored_settings!$B$3)</f>
        <v>GBP</v>
      </c>
      <c r="F172" s="13" t="str">
        <f>IF([1]source_data!G174="","",IF([1]source_data!H174="","",[1]source_data!H174))</f>
        <v>2025-10-13</v>
      </c>
      <c r="G172" s="11" t="str">
        <f>IF([1]source_data!G174="","",[1]tailored_settings!$B$5)</f>
        <v>Individual Recipient</v>
      </c>
      <c r="H172" s="11" t="str">
        <f>IF([1]source_data!G174="","",IF(AND([1]source_data!A174&lt;&gt;"",[1]tailored_settings!$B$16="Publish"),CONCATENATE([1]tailored_settings!$B$2&amp;[1]source_data!A174),IF(AND([1]source_data!A174&lt;&gt;"",[1]tailored_settings!$B$16="Do not publish"),CONCATENATE([1]tailored_settings!$B$4&amp;TEXT(ROW(A172)-1,"0000")&amp;"_"&amp;TEXT(F172,"yyyy-mm")),CONCATENATE([1]tailored_settings!$B$4&amp;TEXT(ROW(A172)-1,"0000")&amp;"_"&amp;TEXT(F172,"yyyy-mm")))))</f>
        <v>360G-Longleigh-IND-0171_2025-10</v>
      </c>
      <c r="I172" s="11" t="str">
        <f>IF([1]source_data!G174="","",[1]tailored_settings!$B$7)</f>
        <v>Longleigh Foundation</v>
      </c>
      <c r="J172" s="11" t="str">
        <f>IF([1]source_data!G174="","",[1]tailored_settings!$B$6)</f>
        <v>GB-CHC-1169016</v>
      </c>
      <c r="K172" s="11" t="str">
        <f>IF([1]source_data!G174="","",IF([1]source_data!I174="","",VLOOKUP([1]source_data!I174,[1]codelist_mapping!A:C,3,FALSE)))</f>
        <v>GTIR030</v>
      </c>
      <c r="L172" s="11" t="str">
        <f>IF([1]source_data!G174="","",IF([1]source_data!J174="","",VLOOKUP([1]source_data!J174,[1]codelist_mapping!A:C,3,FALSE)))</f>
        <v/>
      </c>
      <c r="M172" s="11" t="str">
        <f>IF([1]source_data!G174="","",IF([1]source_data!K174="","",IF([1]source_data!M174&lt;&gt;"",CONCATENATE(VLOOKUP([1]source_data!K174,[1]codelist_mapping!F:H,3,FALSE)&amp;";"&amp;VLOOKUP([1]source_data!L174,[1]codelist_mapping!F:H,3,FALSE)&amp;";"&amp;VLOOKUP([1]source_data!M174,[1]codelist_mapping!F:H,3,FALSE)),IF([1]source_data!L174&lt;&gt;"",CONCATENATE(VLOOKUP([1]source_data!K174,[1]codelist_mapping!F:H,3,FALSE)&amp;";"&amp;VLOOKUP([1]source_data!L174,[1]codelist_mapping!F:H,3,FALSE)),IF([1]source_data!K174&lt;&gt;"",CONCATENATE(VLOOKUP([1]source_data!K174,[1]codelist_mapping!F:H,3,FALSE)))))))</f>
        <v>GTIP070;GTIP050</v>
      </c>
      <c r="N172" s="14" t="str">
        <f>IF([1]source_data!G174="","",IF([1]source_data!D174="","",VLOOKUP([1]source_data!D174,[1]geo_data!A:I,9,FALSE)))</f>
        <v>Newbury Speen</v>
      </c>
      <c r="O172" s="14" t="str">
        <f>IF([1]source_data!G174="","",IF([1]source_data!D174="","",VLOOKUP([1]source_data!D174,[1]geo_data!A:I,8,FALSE)))</f>
        <v>E05012144</v>
      </c>
      <c r="P172" s="14" t="str">
        <f>IF([1]source_data!G174="","",IF(LEFT(O172,3)="E05","WD",IF(LEFT(O172,3)="S13","WD",IF(LEFT(O172,3)="W05","WD",IF(LEFT(O172,3)="W06","UA",IF(LEFT(O172,3)="S12","CA",IF(LEFT(O172,3)="E06","UA",IF(LEFT(O172,3)="E07","NMD",IF(LEFT(O172,3)="E08","MD",IF(LEFT(O172,3)="E09","LONB"))))))))))</f>
        <v>WD</v>
      </c>
      <c r="Q172" s="14" t="str">
        <f>IF([1]source_data!G174="","",IF([1]source_data!D174="","",VLOOKUP([1]source_data!D174,[1]geo_data!A:I,7,FALSE)))</f>
        <v>West Berkshire</v>
      </c>
      <c r="R172" s="14" t="str">
        <f>IF([1]source_data!G174="","",IF([1]source_data!D174="","",VLOOKUP([1]source_data!D174,[1]geo_data!A:I,6,FALSE)))</f>
        <v>E06000037</v>
      </c>
      <c r="S172" s="14" t="str">
        <f>IF([1]source_data!G174="","",IF(LEFT(R172,3)="E05","WD",IF(LEFT(R172,3)="S13","WD",IF(LEFT(R172,3)="W05","WD",IF(LEFT(R172,3)="W06","UA",IF(LEFT(R172,3)="S12","CA",IF(LEFT(R172,3)="E06","UA",IF(LEFT(R172,3)="E07","NMD",IF(LEFT(R172,3)="E08","MD",IF(LEFT(R172,3)="E09","LONB"))))))))))</f>
        <v>UA</v>
      </c>
      <c r="T172" s="11" t="str">
        <f>IF([1]source_data!G174="","",IF([1]source_data!N174="","",[1]source_data!N174))</f>
        <v>Crisis Grant</v>
      </c>
      <c r="U172" s="15">
        <f>IF([1]source_data!G174="","",[1]tailored_settings!$B$8)</f>
        <v>46239</v>
      </c>
      <c r="V172" s="11" t="str">
        <f>IF([1]source_data!G174="","",[1]tailored_settings!$B$9)</f>
        <v>http://www.longleigh.org/</v>
      </c>
      <c r="W172" s="13" t="str">
        <f>IF([1]source_data!G174="","",IF([1]source_data!O174="","",[1]source_data!O174))</f>
        <v>2025-10-13</v>
      </c>
      <c r="X172" s="16" t="str">
        <f>IF([1]source_data!G174="","",IF([1]source_data!P174="","",[1]source_data!P174))</f>
        <v>2026-01-23</v>
      </c>
      <c r="Y172" s="17">
        <f>IF([1]source_data!G174="","",IF([1]source_data!Q174="","",[1]source_data!Q174))</f>
        <v>3</v>
      </c>
      <c r="Z172" s="18" t="str">
        <f>IF([1]source_data!G174="","",IF([1]source_data!I174="","",[1]tailored_settings!$B$10))</f>
        <v>Primary grant reason</v>
      </c>
      <c r="AA172" s="18" t="str">
        <f>IF([1]source_data!G174="","",IF([1]source_data!I174="","",[1]source_data!I174))</f>
        <v>1. Customer/family with a diagnosed condition or disability</v>
      </c>
      <c r="AB172" s="18" t="str">
        <f>IF([1]source_data!G174="","",IF([1]source_data!J174="","",[1]tailored_settings!$B$11))</f>
        <v/>
      </c>
      <c r="AC172" s="18" t="str">
        <f>IF([1]source_data!G174="","",IF([1]source_data!J174="","",[1]source_data!J174))</f>
        <v/>
      </c>
      <c r="AD172" s="18" t="str">
        <f>IF([1]source_data!G174="","",IF([1]source_data!K174="","",[1]tailored_settings!$B$12))</f>
        <v>Grant purpose</v>
      </c>
      <c r="AE172" s="18" t="str">
        <f>IF([1]source_data!G174="","",IF([1]source_data!K174="","",[1]source_data!K174))</f>
        <v>Food vouchers</v>
      </c>
      <c r="AF172" s="18" t="str">
        <f>IF([1]source_data!G174="","",IF([1]source_data!K174="","",[1]tailored_settings!$B$13))</f>
        <v>Grant purpose</v>
      </c>
      <c r="AG172" s="18" t="str">
        <f>IF([1]source_data!G174="","",IF([1]source_data!K174="","",[1]source_data!K174))</f>
        <v>Food vouchers</v>
      </c>
      <c r="AH172" s="18" t="str">
        <f>IF([1]source_data!G174="","",IF([1]source_data!M174="","",[1]tailored_settings!$B$14))</f>
        <v/>
      </c>
      <c r="AI172" s="18" t="str">
        <f>IF([1]source_data!G174="","",IF([1]source_data!M174="","",[1]source_data!M174))</f>
        <v/>
      </c>
    </row>
    <row r="173" spans="1:35" ht="16" x14ac:dyDescent="0.2">
      <c r="A173" s="11" t="str">
        <f>IF([1]source_data!G175="","",IF(AND([1]source_data!C175&lt;&gt;"",[1]tailored_settings!$B$15="Publish"),CONCATENATE([1]tailored_settings!$B$2&amp;[1]source_data!C175),IF(AND([1]source_data!C175&lt;&gt;"",[1]tailored_settings!$B$15="Do not publish"),CONCATENATE([1]tailored_settings!$B$2&amp;TEXT(ROW(A173)-1,"0000")&amp;"_"&amp;TEXT(F173,"yyyy-mm")),CONCATENATE([1]tailored_settings!$B$2&amp;TEXT(ROW(A173)-1,"0000")&amp;"_"&amp;TEXT(F173,"yyyy-mm")))))</f>
        <v>360G-Longleigh-E25-00247W</v>
      </c>
      <c r="B173" s="11" t="str">
        <f>IF([1]source_data!G175="","",IF([1]source_data!E175&lt;&gt;"",[1]source_data!E175,CONCATENATE("Grant to "&amp;G173)))</f>
        <v>Grant to Individual Recipient</v>
      </c>
      <c r="C173" s="11" t="str">
        <f>IF([1]source_data!G175="","",IF([1]source_data!F175="",_xlfn.XLOOKUP(T173,[1]tailored_settings!$B$20:$B$25,[1]tailored_settings!$A$20:$A$25,"")))</f>
        <v>Providing financial aid during a time of crisis</v>
      </c>
      <c r="D173" s="12">
        <f>IF([1]source_data!G175="","",IF([1]source_data!G175="","",[1]source_data!G175))</f>
        <v>350</v>
      </c>
      <c r="E173" s="11" t="str">
        <f>IF([1]source_data!G175="","",[1]tailored_settings!$B$3)</f>
        <v>GBP</v>
      </c>
      <c r="F173" s="13" t="str">
        <f>IF([1]source_data!G175="","",IF([1]source_data!H175="","",[1]source_data!H175))</f>
        <v>2025-10-13</v>
      </c>
      <c r="G173" s="11" t="str">
        <f>IF([1]source_data!G175="","",[1]tailored_settings!$B$5)</f>
        <v>Individual Recipient</v>
      </c>
      <c r="H173" s="11" t="str">
        <f>IF([1]source_data!G175="","",IF(AND([1]source_data!A175&lt;&gt;"",[1]tailored_settings!$B$16="Publish"),CONCATENATE([1]tailored_settings!$B$2&amp;[1]source_data!A175),IF(AND([1]source_data!A175&lt;&gt;"",[1]tailored_settings!$B$16="Do not publish"),CONCATENATE([1]tailored_settings!$B$4&amp;TEXT(ROW(A173)-1,"0000")&amp;"_"&amp;TEXT(F173,"yyyy-mm")),CONCATENATE([1]tailored_settings!$B$4&amp;TEXT(ROW(A173)-1,"0000")&amp;"_"&amp;TEXT(F173,"yyyy-mm")))))</f>
        <v>360G-Longleigh-IND-0172_2025-10</v>
      </c>
      <c r="I173" s="11" t="str">
        <f>IF([1]source_data!G175="","",[1]tailored_settings!$B$7)</f>
        <v>Longleigh Foundation</v>
      </c>
      <c r="J173" s="11" t="str">
        <f>IF([1]source_data!G175="","",[1]tailored_settings!$B$6)</f>
        <v>GB-CHC-1169016</v>
      </c>
      <c r="K173" s="11" t="str">
        <f>IF([1]source_data!G175="","",IF([1]source_data!I175="","",VLOOKUP([1]source_data!I175,[1]codelist_mapping!A:C,3,FALSE)))</f>
        <v>GTIR030</v>
      </c>
      <c r="L173" s="11" t="str">
        <f>IF([1]source_data!G175="","",IF([1]source_data!J175="","",VLOOKUP([1]source_data!J175,[1]codelist_mapping!A:C,3,FALSE)))</f>
        <v/>
      </c>
      <c r="M173" s="11" t="str">
        <f>IF([1]source_data!G175="","",IF([1]source_data!K175="","",IF([1]source_data!M175&lt;&gt;"",CONCATENATE(VLOOKUP([1]source_data!K175,[1]codelist_mapping!F:H,3,FALSE)&amp;";"&amp;VLOOKUP([1]source_data!L175,[1]codelist_mapping!F:H,3,FALSE)&amp;";"&amp;VLOOKUP([1]source_data!M175,[1]codelist_mapping!F:H,3,FALSE)),IF([1]source_data!L175&lt;&gt;"",CONCATENATE(VLOOKUP([1]source_data!K175,[1]codelist_mapping!F:H,3,FALSE)&amp;";"&amp;VLOOKUP([1]source_data!L175,[1]codelist_mapping!F:H,3,FALSE)),IF([1]source_data!K175&lt;&gt;"",CONCATENATE(VLOOKUP([1]source_data!K175,[1]codelist_mapping!F:H,3,FALSE)))))))</f>
        <v>GTIP070;GTIP050</v>
      </c>
      <c r="N173" s="14" t="str">
        <f>IF([1]source_data!G175="","",IF([1]source_data!D175="","",VLOOKUP([1]source_data!D175,[1]geo_data!A:I,9,FALSE)))</f>
        <v>Leominster South</v>
      </c>
      <c r="O173" s="14" t="str">
        <f>IF([1]source_data!G175="","",IF([1]source_data!D175="","",VLOOKUP([1]source_data!D175,[1]geo_data!A:I,8,FALSE)))</f>
        <v>E05009470</v>
      </c>
      <c r="P173" s="14" t="str">
        <f>IF([1]source_data!G175="","",IF(LEFT(O173,3)="E05","WD",IF(LEFT(O173,3)="S13","WD",IF(LEFT(O173,3)="W05","WD",IF(LEFT(O173,3)="W06","UA",IF(LEFT(O173,3)="S12","CA",IF(LEFT(O173,3)="E06","UA",IF(LEFT(O173,3)="E07","NMD",IF(LEFT(O173,3)="E08","MD",IF(LEFT(O173,3)="E09","LONB"))))))))))</f>
        <v>WD</v>
      </c>
      <c r="Q173" s="14" t="str">
        <f>IF([1]source_data!G175="","",IF([1]source_data!D175="","",VLOOKUP([1]source_data!D175,[1]geo_data!A:I,7,FALSE)))</f>
        <v>Herefordshire, County of</v>
      </c>
      <c r="R173" s="14" t="str">
        <f>IF([1]source_data!G175="","",IF([1]source_data!D175="","",VLOOKUP([1]source_data!D175,[1]geo_data!A:I,6,FALSE)))</f>
        <v>E06000019</v>
      </c>
      <c r="S173" s="14" t="str">
        <f>IF([1]source_data!G175="","",IF(LEFT(R173,3)="E05","WD",IF(LEFT(R173,3)="S13","WD",IF(LEFT(R173,3)="W05","WD",IF(LEFT(R173,3)="W06","UA",IF(LEFT(R173,3)="S12","CA",IF(LEFT(R173,3)="E06","UA",IF(LEFT(R173,3)="E07","NMD",IF(LEFT(R173,3)="E08","MD",IF(LEFT(R173,3)="E09","LONB"))))))))))</f>
        <v>UA</v>
      </c>
      <c r="T173" s="11" t="str">
        <f>IF([1]source_data!G175="","",IF([1]source_data!N175="","",[1]source_data!N175))</f>
        <v>Crisis Grant</v>
      </c>
      <c r="U173" s="15">
        <f>IF([1]source_data!G175="","",[1]tailored_settings!$B$8)</f>
        <v>46239</v>
      </c>
      <c r="V173" s="11" t="str">
        <f>IF([1]source_data!G175="","",[1]tailored_settings!$B$9)</f>
        <v>http://www.longleigh.org/</v>
      </c>
      <c r="W173" s="13" t="str">
        <f>IF([1]source_data!G175="","",IF([1]source_data!O175="","",[1]source_data!O175))</f>
        <v>2025-10-13</v>
      </c>
      <c r="X173" s="16" t="str">
        <f>IF([1]source_data!G175="","",IF([1]source_data!P175="","",[1]source_data!P175))</f>
        <v>2025-11-20</v>
      </c>
      <c r="Y173" s="17">
        <f>IF([1]source_data!G175="","",IF([1]source_data!Q175="","",[1]source_data!Q175))</f>
        <v>1</v>
      </c>
      <c r="Z173" s="18" t="str">
        <f>IF([1]source_data!G175="","",IF([1]source_data!I175="","",[1]tailored_settings!$B$10))</f>
        <v>Primary grant reason</v>
      </c>
      <c r="AA173" s="18" t="str">
        <f>IF([1]source_data!G175="","",IF([1]source_data!I175="","",[1]source_data!I175))</f>
        <v>1. Customer/family with a diagnosed condition or disability</v>
      </c>
      <c r="AB173" s="18" t="str">
        <f>IF([1]source_data!G175="","",IF([1]source_data!J175="","",[1]tailored_settings!$B$11))</f>
        <v/>
      </c>
      <c r="AC173" s="18" t="str">
        <f>IF([1]source_data!G175="","",IF([1]source_data!J175="","",[1]source_data!J175))</f>
        <v/>
      </c>
      <c r="AD173" s="18" t="str">
        <f>IF([1]source_data!G175="","",IF([1]source_data!K175="","",[1]tailored_settings!$B$12))</f>
        <v>Grant purpose</v>
      </c>
      <c r="AE173" s="18" t="str">
        <f>IF([1]source_data!G175="","",IF([1]source_data!K175="","",[1]source_data!K175))</f>
        <v>Food vouchers</v>
      </c>
      <c r="AF173" s="18" t="str">
        <f>IF([1]source_data!G175="","",IF([1]source_data!K175="","",[1]tailored_settings!$B$13))</f>
        <v>Grant purpose</v>
      </c>
      <c r="AG173" s="18" t="str">
        <f>IF([1]source_data!G175="","",IF([1]source_data!K175="","",[1]source_data!K175))</f>
        <v>Food vouchers</v>
      </c>
      <c r="AH173" s="18" t="str">
        <f>IF([1]source_data!G175="","",IF([1]source_data!M175="","",[1]tailored_settings!$B$14))</f>
        <v/>
      </c>
      <c r="AI173" s="18" t="str">
        <f>IF([1]source_data!G175="","",IF([1]source_data!M175="","",[1]source_data!M175))</f>
        <v/>
      </c>
    </row>
    <row r="174" spans="1:35" ht="16" x14ac:dyDescent="0.2">
      <c r="A174" s="11" t="str">
        <f>IF([1]source_data!G176="","",IF(AND([1]source_data!C176&lt;&gt;"",[1]tailored_settings!$B$15="Publish"),CONCATENATE([1]tailored_settings!$B$2&amp;[1]source_data!C176),IF(AND([1]source_data!C176&lt;&gt;"",[1]tailored_settings!$B$15="Do not publish"),CONCATENATE([1]tailored_settings!$B$2&amp;TEXT(ROW(A174)-1,"0000")&amp;"_"&amp;TEXT(F174,"yyyy-mm")),CONCATENATE([1]tailored_settings!$B$2&amp;TEXT(ROW(A174)-1,"0000")&amp;"_"&amp;TEXT(F174,"yyyy-mm")))))</f>
        <v>360G-Longleigh-E25-00248W</v>
      </c>
      <c r="B174" s="11" t="str">
        <f>IF([1]source_data!G176="","",IF([1]source_data!E176&lt;&gt;"",[1]source_data!E176,CONCATENATE("Grant to "&amp;G174)))</f>
        <v>Grant to Individual Recipient</v>
      </c>
      <c r="C174" s="11" t="str">
        <f>IF([1]source_data!G176="","",IF([1]source_data!F176="",_xlfn.XLOOKUP(T174,[1]tailored_settings!$B$20:$B$25,[1]tailored_settings!$A$20:$A$25,"")))</f>
        <v>Helping to alleviate financial hardship</v>
      </c>
      <c r="D174" s="12">
        <f>IF([1]source_data!G176="","",IF([1]source_data!G176="","",[1]source_data!G176))</f>
        <v>978.09999999999991</v>
      </c>
      <c r="E174" s="11" t="str">
        <f>IF([1]source_data!G176="","",[1]tailored_settings!$B$3)</f>
        <v>GBP</v>
      </c>
      <c r="F174" s="13" t="str">
        <f>IF([1]source_data!G176="","",IF([1]source_data!H176="","",[1]source_data!H176))</f>
        <v>2025-10-13</v>
      </c>
      <c r="G174" s="11" t="str">
        <f>IF([1]source_data!G176="","",[1]tailored_settings!$B$5)</f>
        <v>Individual Recipient</v>
      </c>
      <c r="H174" s="11" t="str">
        <f>IF([1]source_data!G176="","",IF(AND([1]source_data!A176&lt;&gt;"",[1]tailored_settings!$B$16="Publish"),CONCATENATE([1]tailored_settings!$B$2&amp;[1]source_data!A176),IF(AND([1]source_data!A176&lt;&gt;"",[1]tailored_settings!$B$16="Do not publish"),CONCATENATE([1]tailored_settings!$B$4&amp;TEXT(ROW(A174)-1,"0000")&amp;"_"&amp;TEXT(F174,"yyyy-mm")),CONCATENATE([1]tailored_settings!$B$4&amp;TEXT(ROW(A174)-1,"0000")&amp;"_"&amp;TEXT(F174,"yyyy-mm")))))</f>
        <v>360G-Longleigh-IND-0173_2025-10</v>
      </c>
      <c r="I174" s="11" t="str">
        <f>IF([1]source_data!G176="","",[1]tailored_settings!$B$7)</f>
        <v>Longleigh Foundation</v>
      </c>
      <c r="J174" s="11" t="str">
        <f>IF([1]source_data!G176="","",[1]tailored_settings!$B$6)</f>
        <v>GB-CHC-1169016</v>
      </c>
      <c r="K174" s="11" t="str">
        <f>IF([1]source_data!G176="","",IF([1]source_data!I176="","",VLOOKUP([1]source_data!I176,[1]codelist_mapping!A:C,3,FALSE)))</f>
        <v>GTIR030</v>
      </c>
      <c r="L174" s="11" t="str">
        <f>IF([1]source_data!G176="","",IF([1]source_data!J176="","",VLOOKUP([1]source_data!J176,[1]codelist_mapping!A:C,3,FALSE)))</f>
        <v/>
      </c>
      <c r="M174" s="11" t="str">
        <f>IF([1]source_data!G176="","",IF([1]source_data!K176="","",IF([1]source_data!M176&lt;&gt;"",CONCATENATE(VLOOKUP([1]source_data!K176,[1]codelist_mapping!F:H,3,FALSE)&amp;";"&amp;VLOOKUP([1]source_data!L176,[1]codelist_mapping!F:H,3,FALSE)&amp;";"&amp;VLOOKUP([1]source_data!M176,[1]codelist_mapping!F:H,3,FALSE)),IF([1]source_data!L176&lt;&gt;"",CONCATENATE(VLOOKUP([1]source_data!K176,[1]codelist_mapping!F:H,3,FALSE)&amp;";"&amp;VLOOKUP([1]source_data!L176,[1]codelist_mapping!F:H,3,FALSE)),IF([1]source_data!K176&lt;&gt;"",CONCATENATE(VLOOKUP([1]source_data!K176,[1]codelist_mapping!F:H,3,FALSE)))))))</f>
        <v>GTIP020;GTIP020</v>
      </c>
      <c r="N174" s="14" t="str">
        <f>IF([1]source_data!G176="","",IF([1]source_data!D176="","",VLOOKUP([1]source_data!D176,[1]geo_data!A:I,9,FALSE)))</f>
        <v>Northill</v>
      </c>
      <c r="O174" s="14" t="str">
        <f>IF([1]source_data!G176="","",IF([1]source_data!D176="","",VLOOKUP([1]source_data!D176,[1]geo_data!A:I,8,FALSE)))</f>
        <v>E05014418</v>
      </c>
      <c r="P174" s="14" t="str">
        <f>IF([1]source_data!G176="","",IF(LEFT(O174,3)="E05","WD",IF(LEFT(O174,3)="S13","WD",IF(LEFT(O174,3)="W05","WD",IF(LEFT(O174,3)="W06","UA",IF(LEFT(O174,3)="S12","CA",IF(LEFT(O174,3)="E06","UA",IF(LEFT(O174,3)="E07","NMD",IF(LEFT(O174,3)="E08","MD",IF(LEFT(O174,3)="E09","LONB"))))))))))</f>
        <v>WD</v>
      </c>
      <c r="Q174" s="14" t="str">
        <f>IF([1]source_data!G176="","",IF([1]source_data!D176="","",VLOOKUP([1]source_data!D176,[1]geo_data!A:I,7,FALSE)))</f>
        <v>Central Bedfordshire</v>
      </c>
      <c r="R174" s="14" t="str">
        <f>IF([1]source_data!G176="","",IF([1]source_data!D176="","",VLOOKUP([1]source_data!D176,[1]geo_data!A:I,6,FALSE)))</f>
        <v>E06000056</v>
      </c>
      <c r="S174" s="14" t="str">
        <f>IF([1]source_data!G176="","",IF(LEFT(R174,3)="E05","WD",IF(LEFT(R174,3)="S13","WD",IF(LEFT(R174,3)="W05","WD",IF(LEFT(R174,3)="W06","UA",IF(LEFT(R174,3)="S12","CA",IF(LEFT(R174,3)="E06","UA",IF(LEFT(R174,3)="E07","NMD",IF(LEFT(R174,3)="E08","MD",IF(LEFT(R174,3)="E09","LONB"))))))))))</f>
        <v>UA</v>
      </c>
      <c r="T174" s="11" t="str">
        <f>IF([1]source_data!G176="","",IF([1]source_data!N176="","",[1]source_data!N176))</f>
        <v>Hardship Grant</v>
      </c>
      <c r="U174" s="15">
        <f>IF([1]source_data!G176="","",[1]tailored_settings!$B$8)</f>
        <v>46239</v>
      </c>
      <c r="V174" s="11" t="str">
        <f>IF([1]source_data!G176="","",[1]tailored_settings!$B$9)</f>
        <v>http://www.longleigh.org/</v>
      </c>
      <c r="W174" s="13" t="str">
        <f>IF([1]source_data!G176="","",IF([1]source_data!O176="","",[1]source_data!O176))</f>
        <v>2025-10-13</v>
      </c>
      <c r="X174" s="16" t="str">
        <f>IF([1]source_data!G176="","",IF([1]source_data!P176="","",[1]source_data!P176))</f>
        <v>2025-11-17</v>
      </c>
      <c r="Y174" s="17">
        <f>IF([1]source_data!G176="","",IF([1]source_data!Q176="","",[1]source_data!Q176))</f>
        <v>1</v>
      </c>
      <c r="Z174" s="18" t="str">
        <f>IF([1]source_data!G176="","",IF([1]source_data!I176="","",[1]tailored_settings!$B$10))</f>
        <v>Primary grant reason</v>
      </c>
      <c r="AA174" s="18" t="str">
        <f>IF([1]source_data!G176="","",IF([1]source_data!I176="","",[1]source_data!I176))</f>
        <v>1. Customer/family with a diagnosed condition or disability</v>
      </c>
      <c r="AB174" s="18" t="str">
        <f>IF([1]source_data!G176="","",IF([1]source_data!J176="","",[1]tailored_settings!$B$11))</f>
        <v/>
      </c>
      <c r="AC174" s="18" t="str">
        <f>IF([1]source_data!G176="","",IF([1]source_data!J176="","",[1]source_data!J176))</f>
        <v/>
      </c>
      <c r="AD174" s="18" t="str">
        <f>IF([1]source_data!G176="","",IF([1]source_data!K176="","",[1]tailored_settings!$B$12))</f>
        <v>Grant purpose</v>
      </c>
      <c r="AE174" s="18" t="str">
        <f>IF([1]source_data!G176="","",IF([1]source_data!K176="","",[1]source_data!K176))</f>
        <v xml:space="preserve">Furniture </v>
      </c>
      <c r="AF174" s="18" t="str">
        <f>IF([1]source_data!G176="","",IF([1]source_data!K176="","",[1]tailored_settings!$B$13))</f>
        <v>Grant purpose</v>
      </c>
      <c r="AG174" s="18" t="str">
        <f>IF([1]source_data!G176="","",IF([1]source_data!K176="","",[1]source_data!K176))</f>
        <v xml:space="preserve">Furniture </v>
      </c>
      <c r="AH174" s="18" t="str">
        <f>IF([1]source_data!G176="","",IF([1]source_data!M176="","",[1]tailored_settings!$B$14))</f>
        <v/>
      </c>
      <c r="AI174" s="18" t="str">
        <f>IF([1]source_data!G176="","",IF([1]source_data!M176="","",[1]source_data!M176))</f>
        <v/>
      </c>
    </row>
    <row r="175" spans="1:35" ht="16" x14ac:dyDescent="0.2">
      <c r="A175" s="11" t="str">
        <f>IF([1]source_data!G177="","",IF(AND([1]source_data!C177&lt;&gt;"",[1]tailored_settings!$B$15="Publish"),CONCATENATE([1]tailored_settings!$B$2&amp;[1]source_data!C177),IF(AND([1]source_data!C177&lt;&gt;"",[1]tailored_settings!$B$15="Do not publish"),CONCATENATE([1]tailored_settings!$B$2&amp;TEXT(ROW(A175)-1,"0000")&amp;"_"&amp;TEXT(F175,"yyyy-mm")),CONCATENATE([1]tailored_settings!$B$2&amp;TEXT(ROW(A175)-1,"0000")&amp;"_"&amp;TEXT(F175,"yyyy-mm")))))</f>
        <v>360G-Longleigh-E25-00249W</v>
      </c>
      <c r="B175" s="11" t="str">
        <f>IF([1]source_data!G177="","",IF([1]source_data!E177&lt;&gt;"",[1]source_data!E177,CONCATENATE("Grant to "&amp;G175)))</f>
        <v>Grant to Individual Recipient</v>
      </c>
      <c r="C175" s="11" t="str">
        <f>IF([1]source_data!G177="","",IF([1]source_data!F177="",_xlfn.XLOOKUP(T175,[1]tailored_settings!$B$20:$B$25,[1]tailored_settings!$A$20:$A$25,"")))</f>
        <v>Providing financial aid during a time of crisis</v>
      </c>
      <c r="D175" s="12">
        <f>IF([1]source_data!G177="","",IF([1]source_data!G177="","",[1]source_data!G177))</f>
        <v>350</v>
      </c>
      <c r="E175" s="11" t="str">
        <f>IF([1]source_data!G177="","",[1]tailored_settings!$B$3)</f>
        <v>GBP</v>
      </c>
      <c r="F175" s="13" t="str">
        <f>IF([1]source_data!G177="","",IF([1]source_data!H177="","",[1]source_data!H177))</f>
        <v>2025-10-13</v>
      </c>
      <c r="G175" s="11" t="str">
        <f>IF([1]source_data!G177="","",[1]tailored_settings!$B$5)</f>
        <v>Individual Recipient</v>
      </c>
      <c r="H175" s="11" t="str">
        <f>IF([1]source_data!G177="","",IF(AND([1]source_data!A177&lt;&gt;"",[1]tailored_settings!$B$16="Publish"),CONCATENATE([1]tailored_settings!$B$2&amp;[1]source_data!A177),IF(AND([1]source_data!A177&lt;&gt;"",[1]tailored_settings!$B$16="Do not publish"),CONCATENATE([1]tailored_settings!$B$4&amp;TEXT(ROW(A175)-1,"0000")&amp;"_"&amp;TEXT(F175,"yyyy-mm")),CONCATENATE([1]tailored_settings!$B$4&amp;TEXT(ROW(A175)-1,"0000")&amp;"_"&amp;TEXT(F175,"yyyy-mm")))))</f>
        <v>360G-Longleigh-IND-0174_2025-10</v>
      </c>
      <c r="I175" s="11" t="str">
        <f>IF([1]source_data!G177="","",[1]tailored_settings!$B$7)</f>
        <v>Longleigh Foundation</v>
      </c>
      <c r="J175" s="11" t="str">
        <f>IF([1]source_data!G177="","",[1]tailored_settings!$B$6)</f>
        <v>GB-CHC-1169016</v>
      </c>
      <c r="K175" s="11" t="str">
        <f>IF([1]source_data!G177="","",IF([1]source_data!I177="","",VLOOKUP([1]source_data!I177,[1]codelist_mapping!A:C,3,FALSE)))</f>
        <v>GTIR040</v>
      </c>
      <c r="L175" s="11" t="str">
        <f>IF([1]source_data!G177="","",IF([1]source_data!J177="","",VLOOKUP([1]source_data!J177,[1]codelist_mapping!A:C,3,FALSE)))</f>
        <v/>
      </c>
      <c r="M175" s="11" t="str">
        <f>IF([1]source_data!G177="","",IF([1]source_data!K177="","",IF([1]source_data!M177&lt;&gt;"",CONCATENATE(VLOOKUP([1]source_data!K177,[1]codelist_mapping!F:H,3,FALSE)&amp;";"&amp;VLOOKUP([1]source_data!L177,[1]codelist_mapping!F:H,3,FALSE)&amp;";"&amp;VLOOKUP([1]source_data!M177,[1]codelist_mapping!F:H,3,FALSE)),IF([1]source_data!L177&lt;&gt;"",CONCATENATE(VLOOKUP([1]source_data!K177,[1]codelist_mapping!F:H,3,FALSE)&amp;";"&amp;VLOOKUP([1]source_data!L177,[1]codelist_mapping!F:H,3,FALSE)),IF([1]source_data!K177&lt;&gt;"",CONCATENATE(VLOOKUP([1]source_data!K177,[1]codelist_mapping!F:H,3,FALSE)))))))</f>
        <v>GTIP070;GTIP050</v>
      </c>
      <c r="N175" s="14" t="str">
        <f>IF([1]source_data!G177="","",IF([1]source_data!D177="","",VLOOKUP([1]source_data!D177,[1]geo_data!A:I,9,FALSE)))</f>
        <v>Yeovil East</v>
      </c>
      <c r="O175" s="14" t="str">
        <f>IF([1]source_data!G177="","",IF([1]source_data!D177="","",VLOOKUP([1]source_data!D177,[1]geo_data!A:I,8,FALSE)))</f>
        <v>E05014391</v>
      </c>
      <c r="P175" s="14" t="str">
        <f>IF([1]source_data!G177="","",IF(LEFT(O175,3)="E05","WD",IF(LEFT(O175,3)="S13","WD",IF(LEFT(O175,3)="W05","WD",IF(LEFT(O175,3)="W06","UA",IF(LEFT(O175,3)="S12","CA",IF(LEFT(O175,3)="E06","UA",IF(LEFT(O175,3)="E07","NMD",IF(LEFT(O175,3)="E08","MD",IF(LEFT(O175,3)="E09","LONB"))))))))))</f>
        <v>WD</v>
      </c>
      <c r="Q175" s="14" t="str">
        <f>IF([1]source_data!G177="","",IF([1]source_data!D177="","",VLOOKUP([1]source_data!D177,[1]geo_data!A:I,7,FALSE)))</f>
        <v>Somerset</v>
      </c>
      <c r="R175" s="14" t="str">
        <f>IF([1]source_data!G177="","",IF([1]source_data!D177="","",VLOOKUP([1]source_data!D177,[1]geo_data!A:I,6,FALSE)))</f>
        <v>E06000066</v>
      </c>
      <c r="S175" s="14" t="str">
        <f>IF([1]source_data!G177="","",IF(LEFT(R175,3)="E05","WD",IF(LEFT(R175,3)="S13","WD",IF(LEFT(R175,3)="W05","WD",IF(LEFT(R175,3)="W06","UA",IF(LEFT(R175,3)="S12","CA",IF(LEFT(R175,3)="E06","UA",IF(LEFT(R175,3)="E07","NMD",IF(LEFT(R175,3)="E08","MD",IF(LEFT(R175,3)="E09","LONB"))))))))))</f>
        <v>UA</v>
      </c>
      <c r="T175" s="11" t="str">
        <f>IF([1]source_data!G177="","",IF([1]source_data!N177="","",[1]source_data!N177))</f>
        <v>Crisis Grant</v>
      </c>
      <c r="U175" s="15">
        <f>IF([1]source_data!G177="","",[1]tailored_settings!$B$8)</f>
        <v>46239</v>
      </c>
      <c r="V175" s="11" t="str">
        <f>IF([1]source_data!G177="","",[1]tailored_settings!$B$9)</f>
        <v>http://www.longleigh.org/</v>
      </c>
      <c r="W175" s="13" t="str">
        <f>IF([1]source_data!G177="","",IF([1]source_data!O177="","",[1]source_data!O177))</f>
        <v>2025-10-13</v>
      </c>
      <c r="X175" s="16" t="str">
        <f>IF([1]source_data!G177="","",IF([1]source_data!P177="","",[1]source_data!P177))</f>
        <v>2025-11-28</v>
      </c>
      <c r="Y175" s="17">
        <f>IF([1]source_data!G177="","",IF([1]source_data!Q177="","",[1]source_data!Q177))</f>
        <v>1</v>
      </c>
      <c r="Z175" s="18" t="str">
        <f>IF([1]source_data!G177="","",IF([1]source_data!I177="","",[1]tailored_settings!$B$10))</f>
        <v>Primary grant reason</v>
      </c>
      <c r="AA175" s="18" t="str">
        <f>IF([1]source_data!G177="","",IF([1]source_data!I177="","",[1]source_data!I177))</f>
        <v>2. Customer/family receiving medication and/or therapy for a mental health condition or substance addiction.</v>
      </c>
      <c r="AB175" s="18" t="str">
        <f>IF([1]source_data!G177="","",IF([1]source_data!J177="","",[1]tailored_settings!$B$11))</f>
        <v/>
      </c>
      <c r="AC175" s="18" t="str">
        <f>IF([1]source_data!G177="","",IF([1]source_data!J177="","",[1]source_data!J177))</f>
        <v/>
      </c>
      <c r="AD175" s="18" t="str">
        <f>IF([1]source_data!G177="","",IF([1]source_data!K177="","",[1]tailored_settings!$B$12))</f>
        <v>Grant purpose</v>
      </c>
      <c r="AE175" s="18" t="str">
        <f>IF([1]source_data!G177="","",IF([1]source_data!K177="","",[1]source_data!K177))</f>
        <v>Food vouchers</v>
      </c>
      <c r="AF175" s="18" t="str">
        <f>IF([1]source_data!G177="","",IF([1]source_data!K177="","",[1]tailored_settings!$B$13))</f>
        <v>Grant purpose</v>
      </c>
      <c r="AG175" s="18" t="str">
        <f>IF([1]source_data!G177="","",IF([1]source_data!K177="","",[1]source_data!K177))</f>
        <v>Food vouchers</v>
      </c>
      <c r="AH175" s="18" t="str">
        <f>IF([1]source_data!G177="","",IF([1]source_data!M177="","",[1]tailored_settings!$B$14))</f>
        <v/>
      </c>
      <c r="AI175" s="18" t="str">
        <f>IF([1]source_data!G177="","",IF([1]source_data!M177="","",[1]source_data!M177))</f>
        <v/>
      </c>
    </row>
    <row r="176" spans="1:35" ht="16" x14ac:dyDescent="0.2">
      <c r="A176" s="11" t="str">
        <f>IF([1]source_data!G178="","",IF(AND([1]source_data!C178&lt;&gt;"",[1]tailored_settings!$B$15="Publish"),CONCATENATE([1]tailored_settings!$B$2&amp;[1]source_data!C178),IF(AND([1]source_data!C178&lt;&gt;"",[1]tailored_settings!$B$15="Do not publish"),CONCATENATE([1]tailored_settings!$B$2&amp;TEXT(ROW(A176)-1,"0000")&amp;"_"&amp;TEXT(F176,"yyyy-mm")),CONCATENATE([1]tailored_settings!$B$2&amp;TEXT(ROW(A176)-1,"0000")&amp;"_"&amp;TEXT(F176,"yyyy-mm")))))</f>
        <v>360G-Longleigh-E25-00250W</v>
      </c>
      <c r="B176" s="11" t="str">
        <f>IF([1]source_data!G178="","",IF([1]source_data!E178&lt;&gt;"",[1]source_data!E178,CONCATENATE("Grant to "&amp;G176)))</f>
        <v>Grant to Individual Recipient</v>
      </c>
      <c r="C176" s="11" t="str">
        <f>IF([1]source_data!G178="","",IF([1]source_data!F178="",_xlfn.XLOOKUP(T176,[1]tailored_settings!$B$20:$B$25,[1]tailored_settings!$A$20:$A$25,"")))</f>
        <v>Helping to alleviate financial hardship</v>
      </c>
      <c r="D176" s="12">
        <f>IF([1]source_data!G178="","",IF([1]source_data!G178="","",[1]source_data!G178))</f>
        <v>870.96</v>
      </c>
      <c r="E176" s="11" t="str">
        <f>IF([1]source_data!G178="","",[1]tailored_settings!$B$3)</f>
        <v>GBP</v>
      </c>
      <c r="F176" s="13" t="str">
        <f>IF([1]source_data!G178="","",IF([1]source_data!H178="","",[1]source_data!H178))</f>
        <v>2025-10-13</v>
      </c>
      <c r="G176" s="11" t="str">
        <f>IF([1]source_data!G178="","",[1]tailored_settings!$B$5)</f>
        <v>Individual Recipient</v>
      </c>
      <c r="H176" s="11" t="str">
        <f>IF([1]source_data!G178="","",IF(AND([1]source_data!A178&lt;&gt;"",[1]tailored_settings!$B$16="Publish"),CONCATENATE([1]tailored_settings!$B$2&amp;[1]source_data!A178),IF(AND([1]source_data!A178&lt;&gt;"",[1]tailored_settings!$B$16="Do not publish"),CONCATENATE([1]tailored_settings!$B$4&amp;TEXT(ROW(A176)-1,"0000")&amp;"_"&amp;TEXT(F176,"yyyy-mm")),CONCATENATE([1]tailored_settings!$B$4&amp;TEXT(ROW(A176)-1,"0000")&amp;"_"&amp;TEXT(F176,"yyyy-mm")))))</f>
        <v>360G-Longleigh-IND-0175_2025-10</v>
      </c>
      <c r="I176" s="11" t="str">
        <f>IF([1]source_data!G178="","",[1]tailored_settings!$B$7)</f>
        <v>Longleigh Foundation</v>
      </c>
      <c r="J176" s="11" t="str">
        <f>IF([1]source_data!G178="","",[1]tailored_settings!$B$6)</f>
        <v>GB-CHC-1169016</v>
      </c>
      <c r="K176" s="11" t="str">
        <f>IF([1]source_data!G178="","",IF([1]source_data!I178="","",VLOOKUP([1]source_data!I178,[1]codelist_mapping!A:C,3,FALSE)))</f>
        <v>GTIR030</v>
      </c>
      <c r="L176" s="11" t="str">
        <f>IF([1]source_data!G178="","",IF([1]source_data!J178="","",VLOOKUP([1]source_data!J178,[1]codelist_mapping!A:C,3,FALSE)))</f>
        <v>GTIR040</v>
      </c>
      <c r="M176" s="11" t="str">
        <f>IF([1]source_data!G178="","",IF([1]source_data!K178="","",IF([1]source_data!M178&lt;&gt;"",CONCATENATE(VLOOKUP([1]source_data!K178,[1]codelist_mapping!F:H,3,FALSE)&amp;";"&amp;VLOOKUP([1]source_data!L178,[1]codelist_mapping!F:H,3,FALSE)&amp;";"&amp;VLOOKUP([1]source_data!M178,[1]codelist_mapping!F:H,3,FALSE)),IF([1]source_data!L178&lt;&gt;"",CONCATENATE(VLOOKUP([1]source_data!K178,[1]codelist_mapping!F:H,3,FALSE)&amp;";"&amp;VLOOKUP([1]source_data!L178,[1]codelist_mapping!F:H,3,FALSE)),IF([1]source_data!K178&lt;&gt;"",CONCATENATE(VLOOKUP([1]source_data!K178,[1]codelist_mapping!F:H,3,FALSE)))))))</f>
        <v>GTIP020</v>
      </c>
      <c r="N176" s="14" t="str">
        <f>IF([1]source_data!G178="","",IF([1]source_data!D178="","",VLOOKUP([1]source_data!D178,[1]geo_data!A:I,9,FALSE)))</f>
        <v>Pinhoe</v>
      </c>
      <c r="O176" s="14" t="str">
        <f>IF([1]source_data!G178="","",IF([1]source_data!D178="","",VLOOKUP([1]source_data!D178,[1]geo_data!A:I,8,FALSE)))</f>
        <v>E05011018</v>
      </c>
      <c r="P176" s="14" t="str">
        <f>IF([1]source_data!G178="","",IF(LEFT(O176,3)="E05","WD",IF(LEFT(O176,3)="S13","WD",IF(LEFT(O176,3)="W05","WD",IF(LEFT(O176,3)="W06","UA",IF(LEFT(O176,3)="S12","CA",IF(LEFT(O176,3)="E06","UA",IF(LEFT(O176,3)="E07","NMD",IF(LEFT(O176,3)="E08","MD",IF(LEFT(O176,3)="E09","LONB"))))))))))</f>
        <v>WD</v>
      </c>
      <c r="Q176" s="14" t="str">
        <f>IF([1]source_data!G178="","",IF([1]source_data!D178="","",VLOOKUP([1]source_data!D178,[1]geo_data!A:I,7,FALSE)))</f>
        <v>Exeter</v>
      </c>
      <c r="R176" s="14" t="str">
        <f>IF([1]source_data!G178="","",IF([1]source_data!D178="","",VLOOKUP([1]source_data!D178,[1]geo_data!A:I,6,FALSE)))</f>
        <v>E07000041</v>
      </c>
      <c r="S176" s="14" t="str">
        <f>IF([1]source_data!G178="","",IF(LEFT(R176,3)="E05","WD",IF(LEFT(R176,3)="S13","WD",IF(LEFT(R176,3)="W05","WD",IF(LEFT(R176,3)="W06","UA",IF(LEFT(R176,3)="S12","CA",IF(LEFT(R176,3)="E06","UA",IF(LEFT(R176,3)="E07","NMD",IF(LEFT(R176,3)="E08","MD",IF(LEFT(R176,3)="E09","LONB"))))))))))</f>
        <v>NMD</v>
      </c>
      <c r="T176" s="11" t="str">
        <f>IF([1]source_data!G178="","",IF([1]source_data!N178="","",[1]source_data!N178))</f>
        <v>Hardship Grant</v>
      </c>
      <c r="U176" s="15">
        <f>IF([1]source_data!G178="","",[1]tailored_settings!$B$8)</f>
        <v>46239</v>
      </c>
      <c r="V176" s="11" t="str">
        <f>IF([1]source_data!G178="","",[1]tailored_settings!$B$9)</f>
        <v>http://www.longleigh.org/</v>
      </c>
      <c r="W176" s="13" t="str">
        <f>IF([1]source_data!G178="","",IF([1]source_data!O178="","",[1]source_data!O178))</f>
        <v>2025-10-13</v>
      </c>
      <c r="X176" s="16" t="str">
        <f>IF([1]source_data!G178="","",IF([1]source_data!P178="","",[1]source_data!P178))</f>
        <v>2025-11-14</v>
      </c>
      <c r="Y176" s="17">
        <f>IF([1]source_data!G178="","",IF([1]source_data!Q178="","",[1]source_data!Q178))</f>
        <v>1</v>
      </c>
      <c r="Z176" s="18" t="str">
        <f>IF([1]source_data!G178="","",IF([1]source_data!I178="","",[1]tailored_settings!$B$10))</f>
        <v>Primary grant reason</v>
      </c>
      <c r="AA176" s="18" t="str">
        <f>IF([1]source_data!G178="","",IF([1]source_data!I178="","",[1]source_data!I178))</f>
        <v>1. Customer/family with a diagnosed condition or disability</v>
      </c>
      <c r="AB176" s="18" t="str">
        <f>IF([1]source_data!G178="","",IF([1]source_data!J178="","",[1]tailored_settings!$B$11))</f>
        <v>Secondary grant reason</v>
      </c>
      <c r="AC176" s="18" t="str">
        <f>IF([1]source_data!G178="","",IF([1]source_data!J178="","",[1]source_data!J178))</f>
        <v>2. Customer/family receiving medication and/or therapy for a mental health condition or substance addiction.</v>
      </c>
      <c r="AD176" s="18" t="str">
        <f>IF([1]source_data!G178="","",IF([1]source_data!K178="","",[1]tailored_settings!$B$12))</f>
        <v>Grant purpose</v>
      </c>
      <c r="AE176" s="18" t="str">
        <f>IF([1]source_data!G178="","",IF([1]source_data!K178="","",[1]source_data!K178))</f>
        <v xml:space="preserve">Furniture </v>
      </c>
      <c r="AF176" s="18" t="str">
        <f>IF([1]source_data!G178="","",IF([1]source_data!K178="","",[1]tailored_settings!$B$13))</f>
        <v>Grant purpose</v>
      </c>
      <c r="AG176" s="18" t="str">
        <f>IF([1]source_data!G178="","",IF([1]source_data!K178="","",[1]source_data!K178))</f>
        <v xml:space="preserve">Furniture </v>
      </c>
      <c r="AH176" s="18" t="str">
        <f>IF([1]source_data!G178="","",IF([1]source_data!M178="","",[1]tailored_settings!$B$14))</f>
        <v/>
      </c>
      <c r="AI176" s="18" t="str">
        <f>IF([1]source_data!G178="","",IF([1]source_data!M178="","",[1]source_data!M178))</f>
        <v/>
      </c>
    </row>
    <row r="177" spans="1:35" ht="16" x14ac:dyDescent="0.2">
      <c r="A177" s="11" t="str">
        <f>IF([1]source_data!G179="","",IF(AND([1]source_data!C179&lt;&gt;"",[1]tailored_settings!$B$15="Publish"),CONCATENATE([1]tailored_settings!$B$2&amp;[1]source_data!C179),IF(AND([1]source_data!C179&lt;&gt;"",[1]tailored_settings!$B$15="Do not publish"),CONCATENATE([1]tailored_settings!$B$2&amp;TEXT(ROW(A177)-1,"0000")&amp;"_"&amp;TEXT(F177,"yyyy-mm")),CONCATENATE([1]tailored_settings!$B$2&amp;TEXT(ROW(A177)-1,"0000")&amp;"_"&amp;TEXT(F177,"yyyy-mm")))))</f>
        <v>360G-Longleigh-E25-00251W</v>
      </c>
      <c r="B177" s="11" t="str">
        <f>IF([1]source_data!G179="","",IF([1]source_data!E179&lt;&gt;"",[1]source_data!E179,CONCATENATE("Grant to "&amp;G177)))</f>
        <v>Grant to Individual Recipient</v>
      </c>
      <c r="C177" s="11" t="str">
        <f>IF([1]source_data!G179="","",IF([1]source_data!F179="",_xlfn.XLOOKUP(T177,[1]tailored_settings!$B$20:$B$25,[1]tailored_settings!$A$20:$A$25,"")))</f>
        <v>Helping to alleviate financial hardship</v>
      </c>
      <c r="D177" s="12">
        <f>IF([1]source_data!G179="","",IF([1]source_data!G179="","",[1]source_data!G179))</f>
        <v>1037.54</v>
      </c>
      <c r="E177" s="11" t="str">
        <f>IF([1]source_data!G179="","",[1]tailored_settings!$B$3)</f>
        <v>GBP</v>
      </c>
      <c r="F177" s="13" t="str">
        <f>IF([1]source_data!G179="","",IF([1]source_data!H179="","",[1]source_data!H179))</f>
        <v>2025-10-13</v>
      </c>
      <c r="G177" s="11" t="str">
        <f>IF([1]source_data!G179="","",[1]tailored_settings!$B$5)</f>
        <v>Individual Recipient</v>
      </c>
      <c r="H177" s="11" t="str">
        <f>IF([1]source_data!G179="","",IF(AND([1]source_data!A179&lt;&gt;"",[1]tailored_settings!$B$16="Publish"),CONCATENATE([1]tailored_settings!$B$2&amp;[1]source_data!A179),IF(AND([1]source_data!A179&lt;&gt;"",[1]tailored_settings!$B$16="Do not publish"),CONCATENATE([1]tailored_settings!$B$4&amp;TEXT(ROW(A177)-1,"0000")&amp;"_"&amp;TEXT(F177,"yyyy-mm")),CONCATENATE([1]tailored_settings!$B$4&amp;TEXT(ROW(A177)-1,"0000")&amp;"_"&amp;TEXT(F177,"yyyy-mm")))))</f>
        <v>360G-Longleigh-IND-0176_2025-10</v>
      </c>
      <c r="I177" s="11" t="str">
        <f>IF([1]source_data!G179="","",[1]tailored_settings!$B$7)</f>
        <v>Longleigh Foundation</v>
      </c>
      <c r="J177" s="11" t="str">
        <f>IF([1]source_data!G179="","",[1]tailored_settings!$B$6)</f>
        <v>GB-CHC-1169016</v>
      </c>
      <c r="K177" s="11" t="str">
        <f>IF([1]source_data!G179="","",IF([1]source_data!I179="","",VLOOKUP([1]source_data!I179,[1]codelist_mapping!A:C,3,FALSE)))</f>
        <v>GTIR010</v>
      </c>
      <c r="L177" s="11" t="str">
        <f>IF([1]source_data!G179="","",IF([1]source_data!J179="","",VLOOKUP([1]source_data!J179,[1]codelist_mapping!A:C,3,FALSE)))</f>
        <v/>
      </c>
      <c r="M177" s="11" t="str">
        <f>IF([1]source_data!G179="","",IF([1]source_data!K179="","",IF([1]source_data!M179&lt;&gt;"",CONCATENATE(VLOOKUP([1]source_data!K179,[1]codelist_mapping!F:H,3,FALSE)&amp;";"&amp;VLOOKUP([1]source_data!L179,[1]codelist_mapping!F:H,3,FALSE)&amp;";"&amp;VLOOKUP([1]source_data!M179,[1]codelist_mapping!F:H,3,FALSE)),IF([1]source_data!L179&lt;&gt;"",CONCATENATE(VLOOKUP([1]source_data!K179,[1]codelist_mapping!F:H,3,FALSE)&amp;";"&amp;VLOOKUP([1]source_data!L179,[1]codelist_mapping!F:H,3,FALSE)),IF([1]source_data!K179&lt;&gt;"",CONCATENATE(VLOOKUP([1]source_data!K179,[1]codelist_mapping!F:H,3,FALSE)))))))</f>
        <v>GTIP020;GTIP020</v>
      </c>
      <c r="N177" s="14" t="str">
        <f>IF([1]source_data!G179="","",IF([1]source_data!D179="","",VLOOKUP([1]source_data!D179,[1]geo_data!A:I,9,FALSE)))</f>
        <v> Cross Gates &amp; Whinmoor</v>
      </c>
      <c r="O177" s="14" t="str">
        <f>IF([1]source_data!G179="","",IF([1]source_data!D179="","",VLOOKUP([1]source_data!D179,[1]geo_data!A:I,8,FALSE)))</f>
        <v>E05011391</v>
      </c>
      <c r="P177" s="14" t="str">
        <f>IF([1]source_data!G179="","",IF(LEFT(O177,3)="E05","WD",IF(LEFT(O177,3)="S13","WD",IF(LEFT(O177,3)="W05","WD",IF(LEFT(O177,3)="W06","UA",IF(LEFT(O177,3)="S12","CA",IF(LEFT(O177,3)="E06","UA",IF(LEFT(O177,3)="E07","NMD",IF(LEFT(O177,3)="E08","MD",IF(LEFT(O177,3)="E09","LONB"))))))))))</f>
        <v>WD</v>
      </c>
      <c r="Q177" s="14" t="str">
        <f>IF([1]source_data!G179="","",IF([1]source_data!D179="","",VLOOKUP([1]source_data!D179,[1]geo_data!A:I,7,FALSE)))</f>
        <v>Leeds</v>
      </c>
      <c r="R177" s="14" t="str">
        <f>IF([1]source_data!G179="","",IF([1]source_data!D179="","",VLOOKUP([1]source_data!D179,[1]geo_data!A:I,6,FALSE)))</f>
        <v>E08000035</v>
      </c>
      <c r="S177" s="14" t="str">
        <f>IF([1]source_data!G179="","",IF(LEFT(R177,3)="E05","WD",IF(LEFT(R177,3)="S13","WD",IF(LEFT(R177,3)="W05","WD",IF(LEFT(R177,3)="W06","UA",IF(LEFT(R177,3)="S12","CA",IF(LEFT(R177,3)="E06","UA",IF(LEFT(R177,3)="E07","NMD",IF(LEFT(R177,3)="E08","MD",IF(LEFT(R177,3)="E09","LONB"))))))))))</f>
        <v>MD</v>
      </c>
      <c r="T177" s="11" t="str">
        <f>IF([1]source_data!G179="","",IF([1]source_data!N179="","",[1]source_data!N179))</f>
        <v>Hardship Grant</v>
      </c>
      <c r="U177" s="15">
        <f>IF([1]source_data!G179="","",[1]tailored_settings!$B$8)</f>
        <v>46239</v>
      </c>
      <c r="V177" s="11" t="str">
        <f>IF([1]source_data!G179="","",[1]tailored_settings!$B$9)</f>
        <v>http://www.longleigh.org/</v>
      </c>
      <c r="W177" s="13" t="str">
        <f>IF([1]source_data!G179="","",IF([1]source_data!O179="","",[1]source_data!O179))</f>
        <v>2025-10-13</v>
      </c>
      <c r="X177" s="16" t="str">
        <f>IF([1]source_data!G179="","",IF([1]source_data!P179="","",[1]source_data!P179))</f>
        <v>2025-10-21</v>
      </c>
      <c r="Y177" s="17">
        <f>IF([1]source_data!G179="","",IF([1]source_data!Q179="","",[1]source_data!Q179))</f>
        <v>0</v>
      </c>
      <c r="Z177" s="18" t="str">
        <f>IF([1]source_data!G179="","",IF([1]source_data!I179="","",[1]tailored_settings!$B$10))</f>
        <v>Primary grant reason</v>
      </c>
      <c r="AA177" s="18" t="str">
        <f>IF([1]source_data!G179="","",IF([1]source_data!I179="","",[1]source_data!I179))</f>
        <v>7. Customer/family with a child/ren in receipt of means-tested free school meals.</v>
      </c>
      <c r="AB177" s="18" t="str">
        <f>IF([1]source_data!G179="","",IF([1]source_data!J179="","",[1]tailored_settings!$B$11))</f>
        <v/>
      </c>
      <c r="AC177" s="18" t="str">
        <f>IF([1]source_data!G179="","",IF([1]source_data!J179="","",[1]source_data!J179))</f>
        <v/>
      </c>
      <c r="AD177" s="18" t="str">
        <f>IF([1]source_data!G179="","",IF([1]source_data!K179="","",[1]tailored_settings!$B$12))</f>
        <v>Grant purpose</v>
      </c>
      <c r="AE177" s="18" t="str">
        <f>IF([1]source_data!G179="","",IF([1]source_data!K179="","",[1]source_data!K179))</f>
        <v xml:space="preserve">Furniture </v>
      </c>
      <c r="AF177" s="18" t="str">
        <f>IF([1]source_data!G179="","",IF([1]source_data!K179="","",[1]tailored_settings!$B$13))</f>
        <v>Grant purpose</v>
      </c>
      <c r="AG177" s="18" t="str">
        <f>IF([1]source_data!G179="","",IF([1]source_data!K179="","",[1]source_data!K179))</f>
        <v xml:space="preserve">Furniture </v>
      </c>
      <c r="AH177" s="18" t="str">
        <f>IF([1]source_data!G179="","",IF([1]source_data!M179="","",[1]tailored_settings!$B$14))</f>
        <v/>
      </c>
      <c r="AI177" s="18" t="str">
        <f>IF([1]source_data!G179="","",IF([1]source_data!M179="","",[1]source_data!M179))</f>
        <v/>
      </c>
    </row>
    <row r="178" spans="1:35" ht="16" x14ac:dyDescent="0.2">
      <c r="A178" s="11" t="str">
        <f>IF([1]source_data!G180="","",IF(AND([1]source_data!C180&lt;&gt;"",[1]tailored_settings!$B$15="Publish"),CONCATENATE([1]tailored_settings!$B$2&amp;[1]source_data!C180),IF(AND([1]source_data!C180&lt;&gt;"",[1]tailored_settings!$B$15="Do not publish"),CONCATENATE([1]tailored_settings!$B$2&amp;TEXT(ROW(A178)-1,"0000")&amp;"_"&amp;TEXT(F178,"yyyy-mm")),CONCATENATE([1]tailored_settings!$B$2&amp;TEXT(ROW(A178)-1,"0000")&amp;"_"&amp;TEXT(F178,"yyyy-mm")))))</f>
        <v>360G-Longleigh-E25-00252W</v>
      </c>
      <c r="B178" s="11" t="str">
        <f>IF([1]source_data!G180="","",IF([1]source_data!E180&lt;&gt;"",[1]source_data!E180,CONCATENATE("Grant to "&amp;G178)))</f>
        <v>Grant to Individual Recipient</v>
      </c>
      <c r="C178" s="11" t="str">
        <f>IF([1]source_data!G180="","",IF([1]source_data!F180="",_xlfn.XLOOKUP(T178,[1]tailored_settings!$B$20:$B$25,[1]tailored_settings!$A$20:$A$25,"")))</f>
        <v>Helping to alleviate financial hardship</v>
      </c>
      <c r="D178" s="12">
        <f>IF([1]source_data!G180="","",IF([1]source_data!G180="","",[1]source_data!G180))</f>
        <v>720.00000000000011</v>
      </c>
      <c r="E178" s="11" t="str">
        <f>IF([1]source_data!G180="","",[1]tailored_settings!$B$3)</f>
        <v>GBP</v>
      </c>
      <c r="F178" s="13" t="str">
        <f>IF([1]source_data!G180="","",IF([1]source_data!H180="","",[1]source_data!H180))</f>
        <v>2025-10-13</v>
      </c>
      <c r="G178" s="11" t="str">
        <f>IF([1]source_data!G180="","",[1]tailored_settings!$B$5)</f>
        <v>Individual Recipient</v>
      </c>
      <c r="H178" s="11" t="str">
        <f>IF([1]source_data!G180="","",IF(AND([1]source_data!A180&lt;&gt;"",[1]tailored_settings!$B$16="Publish"),CONCATENATE([1]tailored_settings!$B$2&amp;[1]source_data!A180),IF(AND([1]source_data!A180&lt;&gt;"",[1]tailored_settings!$B$16="Do not publish"),CONCATENATE([1]tailored_settings!$B$4&amp;TEXT(ROW(A178)-1,"0000")&amp;"_"&amp;TEXT(F178,"yyyy-mm")),CONCATENATE([1]tailored_settings!$B$4&amp;TEXT(ROW(A178)-1,"0000")&amp;"_"&amp;TEXT(F178,"yyyy-mm")))))</f>
        <v>360G-Longleigh-IND-0177_2025-10</v>
      </c>
      <c r="I178" s="11" t="str">
        <f>IF([1]source_data!G180="","",[1]tailored_settings!$B$7)</f>
        <v>Longleigh Foundation</v>
      </c>
      <c r="J178" s="11" t="str">
        <f>IF([1]source_data!G180="","",[1]tailored_settings!$B$6)</f>
        <v>GB-CHC-1169016</v>
      </c>
      <c r="K178" s="11" t="str">
        <f>IF([1]source_data!G180="","",IF([1]source_data!I180="","",VLOOKUP([1]source_data!I180,[1]codelist_mapping!A:C,3,FALSE)))</f>
        <v>GTIR040</v>
      </c>
      <c r="L178" s="11" t="str">
        <f>IF([1]source_data!G180="","",IF([1]source_data!J180="","",VLOOKUP([1]source_data!J180,[1]codelist_mapping!A:C,3,FALSE)))</f>
        <v/>
      </c>
      <c r="M178" s="11" t="str">
        <f>IF([1]source_data!G180="","",IF([1]source_data!K180="","",IF([1]source_data!M180&lt;&gt;"",CONCATENATE(VLOOKUP([1]source_data!K180,[1]codelist_mapping!F:H,3,FALSE)&amp;";"&amp;VLOOKUP([1]source_data!L180,[1]codelist_mapping!F:H,3,FALSE)&amp;";"&amp;VLOOKUP([1]source_data!M180,[1]codelist_mapping!F:H,3,FALSE)),IF([1]source_data!L180&lt;&gt;"",CONCATENATE(VLOOKUP([1]source_data!K180,[1]codelist_mapping!F:H,3,FALSE)&amp;";"&amp;VLOOKUP([1]source_data!L180,[1]codelist_mapping!F:H,3,FALSE)),IF([1]source_data!K180&lt;&gt;"",CONCATENATE(VLOOKUP([1]source_data!K180,[1]codelist_mapping!F:H,3,FALSE)))))))</f>
        <v>GTIP020;GTIP060</v>
      </c>
      <c r="N178" s="14" t="str">
        <f>IF([1]source_data!G180="","",IF([1]source_data!D180="","",VLOOKUP([1]source_data!D180,[1]geo_data!A:I,9,FALSE)))</f>
        <v>Sundon Park</v>
      </c>
      <c r="O178" s="14" t="str">
        <f>IF([1]source_data!G180="","",IF([1]source_data!D180="","",VLOOKUP([1]source_data!D180,[1]geo_data!A:I,8,FALSE)))</f>
        <v>E05014752</v>
      </c>
      <c r="P178" s="14" t="str">
        <f>IF([1]source_data!G180="","",IF(LEFT(O178,3)="E05","WD",IF(LEFT(O178,3)="S13","WD",IF(LEFT(O178,3)="W05","WD",IF(LEFT(O178,3)="W06","UA",IF(LEFT(O178,3)="S12","CA",IF(LEFT(O178,3)="E06","UA",IF(LEFT(O178,3)="E07","NMD",IF(LEFT(O178,3)="E08","MD",IF(LEFT(O178,3)="E09","LONB"))))))))))</f>
        <v>WD</v>
      </c>
      <c r="Q178" s="14" t="str">
        <f>IF([1]source_data!G180="","",IF([1]source_data!D180="","",VLOOKUP([1]source_data!D180,[1]geo_data!A:I,7,FALSE)))</f>
        <v>Luton</v>
      </c>
      <c r="R178" s="14" t="str">
        <f>IF([1]source_data!G180="","",IF([1]source_data!D180="","",VLOOKUP([1]source_data!D180,[1]geo_data!A:I,6,FALSE)))</f>
        <v>E06000032</v>
      </c>
      <c r="S178" s="14" t="str">
        <f>IF([1]source_data!G180="","",IF(LEFT(R178,3)="E05","WD",IF(LEFT(R178,3)="S13","WD",IF(LEFT(R178,3)="W05","WD",IF(LEFT(R178,3)="W06","UA",IF(LEFT(R178,3)="S12","CA",IF(LEFT(R178,3)="E06","UA",IF(LEFT(R178,3)="E07","NMD",IF(LEFT(R178,3)="E08","MD",IF(LEFT(R178,3)="E09","LONB"))))))))))</f>
        <v>UA</v>
      </c>
      <c r="T178" s="11" t="str">
        <f>IF([1]source_data!G180="","",IF([1]source_data!N180="","",[1]source_data!N180))</f>
        <v>Hardship Grant</v>
      </c>
      <c r="U178" s="15">
        <f>IF([1]source_data!G180="","",[1]tailored_settings!$B$8)</f>
        <v>46239</v>
      </c>
      <c r="V178" s="11" t="str">
        <f>IF([1]source_data!G180="","",[1]tailored_settings!$B$9)</f>
        <v>http://www.longleigh.org/</v>
      </c>
      <c r="W178" s="13" t="str">
        <f>IF([1]source_data!G180="","",IF([1]source_data!O180="","",[1]source_data!O180))</f>
        <v>2025-10-13</v>
      </c>
      <c r="X178" s="16" t="str">
        <f>IF([1]source_data!G180="","",IF([1]source_data!P180="","",[1]source_data!P180))</f>
        <v>2025-11-21</v>
      </c>
      <c r="Y178" s="17">
        <f>IF([1]source_data!G180="","",IF([1]source_data!Q180="","",[1]source_data!Q180))</f>
        <v>1</v>
      </c>
      <c r="Z178" s="18" t="str">
        <f>IF([1]source_data!G180="","",IF([1]source_data!I180="","",[1]tailored_settings!$B$10))</f>
        <v>Primary grant reason</v>
      </c>
      <c r="AA178" s="18" t="str">
        <f>IF([1]source_data!G180="","",IF([1]source_data!I180="","",[1]source_data!I180))</f>
        <v>2. Customer/family receiving medication and/or therapy for a mental health condition or substance addiction.</v>
      </c>
      <c r="AB178" s="18" t="str">
        <f>IF([1]source_data!G180="","",IF([1]source_data!J180="","",[1]tailored_settings!$B$11))</f>
        <v/>
      </c>
      <c r="AC178" s="18" t="str">
        <f>IF([1]source_data!G180="","",IF([1]source_data!J180="","",[1]source_data!J180))</f>
        <v/>
      </c>
      <c r="AD178" s="18" t="str">
        <f>IF([1]source_data!G180="","",IF([1]source_data!K180="","",[1]tailored_settings!$B$12))</f>
        <v>Grant purpose</v>
      </c>
      <c r="AE178" s="18" t="str">
        <f>IF([1]source_data!G180="","",IF([1]source_data!K180="","",[1]source_data!K180))</f>
        <v xml:space="preserve">Furniture </v>
      </c>
      <c r="AF178" s="18" t="str">
        <f>IF([1]source_data!G180="","",IF([1]source_data!K180="","",[1]tailored_settings!$B$13))</f>
        <v>Grant purpose</v>
      </c>
      <c r="AG178" s="18" t="str">
        <f>IF([1]source_data!G180="","",IF([1]source_data!K180="","",[1]source_data!K180))</f>
        <v xml:space="preserve">Furniture </v>
      </c>
      <c r="AH178" s="18" t="str">
        <f>IF([1]source_data!G180="","",IF([1]source_data!M180="","",[1]tailored_settings!$B$14))</f>
        <v/>
      </c>
      <c r="AI178" s="18" t="str">
        <f>IF([1]source_data!G180="","",IF([1]source_data!M180="","",[1]source_data!M180))</f>
        <v/>
      </c>
    </row>
    <row r="179" spans="1:35" ht="16" x14ac:dyDescent="0.2">
      <c r="A179" s="11" t="str">
        <f>IF([1]source_data!G181="","",IF(AND([1]source_data!C181&lt;&gt;"",[1]tailored_settings!$B$15="Publish"),CONCATENATE([1]tailored_settings!$B$2&amp;[1]source_data!C181),IF(AND([1]source_data!C181&lt;&gt;"",[1]tailored_settings!$B$15="Do not publish"),CONCATENATE([1]tailored_settings!$B$2&amp;TEXT(ROW(A179)-1,"0000")&amp;"_"&amp;TEXT(F179,"yyyy-mm")),CONCATENATE([1]tailored_settings!$B$2&amp;TEXT(ROW(A179)-1,"0000")&amp;"_"&amp;TEXT(F179,"yyyy-mm")))))</f>
        <v>360G-Longleigh-E25-00253W</v>
      </c>
      <c r="B179" s="11" t="str">
        <f>IF([1]source_data!G181="","",IF([1]source_data!E181&lt;&gt;"",[1]source_data!E181,CONCATENATE("Grant to "&amp;G179)))</f>
        <v>Grant to Individual Recipient</v>
      </c>
      <c r="C179" s="11" t="str">
        <f>IF([1]source_data!G181="","",IF([1]source_data!F181="",_xlfn.XLOOKUP(T179,[1]tailored_settings!$B$20:$B$25,[1]tailored_settings!$A$20:$A$25,"")))</f>
        <v>Helping to alleviate financial hardship</v>
      </c>
      <c r="D179" s="12">
        <f>IF([1]source_data!G181="","",IF([1]source_data!G181="","",[1]source_data!G181))</f>
        <v>719.37</v>
      </c>
      <c r="E179" s="11" t="str">
        <f>IF([1]source_data!G181="","",[1]tailored_settings!$B$3)</f>
        <v>GBP</v>
      </c>
      <c r="F179" s="13" t="str">
        <f>IF([1]source_data!G181="","",IF([1]source_data!H181="","",[1]source_data!H181))</f>
        <v>2025-10-13</v>
      </c>
      <c r="G179" s="11" t="str">
        <f>IF([1]source_data!G181="","",[1]tailored_settings!$B$5)</f>
        <v>Individual Recipient</v>
      </c>
      <c r="H179" s="11" t="str">
        <f>IF([1]source_data!G181="","",IF(AND([1]source_data!A181&lt;&gt;"",[1]tailored_settings!$B$16="Publish"),CONCATENATE([1]tailored_settings!$B$2&amp;[1]source_data!A181),IF(AND([1]source_data!A181&lt;&gt;"",[1]tailored_settings!$B$16="Do not publish"),CONCATENATE([1]tailored_settings!$B$4&amp;TEXT(ROW(A179)-1,"0000")&amp;"_"&amp;TEXT(F179,"yyyy-mm")),CONCATENATE([1]tailored_settings!$B$4&amp;TEXT(ROW(A179)-1,"0000")&amp;"_"&amp;TEXT(F179,"yyyy-mm")))))</f>
        <v>360G-Longleigh-IND-0178_2025-10</v>
      </c>
      <c r="I179" s="11" t="str">
        <f>IF([1]source_data!G181="","",[1]tailored_settings!$B$7)</f>
        <v>Longleigh Foundation</v>
      </c>
      <c r="J179" s="11" t="str">
        <f>IF([1]source_data!G181="","",[1]tailored_settings!$B$6)</f>
        <v>GB-CHC-1169016</v>
      </c>
      <c r="K179" s="11" t="str">
        <f>IF([1]source_data!G181="","",IF([1]source_data!I181="","",VLOOKUP([1]source_data!I181,[1]codelist_mapping!A:C,3,FALSE)))</f>
        <v>GTIR040</v>
      </c>
      <c r="L179" s="11" t="str">
        <f>IF([1]source_data!G181="","",IF([1]source_data!J181="","",VLOOKUP([1]source_data!J181,[1]codelist_mapping!A:C,3,FALSE)))</f>
        <v/>
      </c>
      <c r="M179" s="11" t="str">
        <f>IF([1]source_data!G181="","",IF([1]source_data!K181="","",IF([1]source_data!M181&lt;&gt;"",CONCATENATE(VLOOKUP([1]source_data!K181,[1]codelist_mapping!F:H,3,FALSE)&amp;";"&amp;VLOOKUP([1]source_data!L181,[1]codelist_mapping!F:H,3,FALSE)&amp;";"&amp;VLOOKUP([1]source_data!M181,[1]codelist_mapping!F:H,3,FALSE)),IF([1]source_data!L181&lt;&gt;"",CONCATENATE(VLOOKUP([1]source_data!K181,[1]codelist_mapping!F:H,3,FALSE)&amp;";"&amp;VLOOKUP([1]source_data!L181,[1]codelist_mapping!F:H,3,FALSE)),IF([1]source_data!K181&lt;&gt;"",CONCATENATE(VLOOKUP([1]source_data!K181,[1]codelist_mapping!F:H,3,FALSE)))))))</f>
        <v>GTIP020</v>
      </c>
      <c r="N179" s="14" t="str">
        <f>IF([1]source_data!G181="","",IF([1]source_data!D181="","",VLOOKUP([1]source_data!D181,[1]geo_data!A:I,9,FALSE)))</f>
        <v>Enderby</v>
      </c>
      <c r="O179" s="14" t="str">
        <f>IF([1]source_data!G181="","",IF([1]source_data!D181="","",VLOOKUP([1]source_data!D181,[1]geo_data!A:I,8,FALSE)))</f>
        <v>E05015265</v>
      </c>
      <c r="P179" s="14" t="str">
        <f>IF([1]source_data!G181="","",IF(LEFT(O179,3)="E05","WD",IF(LEFT(O179,3)="S13","WD",IF(LEFT(O179,3)="W05","WD",IF(LEFT(O179,3)="W06","UA",IF(LEFT(O179,3)="S12","CA",IF(LEFT(O179,3)="E06","UA",IF(LEFT(O179,3)="E07","NMD",IF(LEFT(O179,3)="E08","MD",IF(LEFT(O179,3)="E09","LONB"))))))))))</f>
        <v>WD</v>
      </c>
      <c r="Q179" s="14" t="str">
        <f>IF([1]source_data!G181="","",IF([1]source_data!D181="","",VLOOKUP([1]source_data!D181,[1]geo_data!A:I,7,FALSE)))</f>
        <v>Blaby</v>
      </c>
      <c r="R179" s="14" t="str">
        <f>IF([1]source_data!G181="","",IF([1]source_data!D181="","",VLOOKUP([1]source_data!D181,[1]geo_data!A:I,6,FALSE)))</f>
        <v>E07000129</v>
      </c>
      <c r="S179" s="14" t="str">
        <f>IF([1]source_data!G181="","",IF(LEFT(R179,3)="E05","WD",IF(LEFT(R179,3)="S13","WD",IF(LEFT(R179,3)="W05","WD",IF(LEFT(R179,3)="W06","UA",IF(LEFT(R179,3)="S12","CA",IF(LEFT(R179,3)="E06","UA",IF(LEFT(R179,3)="E07","NMD",IF(LEFT(R179,3)="E08","MD",IF(LEFT(R179,3)="E09","LONB"))))))))))</f>
        <v>NMD</v>
      </c>
      <c r="T179" s="11" t="str">
        <f>IF([1]source_data!G181="","",IF([1]source_data!N181="","",[1]source_data!N181))</f>
        <v>Hardship Grant</v>
      </c>
      <c r="U179" s="15">
        <f>IF([1]source_data!G181="","",[1]tailored_settings!$B$8)</f>
        <v>46239</v>
      </c>
      <c r="V179" s="11" t="str">
        <f>IF([1]source_data!G181="","",[1]tailored_settings!$B$9)</f>
        <v>http://www.longleigh.org/</v>
      </c>
      <c r="W179" s="13" t="str">
        <f>IF([1]source_data!G181="","",IF([1]source_data!O181="","",[1]source_data!O181))</f>
        <v>2025-10-13</v>
      </c>
      <c r="X179" s="16" t="str">
        <f>IF([1]source_data!G181="","",IF([1]source_data!P181="","",[1]source_data!P181))</f>
        <v>2025-10-22</v>
      </c>
      <c r="Y179" s="17">
        <f>IF([1]source_data!G181="","",IF([1]source_data!Q181="","",[1]source_data!Q181))</f>
        <v>0</v>
      </c>
      <c r="Z179" s="18" t="str">
        <f>IF([1]source_data!G181="","",IF([1]source_data!I181="","",[1]tailored_settings!$B$10))</f>
        <v>Primary grant reason</v>
      </c>
      <c r="AA179" s="18" t="str">
        <f>IF([1]source_data!G181="","",IF([1]source_data!I181="","",[1]source_data!I181))</f>
        <v>2. Customer/family receiving medication and/or therapy for a mental health condition or substance addiction.</v>
      </c>
      <c r="AB179" s="18" t="str">
        <f>IF([1]source_data!G181="","",IF([1]source_data!J181="","",[1]tailored_settings!$B$11))</f>
        <v/>
      </c>
      <c r="AC179" s="18" t="str">
        <f>IF([1]source_data!G181="","",IF([1]source_data!J181="","",[1]source_data!J181))</f>
        <v/>
      </c>
      <c r="AD179" s="18" t="str">
        <f>IF([1]source_data!G181="","",IF([1]source_data!K181="","",[1]tailored_settings!$B$12))</f>
        <v>Grant purpose</v>
      </c>
      <c r="AE179" s="18" t="str">
        <f>IF([1]source_data!G181="","",IF([1]source_data!K181="","",[1]source_data!K181))</f>
        <v xml:space="preserve">Furniture </v>
      </c>
      <c r="AF179" s="18" t="str">
        <f>IF([1]source_data!G181="","",IF([1]source_data!K181="","",[1]tailored_settings!$B$13))</f>
        <v>Grant purpose</v>
      </c>
      <c r="AG179" s="18" t="str">
        <f>IF([1]source_data!G181="","",IF([1]source_data!K181="","",[1]source_data!K181))</f>
        <v xml:space="preserve">Furniture </v>
      </c>
      <c r="AH179" s="18" t="str">
        <f>IF([1]source_data!G181="","",IF([1]source_data!M181="","",[1]tailored_settings!$B$14))</f>
        <v/>
      </c>
      <c r="AI179" s="18" t="str">
        <f>IF([1]source_data!G181="","",IF([1]source_data!M181="","",[1]source_data!M181))</f>
        <v/>
      </c>
    </row>
    <row r="180" spans="1:35" ht="16" x14ac:dyDescent="0.2">
      <c r="A180" s="11" t="str">
        <f>IF([1]source_data!G182="","",IF(AND([1]source_data!C182&lt;&gt;"",[1]tailored_settings!$B$15="Publish"),CONCATENATE([1]tailored_settings!$B$2&amp;[1]source_data!C182),IF(AND([1]source_data!C182&lt;&gt;"",[1]tailored_settings!$B$15="Do not publish"),CONCATENATE([1]tailored_settings!$B$2&amp;TEXT(ROW(A180)-1,"0000")&amp;"_"&amp;TEXT(F180,"yyyy-mm")),CONCATENATE([1]tailored_settings!$B$2&amp;TEXT(ROW(A180)-1,"0000")&amp;"_"&amp;TEXT(F180,"yyyy-mm")))))</f>
        <v>360G-Longleigh-E25-00254W</v>
      </c>
      <c r="B180" s="11" t="str">
        <f>IF([1]source_data!G182="","",IF([1]source_data!E182&lt;&gt;"",[1]source_data!E182,CONCATENATE("Grant to "&amp;G180)))</f>
        <v>Grant to Individual Recipient</v>
      </c>
      <c r="C180" s="11" t="str">
        <f>IF([1]source_data!G182="","",IF([1]source_data!F182="",_xlfn.XLOOKUP(T180,[1]tailored_settings!$B$20:$B$25,[1]tailored_settings!$A$20:$A$25,"")))</f>
        <v>Helping to alleviate financial hardship</v>
      </c>
      <c r="D180" s="12">
        <f>IF([1]source_data!G182="","",IF([1]source_data!G182="","",[1]source_data!G182))</f>
        <v>601.19999999999993</v>
      </c>
      <c r="E180" s="11" t="str">
        <f>IF([1]source_data!G182="","",[1]tailored_settings!$B$3)</f>
        <v>GBP</v>
      </c>
      <c r="F180" s="13" t="str">
        <f>IF([1]source_data!G182="","",IF([1]source_data!H182="","",[1]source_data!H182))</f>
        <v>2025-10-15</v>
      </c>
      <c r="G180" s="11" t="str">
        <f>IF([1]source_data!G182="","",[1]tailored_settings!$B$5)</f>
        <v>Individual Recipient</v>
      </c>
      <c r="H180" s="11" t="str">
        <f>IF([1]source_data!G182="","",IF(AND([1]source_data!A182&lt;&gt;"",[1]tailored_settings!$B$16="Publish"),CONCATENATE([1]tailored_settings!$B$2&amp;[1]source_data!A182),IF(AND([1]source_data!A182&lt;&gt;"",[1]tailored_settings!$B$16="Do not publish"),CONCATENATE([1]tailored_settings!$B$4&amp;TEXT(ROW(A180)-1,"0000")&amp;"_"&amp;TEXT(F180,"yyyy-mm")),CONCATENATE([1]tailored_settings!$B$4&amp;TEXT(ROW(A180)-1,"0000")&amp;"_"&amp;TEXT(F180,"yyyy-mm")))))</f>
        <v>360G-Longleigh-IND-0179_2025-10</v>
      </c>
      <c r="I180" s="11" t="str">
        <f>IF([1]source_data!G182="","",[1]tailored_settings!$B$7)</f>
        <v>Longleigh Foundation</v>
      </c>
      <c r="J180" s="11" t="str">
        <f>IF([1]source_data!G182="","",[1]tailored_settings!$B$6)</f>
        <v>GB-CHC-1169016</v>
      </c>
      <c r="K180" s="11" t="str">
        <f>IF([1]source_data!G182="","",IF([1]source_data!I182="","",VLOOKUP([1]source_data!I182,[1]codelist_mapping!A:C,3,FALSE)))</f>
        <v>GTIR030</v>
      </c>
      <c r="L180" s="11" t="str">
        <f>IF([1]source_data!G182="","",IF([1]source_data!J182="","",VLOOKUP([1]source_data!J182,[1]codelist_mapping!A:C,3,FALSE)))</f>
        <v/>
      </c>
      <c r="M180" s="11" t="str">
        <f>IF([1]source_data!G182="","",IF([1]source_data!K182="","",IF([1]source_data!M182&lt;&gt;"",CONCATENATE(VLOOKUP([1]source_data!K182,[1]codelist_mapping!F:H,3,FALSE)&amp;";"&amp;VLOOKUP([1]source_data!L182,[1]codelist_mapping!F:H,3,FALSE)&amp;";"&amp;VLOOKUP([1]source_data!M182,[1]codelist_mapping!F:H,3,FALSE)),IF([1]source_data!L182&lt;&gt;"",CONCATENATE(VLOOKUP([1]source_data!K182,[1]codelist_mapping!F:H,3,FALSE)&amp;";"&amp;VLOOKUP([1]source_data!L182,[1]codelist_mapping!F:H,3,FALSE)),IF([1]source_data!K182&lt;&gt;"",CONCATENATE(VLOOKUP([1]source_data!K182,[1]codelist_mapping!F:H,3,FALSE)))))))</f>
        <v>GTIP020</v>
      </c>
      <c r="N180" s="14" t="str">
        <f>IF([1]source_data!G182="","",IF([1]source_data!D182="","",VLOOKUP([1]source_data!D182,[1]geo_data!A:I,9,FALSE)))</f>
        <v>Portswood</v>
      </c>
      <c r="O180" s="14" t="str">
        <f>IF([1]source_data!G182="","",IF([1]source_data!D182="","",VLOOKUP([1]source_data!D182,[1]geo_data!A:I,8,FALSE)))</f>
        <v>E05015500</v>
      </c>
      <c r="P180" s="14" t="str">
        <f>IF([1]source_data!G182="","",IF(LEFT(O180,3)="E05","WD",IF(LEFT(O180,3)="S13","WD",IF(LEFT(O180,3)="W05","WD",IF(LEFT(O180,3)="W06","UA",IF(LEFT(O180,3)="S12","CA",IF(LEFT(O180,3)="E06","UA",IF(LEFT(O180,3)="E07","NMD",IF(LEFT(O180,3)="E08","MD",IF(LEFT(O180,3)="E09","LONB"))))))))))</f>
        <v>WD</v>
      </c>
      <c r="Q180" s="14" t="str">
        <f>IF([1]source_data!G182="","",IF([1]source_data!D182="","",VLOOKUP([1]source_data!D182,[1]geo_data!A:I,7,FALSE)))</f>
        <v>Southampton</v>
      </c>
      <c r="R180" s="14" t="str">
        <f>IF([1]source_data!G182="","",IF([1]source_data!D182="","",VLOOKUP([1]source_data!D182,[1]geo_data!A:I,6,FALSE)))</f>
        <v>E06000045</v>
      </c>
      <c r="S180" s="14" t="str">
        <f>IF([1]source_data!G182="","",IF(LEFT(R180,3)="E05","WD",IF(LEFT(R180,3)="S13","WD",IF(LEFT(R180,3)="W05","WD",IF(LEFT(R180,3)="W06","UA",IF(LEFT(R180,3)="S12","CA",IF(LEFT(R180,3)="E06","UA",IF(LEFT(R180,3)="E07","NMD",IF(LEFT(R180,3)="E08","MD",IF(LEFT(R180,3)="E09","LONB"))))))))))</f>
        <v>UA</v>
      </c>
      <c r="T180" s="11" t="str">
        <f>IF([1]source_data!G182="","",IF([1]source_data!N182="","",[1]source_data!N182))</f>
        <v>Hardship Grant</v>
      </c>
      <c r="U180" s="15">
        <f>IF([1]source_data!G182="","",[1]tailored_settings!$B$8)</f>
        <v>46239</v>
      </c>
      <c r="V180" s="11" t="str">
        <f>IF([1]source_data!G182="","",[1]tailored_settings!$B$9)</f>
        <v>http://www.longleigh.org/</v>
      </c>
      <c r="W180" s="13" t="str">
        <f>IF([1]source_data!G182="","",IF([1]source_data!O182="","",[1]source_data!O182))</f>
        <v>2025-10-15</v>
      </c>
      <c r="X180" s="16" t="str">
        <f>IF([1]source_data!G182="","",IF([1]source_data!P182="","",[1]source_data!P182))</f>
        <v>2025-10-22</v>
      </c>
      <c r="Y180" s="17">
        <f>IF([1]source_data!G182="","",IF([1]source_data!Q182="","",[1]source_data!Q182))</f>
        <v>0</v>
      </c>
      <c r="Z180" s="18" t="str">
        <f>IF([1]source_data!G182="","",IF([1]source_data!I182="","",[1]tailored_settings!$B$10))</f>
        <v>Primary grant reason</v>
      </c>
      <c r="AA180" s="18" t="str">
        <f>IF([1]source_data!G182="","",IF([1]source_data!I182="","",[1]source_data!I182))</f>
        <v>1. Customer/family with a diagnosed condition or disability</v>
      </c>
      <c r="AB180" s="18" t="str">
        <f>IF([1]source_data!G182="","",IF([1]source_data!J182="","",[1]tailored_settings!$B$11))</f>
        <v/>
      </c>
      <c r="AC180" s="18" t="str">
        <f>IF([1]source_data!G182="","",IF([1]source_data!J182="","",[1]source_data!J182))</f>
        <v/>
      </c>
      <c r="AD180" s="18" t="str">
        <f>IF([1]source_data!G182="","",IF([1]source_data!K182="","",[1]tailored_settings!$B$12))</f>
        <v>Grant purpose</v>
      </c>
      <c r="AE180" s="18" t="str">
        <f>IF([1]source_data!G182="","",IF([1]source_data!K182="","",[1]source_data!K182))</f>
        <v>Appliances</v>
      </c>
      <c r="AF180" s="18" t="str">
        <f>IF([1]source_data!G182="","",IF([1]source_data!K182="","",[1]tailored_settings!$B$13))</f>
        <v>Grant purpose</v>
      </c>
      <c r="AG180" s="18" t="str">
        <f>IF([1]source_data!G182="","",IF([1]source_data!K182="","",[1]source_data!K182))</f>
        <v>Appliances</v>
      </c>
      <c r="AH180" s="18" t="str">
        <f>IF([1]source_data!G182="","",IF([1]source_data!M182="","",[1]tailored_settings!$B$14))</f>
        <v/>
      </c>
      <c r="AI180" s="18" t="str">
        <f>IF([1]source_data!G182="","",IF([1]source_data!M182="","",[1]source_data!M182))</f>
        <v/>
      </c>
    </row>
    <row r="181" spans="1:35" ht="16" x14ac:dyDescent="0.2">
      <c r="A181" s="11" t="str">
        <f>IF([1]source_data!G183="","",IF(AND([1]source_data!C183&lt;&gt;"",[1]tailored_settings!$B$15="Publish"),CONCATENATE([1]tailored_settings!$B$2&amp;[1]source_data!C183),IF(AND([1]source_data!C183&lt;&gt;"",[1]tailored_settings!$B$15="Do not publish"),CONCATENATE([1]tailored_settings!$B$2&amp;TEXT(ROW(A181)-1,"0000")&amp;"_"&amp;TEXT(F181,"yyyy-mm")),CONCATENATE([1]tailored_settings!$B$2&amp;TEXT(ROW(A181)-1,"0000")&amp;"_"&amp;TEXT(F181,"yyyy-mm")))))</f>
        <v>360G-Longleigh-E25-00255W</v>
      </c>
      <c r="B181" s="11" t="str">
        <f>IF([1]source_data!G183="","",IF([1]source_data!E183&lt;&gt;"",[1]source_data!E183,CONCATENATE("Grant to "&amp;G181)))</f>
        <v>Grant to Individual Recipient</v>
      </c>
      <c r="C181" s="11" t="str">
        <f>IF([1]source_data!G183="","",IF([1]source_data!F183="",_xlfn.XLOOKUP(T181,[1]tailored_settings!$B$20:$B$25,[1]tailored_settings!$A$20:$A$25,"")))</f>
        <v>Helping to alleviate financial hardship</v>
      </c>
      <c r="D181" s="12">
        <f>IF([1]source_data!G183="","",IF([1]source_data!G183="","",[1]source_data!G183))</f>
        <v>963.98</v>
      </c>
      <c r="E181" s="11" t="str">
        <f>IF([1]source_data!G183="","",[1]tailored_settings!$B$3)</f>
        <v>GBP</v>
      </c>
      <c r="F181" s="13" t="str">
        <f>IF([1]source_data!G183="","",IF([1]source_data!H183="","",[1]source_data!H183))</f>
        <v>2025-10-13</v>
      </c>
      <c r="G181" s="11" t="str">
        <f>IF([1]source_data!G183="","",[1]tailored_settings!$B$5)</f>
        <v>Individual Recipient</v>
      </c>
      <c r="H181" s="11" t="str">
        <f>IF([1]source_data!G183="","",IF(AND([1]source_data!A183&lt;&gt;"",[1]tailored_settings!$B$16="Publish"),CONCATENATE([1]tailored_settings!$B$2&amp;[1]source_data!A183),IF(AND([1]source_data!A183&lt;&gt;"",[1]tailored_settings!$B$16="Do not publish"),CONCATENATE([1]tailored_settings!$B$4&amp;TEXT(ROW(A181)-1,"0000")&amp;"_"&amp;TEXT(F181,"yyyy-mm")),CONCATENATE([1]tailored_settings!$B$4&amp;TEXT(ROW(A181)-1,"0000")&amp;"_"&amp;TEXT(F181,"yyyy-mm")))))</f>
        <v>360G-Longleigh-IND-0180_2025-10</v>
      </c>
      <c r="I181" s="11" t="str">
        <f>IF([1]source_data!G183="","",[1]tailored_settings!$B$7)</f>
        <v>Longleigh Foundation</v>
      </c>
      <c r="J181" s="11" t="str">
        <f>IF([1]source_data!G183="","",[1]tailored_settings!$B$6)</f>
        <v>GB-CHC-1169016</v>
      </c>
      <c r="K181" s="11" t="str">
        <f>IF([1]source_data!G183="","",IF([1]source_data!I183="","",VLOOKUP([1]source_data!I183,[1]codelist_mapping!A:C,3,FALSE)))</f>
        <v>GTIR030</v>
      </c>
      <c r="L181" s="11" t="str">
        <f>IF([1]source_data!G183="","",IF([1]source_data!J183="","",VLOOKUP([1]source_data!J183,[1]codelist_mapping!A:C,3,FALSE)))</f>
        <v/>
      </c>
      <c r="M181" s="11" t="str">
        <f>IF([1]source_data!G183="","",IF([1]source_data!K183="","",IF([1]source_data!M183&lt;&gt;"",CONCATENATE(VLOOKUP([1]source_data!K183,[1]codelist_mapping!F:H,3,FALSE)&amp;";"&amp;VLOOKUP([1]source_data!L183,[1]codelist_mapping!F:H,3,FALSE)&amp;";"&amp;VLOOKUP([1]source_data!M183,[1]codelist_mapping!F:H,3,FALSE)),IF([1]source_data!L183&lt;&gt;"",CONCATENATE(VLOOKUP([1]source_data!K183,[1]codelist_mapping!F:H,3,FALSE)&amp;";"&amp;VLOOKUP([1]source_data!L183,[1]codelist_mapping!F:H,3,FALSE)),IF([1]source_data!K183&lt;&gt;"",CONCATENATE(VLOOKUP([1]source_data!K183,[1]codelist_mapping!F:H,3,FALSE)))))))</f>
        <v>GTIP020;GTIP080;GTIP050</v>
      </c>
      <c r="N181" s="14" t="str">
        <f>IF([1]source_data!G183="","",IF([1]source_data!D183="","",VLOOKUP([1]source_data!D183,[1]geo_data!A:I,9,FALSE)))</f>
        <v>Leominster South</v>
      </c>
      <c r="O181" s="14" t="str">
        <f>IF([1]source_data!G183="","",IF([1]source_data!D183="","",VLOOKUP([1]source_data!D183,[1]geo_data!A:I,8,FALSE)))</f>
        <v>E05009470</v>
      </c>
      <c r="P181" s="14" t="str">
        <f>IF([1]source_data!G183="","",IF(LEFT(O181,3)="E05","WD",IF(LEFT(O181,3)="S13","WD",IF(LEFT(O181,3)="W05","WD",IF(LEFT(O181,3)="W06","UA",IF(LEFT(O181,3)="S12","CA",IF(LEFT(O181,3)="E06","UA",IF(LEFT(O181,3)="E07","NMD",IF(LEFT(O181,3)="E08","MD",IF(LEFT(O181,3)="E09","LONB"))))))))))</f>
        <v>WD</v>
      </c>
      <c r="Q181" s="14" t="str">
        <f>IF([1]source_data!G183="","",IF([1]source_data!D183="","",VLOOKUP([1]source_data!D183,[1]geo_data!A:I,7,FALSE)))</f>
        <v>Herefordshire, County of</v>
      </c>
      <c r="R181" s="14" t="str">
        <f>IF([1]source_data!G183="","",IF([1]source_data!D183="","",VLOOKUP([1]source_data!D183,[1]geo_data!A:I,6,FALSE)))</f>
        <v>E06000019</v>
      </c>
      <c r="S181" s="14" t="str">
        <f>IF([1]source_data!G183="","",IF(LEFT(R181,3)="E05","WD",IF(LEFT(R181,3)="S13","WD",IF(LEFT(R181,3)="W05","WD",IF(LEFT(R181,3)="W06","UA",IF(LEFT(R181,3)="S12","CA",IF(LEFT(R181,3)="E06","UA",IF(LEFT(R181,3)="E07","NMD",IF(LEFT(R181,3)="E08","MD",IF(LEFT(R181,3)="E09","LONB"))))))))))</f>
        <v>UA</v>
      </c>
      <c r="T181" s="11" t="str">
        <f>IF([1]source_data!G183="","",IF([1]source_data!N183="","",[1]source_data!N183))</f>
        <v>Hardship Grant</v>
      </c>
      <c r="U181" s="15">
        <f>IF([1]source_data!G183="","",[1]tailored_settings!$B$8)</f>
        <v>46239</v>
      </c>
      <c r="V181" s="11" t="str">
        <f>IF([1]source_data!G183="","",[1]tailored_settings!$B$9)</f>
        <v>http://www.longleigh.org/</v>
      </c>
      <c r="W181" s="13" t="str">
        <f>IF([1]source_data!G183="","",IF([1]source_data!O183="","",[1]source_data!O183))</f>
        <v>2025-10-13</v>
      </c>
      <c r="X181" s="16" t="str">
        <f>IF([1]source_data!G183="","",IF([1]source_data!P183="","",[1]source_data!P183))</f>
        <v>2025-11-25</v>
      </c>
      <c r="Y181" s="17">
        <f>IF([1]source_data!G183="","",IF([1]source_data!Q183="","",[1]source_data!Q183))</f>
        <v>1</v>
      </c>
      <c r="Z181" s="18" t="str">
        <f>IF([1]source_data!G183="","",IF([1]source_data!I183="","",[1]tailored_settings!$B$10))</f>
        <v>Primary grant reason</v>
      </c>
      <c r="AA181" s="18" t="str">
        <f>IF([1]source_data!G183="","",IF([1]source_data!I183="","",[1]source_data!I183))</f>
        <v>1. Customer/family with a diagnosed condition or disability</v>
      </c>
      <c r="AB181" s="18" t="str">
        <f>IF([1]source_data!G183="","",IF([1]source_data!J183="","",[1]tailored_settings!$B$11))</f>
        <v/>
      </c>
      <c r="AC181" s="18" t="str">
        <f>IF([1]source_data!G183="","",IF([1]source_data!J183="","",[1]source_data!J183))</f>
        <v/>
      </c>
      <c r="AD181" s="18" t="str">
        <f>IF([1]source_data!G183="","",IF([1]source_data!K183="","",[1]tailored_settings!$B$12))</f>
        <v>Grant purpose</v>
      </c>
      <c r="AE181" s="18" t="str">
        <f>IF([1]source_data!G183="","",IF([1]source_data!K183="","",[1]source_data!K183))</f>
        <v>Appliances</v>
      </c>
      <c r="AF181" s="18" t="str">
        <f>IF([1]source_data!G183="","",IF([1]source_data!K183="","",[1]tailored_settings!$B$13))</f>
        <v>Grant purpose</v>
      </c>
      <c r="AG181" s="18" t="str">
        <f>IF([1]source_data!G183="","",IF([1]source_data!K183="","",[1]source_data!K183))</f>
        <v>Appliances</v>
      </c>
      <c r="AH181" s="18" t="str">
        <f>IF([1]source_data!G183="","",IF([1]source_data!M183="","",[1]tailored_settings!$B$14))</f>
        <v>Grant purpose</v>
      </c>
      <c r="AI181" s="18" t="str">
        <f>IF([1]source_data!G183="","",IF([1]source_data!M183="","",[1]source_data!M183))</f>
        <v>Utility vouchers</v>
      </c>
    </row>
    <row r="182" spans="1:35" ht="16" x14ac:dyDescent="0.2">
      <c r="A182" s="11" t="str">
        <f>IF([1]source_data!G184="","",IF(AND([1]source_data!C184&lt;&gt;"",[1]tailored_settings!$B$15="Publish"),CONCATENATE([1]tailored_settings!$B$2&amp;[1]source_data!C184),IF(AND([1]source_data!C184&lt;&gt;"",[1]tailored_settings!$B$15="Do not publish"),CONCATENATE([1]tailored_settings!$B$2&amp;TEXT(ROW(A182)-1,"0000")&amp;"_"&amp;TEXT(F182,"yyyy-mm")),CONCATENATE([1]tailored_settings!$B$2&amp;TEXT(ROW(A182)-1,"0000")&amp;"_"&amp;TEXT(F182,"yyyy-mm")))))</f>
        <v>360G-Longleigh-E25-00256W</v>
      </c>
      <c r="B182" s="11" t="str">
        <f>IF([1]source_data!G184="","",IF([1]source_data!E184&lt;&gt;"",[1]source_data!E184,CONCATENATE("Grant to "&amp;G182)))</f>
        <v>Grant to Individual Recipient</v>
      </c>
      <c r="C182" s="11" t="str">
        <f>IF([1]source_data!G184="","",IF([1]source_data!F184="",_xlfn.XLOOKUP(T182,[1]tailored_settings!$B$20:$B$25,[1]tailored_settings!$A$20:$A$25,"")))</f>
        <v>Providing financial aid during a time of crisis</v>
      </c>
      <c r="D182" s="12">
        <f>IF([1]source_data!G184="","",IF([1]source_data!G184="","",[1]source_data!G184))</f>
        <v>350</v>
      </c>
      <c r="E182" s="11" t="str">
        <f>IF([1]source_data!G184="","",[1]tailored_settings!$B$3)</f>
        <v>GBP</v>
      </c>
      <c r="F182" s="13" t="str">
        <f>IF([1]source_data!G184="","",IF([1]source_data!H184="","",[1]source_data!H184))</f>
        <v>2025-10-15</v>
      </c>
      <c r="G182" s="11" t="str">
        <f>IF([1]source_data!G184="","",[1]tailored_settings!$B$5)</f>
        <v>Individual Recipient</v>
      </c>
      <c r="H182" s="11" t="str">
        <f>IF([1]source_data!G184="","",IF(AND([1]source_data!A184&lt;&gt;"",[1]tailored_settings!$B$16="Publish"),CONCATENATE([1]tailored_settings!$B$2&amp;[1]source_data!A184),IF(AND([1]source_data!A184&lt;&gt;"",[1]tailored_settings!$B$16="Do not publish"),CONCATENATE([1]tailored_settings!$B$4&amp;TEXT(ROW(A182)-1,"0000")&amp;"_"&amp;TEXT(F182,"yyyy-mm")),CONCATENATE([1]tailored_settings!$B$4&amp;TEXT(ROW(A182)-1,"0000")&amp;"_"&amp;TEXT(F182,"yyyy-mm")))))</f>
        <v>360G-Longleigh-IND-0181_2025-10</v>
      </c>
      <c r="I182" s="11" t="str">
        <f>IF([1]source_data!G184="","",[1]tailored_settings!$B$7)</f>
        <v>Longleigh Foundation</v>
      </c>
      <c r="J182" s="11" t="str">
        <f>IF([1]source_data!G184="","",[1]tailored_settings!$B$6)</f>
        <v>GB-CHC-1169016</v>
      </c>
      <c r="K182" s="11" t="str">
        <f>IF([1]source_data!G184="","",IF([1]source_data!I184="","",VLOOKUP([1]source_data!I184,[1]codelist_mapping!A:C,3,FALSE)))</f>
        <v>GTIR060</v>
      </c>
      <c r="L182" s="11" t="str">
        <f>IF([1]source_data!G184="","",IF([1]source_data!J184="","",VLOOKUP([1]source_data!J184,[1]codelist_mapping!A:C,3,FALSE)))</f>
        <v/>
      </c>
      <c r="M182" s="11" t="str">
        <f>IF([1]source_data!G184="","",IF([1]source_data!K184="","",IF([1]source_data!M184&lt;&gt;"",CONCATENATE(VLOOKUP([1]source_data!K184,[1]codelist_mapping!F:H,3,FALSE)&amp;";"&amp;VLOOKUP([1]source_data!L184,[1]codelist_mapping!F:H,3,FALSE)&amp;";"&amp;VLOOKUP([1]source_data!M184,[1]codelist_mapping!F:H,3,FALSE)),IF([1]source_data!L184&lt;&gt;"",CONCATENATE(VLOOKUP([1]source_data!K184,[1]codelist_mapping!F:H,3,FALSE)&amp;";"&amp;VLOOKUP([1]source_data!L184,[1]codelist_mapping!F:H,3,FALSE)),IF([1]source_data!K184&lt;&gt;"",CONCATENATE(VLOOKUP([1]source_data!K184,[1]codelist_mapping!F:H,3,FALSE)))))))</f>
        <v>GTIP100</v>
      </c>
      <c r="N182" s="14" t="str">
        <f>IF([1]source_data!G184="","",IF([1]source_data!D184="","",VLOOKUP([1]source_data!D184,[1]geo_data!A:I,9,FALSE)))</f>
        <v>Dunstable West</v>
      </c>
      <c r="O182" s="14" t="str">
        <f>IF([1]source_data!G184="","",IF([1]source_data!D184="","",VLOOKUP([1]source_data!D184,[1]geo_data!A:I,8,FALSE)))</f>
        <v>E05014407</v>
      </c>
      <c r="P182" s="14" t="str">
        <f>IF([1]source_data!G184="","",IF(LEFT(O182,3)="E05","WD",IF(LEFT(O182,3)="S13","WD",IF(LEFT(O182,3)="W05","WD",IF(LEFT(O182,3)="W06","UA",IF(LEFT(O182,3)="S12","CA",IF(LEFT(O182,3)="E06","UA",IF(LEFT(O182,3)="E07","NMD",IF(LEFT(O182,3)="E08","MD",IF(LEFT(O182,3)="E09","LONB"))))))))))</f>
        <v>WD</v>
      </c>
      <c r="Q182" s="14" t="str">
        <f>IF([1]source_data!G184="","",IF([1]source_data!D184="","",VLOOKUP([1]source_data!D184,[1]geo_data!A:I,7,FALSE)))</f>
        <v>Central Bedfordshire</v>
      </c>
      <c r="R182" s="14" t="str">
        <f>IF([1]source_data!G184="","",IF([1]source_data!D184="","",VLOOKUP([1]source_data!D184,[1]geo_data!A:I,6,FALSE)))</f>
        <v>E06000056</v>
      </c>
      <c r="S182" s="14" t="str">
        <f>IF([1]source_data!G184="","",IF(LEFT(R182,3)="E05","WD",IF(LEFT(R182,3)="S13","WD",IF(LEFT(R182,3)="W05","WD",IF(LEFT(R182,3)="W06","UA",IF(LEFT(R182,3)="S12","CA",IF(LEFT(R182,3)="E06","UA",IF(LEFT(R182,3)="E07","NMD",IF(LEFT(R182,3)="E08","MD",IF(LEFT(R182,3)="E09","LONB"))))))))))</f>
        <v>UA</v>
      </c>
      <c r="T182" s="11" t="str">
        <f>IF([1]source_data!G184="","",IF([1]source_data!N184="","",[1]source_data!N184))</f>
        <v>Crisis Grant</v>
      </c>
      <c r="U182" s="15">
        <f>IF([1]source_data!G184="","",[1]tailored_settings!$B$8)</f>
        <v>46239</v>
      </c>
      <c r="V182" s="11" t="str">
        <f>IF([1]source_data!G184="","",[1]tailored_settings!$B$9)</f>
        <v>http://www.longleigh.org/</v>
      </c>
      <c r="W182" s="13" t="str">
        <f>IF([1]source_data!G184="","",IF([1]source_data!O184="","",[1]source_data!O184))</f>
        <v>2025-10-15</v>
      </c>
      <c r="X182" s="16" t="str">
        <f>IF([1]source_data!G184="","",IF([1]source_data!P184="","",[1]source_data!P184))</f>
        <v>2025-11-24</v>
      </c>
      <c r="Y182" s="17">
        <f>IF([1]source_data!G184="","",IF([1]source_data!Q184="","",[1]source_data!Q184))</f>
        <v>1</v>
      </c>
      <c r="Z182" s="18" t="str">
        <f>IF([1]source_data!G184="","",IF([1]source_data!I184="","",[1]tailored_settings!$B$10))</f>
        <v>Primary grant reason</v>
      </c>
      <c r="AA182" s="18" t="str">
        <f>IF([1]source_data!G184="","",IF([1]source_data!I184="","",[1]source_data!I184))</f>
        <v>4. Customer/family fleeing from a violent or abusive relationship</v>
      </c>
      <c r="AB182" s="18" t="str">
        <f>IF([1]source_data!G184="","",IF([1]source_data!J184="","",[1]tailored_settings!$B$11))</f>
        <v/>
      </c>
      <c r="AC182" s="18" t="str">
        <f>IF([1]source_data!G184="","",IF([1]source_data!J184="","",[1]source_data!J184))</f>
        <v/>
      </c>
      <c r="AD182" s="18" t="str">
        <f>IF([1]source_data!G184="","",IF([1]source_data!K184="","",[1]tailored_settings!$B$12))</f>
        <v>Grant purpose</v>
      </c>
      <c r="AE182" s="18" t="str">
        <f>IF([1]source_data!G184="","",IF([1]source_data!K184="","",[1]source_data!K184))</f>
        <v>Travel Costs</v>
      </c>
      <c r="AF182" s="18" t="str">
        <f>IF([1]source_data!G184="","",IF([1]source_data!K184="","",[1]tailored_settings!$B$13))</f>
        <v>Grant purpose</v>
      </c>
      <c r="AG182" s="18" t="str">
        <f>IF([1]source_data!G184="","",IF([1]source_data!K184="","",[1]source_data!K184))</f>
        <v>Travel Costs</v>
      </c>
      <c r="AH182" s="18" t="str">
        <f>IF([1]source_data!G184="","",IF([1]source_data!M184="","",[1]tailored_settings!$B$14))</f>
        <v/>
      </c>
      <c r="AI182" s="18" t="str">
        <f>IF([1]source_data!G184="","",IF([1]source_data!M184="","",[1]source_data!M184))</f>
        <v/>
      </c>
    </row>
    <row r="183" spans="1:35" ht="16" x14ac:dyDescent="0.2">
      <c r="A183" s="11" t="str">
        <f>IF([1]source_data!G185="","",IF(AND([1]source_data!C185&lt;&gt;"",[1]tailored_settings!$B$15="Publish"),CONCATENATE([1]tailored_settings!$B$2&amp;[1]source_data!C185),IF(AND([1]source_data!C185&lt;&gt;"",[1]tailored_settings!$B$15="Do not publish"),CONCATENATE([1]tailored_settings!$B$2&amp;TEXT(ROW(A183)-1,"0000")&amp;"_"&amp;TEXT(F183,"yyyy-mm")),CONCATENATE([1]tailored_settings!$B$2&amp;TEXT(ROW(A183)-1,"0000")&amp;"_"&amp;TEXT(F183,"yyyy-mm")))))</f>
        <v>360G-Longleigh-E25-00258W</v>
      </c>
      <c r="B183" s="11" t="str">
        <f>IF([1]source_data!G185="","",IF([1]source_data!E185&lt;&gt;"",[1]source_data!E185,CONCATENATE("Grant to "&amp;G183)))</f>
        <v>Grant to Individual Recipient</v>
      </c>
      <c r="C183" s="11" t="str">
        <f>IF([1]source_data!G185="","",IF([1]source_data!F185="",_xlfn.XLOOKUP(T183,[1]tailored_settings!$B$20:$B$25,[1]tailored_settings!$A$20:$A$25,"")))</f>
        <v>Providing financial aid during a time of crisis</v>
      </c>
      <c r="D183" s="12">
        <f>IF([1]source_data!G185="","",IF([1]source_data!G185="","",[1]source_data!G185))</f>
        <v>350</v>
      </c>
      <c r="E183" s="11" t="str">
        <f>IF([1]source_data!G185="","",[1]tailored_settings!$B$3)</f>
        <v>GBP</v>
      </c>
      <c r="F183" s="13" t="str">
        <f>IF([1]source_data!G185="","",IF([1]source_data!H185="","",[1]source_data!H185))</f>
        <v>2025-10-16</v>
      </c>
      <c r="G183" s="11" t="str">
        <f>IF([1]source_data!G185="","",[1]tailored_settings!$B$5)</f>
        <v>Individual Recipient</v>
      </c>
      <c r="H183" s="11" t="str">
        <f>IF([1]source_data!G185="","",IF(AND([1]source_data!A185&lt;&gt;"",[1]tailored_settings!$B$16="Publish"),CONCATENATE([1]tailored_settings!$B$2&amp;[1]source_data!A185),IF(AND([1]source_data!A185&lt;&gt;"",[1]tailored_settings!$B$16="Do not publish"),CONCATENATE([1]tailored_settings!$B$4&amp;TEXT(ROW(A183)-1,"0000")&amp;"_"&amp;TEXT(F183,"yyyy-mm")),CONCATENATE([1]tailored_settings!$B$4&amp;TEXT(ROW(A183)-1,"0000")&amp;"_"&amp;TEXT(F183,"yyyy-mm")))))</f>
        <v>360G-Longleigh-IND-0182_2025-10</v>
      </c>
      <c r="I183" s="11" t="str">
        <f>IF([1]source_data!G185="","",[1]tailored_settings!$B$7)</f>
        <v>Longleigh Foundation</v>
      </c>
      <c r="J183" s="11" t="str">
        <f>IF([1]source_data!G185="","",[1]tailored_settings!$B$6)</f>
        <v>GB-CHC-1169016</v>
      </c>
      <c r="K183" s="11" t="str">
        <f>IF([1]source_data!G185="","",IF([1]source_data!I185="","",VLOOKUP([1]source_data!I185,[1]codelist_mapping!A:C,3,FALSE)))</f>
        <v>GTIR010</v>
      </c>
      <c r="L183" s="11" t="str">
        <f>IF([1]source_data!G185="","",IF([1]source_data!J185="","",VLOOKUP([1]source_data!J185,[1]codelist_mapping!A:C,3,FALSE)))</f>
        <v/>
      </c>
      <c r="M183" s="11" t="str">
        <f>IF([1]source_data!G185="","",IF([1]source_data!K185="","",IF([1]source_data!M185&lt;&gt;"",CONCATENATE(VLOOKUP([1]source_data!K185,[1]codelist_mapping!F:H,3,FALSE)&amp;";"&amp;VLOOKUP([1]source_data!L185,[1]codelist_mapping!F:H,3,FALSE)&amp;";"&amp;VLOOKUP([1]source_data!M185,[1]codelist_mapping!F:H,3,FALSE)),IF([1]source_data!L185&lt;&gt;"",CONCATENATE(VLOOKUP([1]source_data!K185,[1]codelist_mapping!F:H,3,FALSE)&amp;";"&amp;VLOOKUP([1]source_data!L185,[1]codelist_mapping!F:H,3,FALSE)),IF([1]source_data!K185&lt;&gt;"",CONCATENATE(VLOOKUP([1]source_data!K185,[1]codelist_mapping!F:H,3,FALSE)))))))</f>
        <v>GTIP070</v>
      </c>
      <c r="N183" s="14" t="str">
        <f>IF([1]source_data!G185="","",IF([1]source_data!D185="","",VLOOKUP([1]source_data!D185,[1]geo_data!A:I,9,FALSE)))</f>
        <v>Lenton &amp; Wollaton East</v>
      </c>
      <c r="O183" s="14" t="str">
        <f>IF([1]source_data!G185="","",IF([1]source_data!D185="","",VLOOKUP([1]source_data!D185,[1]geo_data!A:I,8,FALSE)))</f>
        <v>E05012283</v>
      </c>
      <c r="P183" s="14" t="str">
        <f>IF([1]source_data!G185="","",IF(LEFT(O183,3)="E05","WD",IF(LEFT(O183,3)="S13","WD",IF(LEFT(O183,3)="W05","WD",IF(LEFT(O183,3)="W06","UA",IF(LEFT(O183,3)="S12","CA",IF(LEFT(O183,3)="E06","UA",IF(LEFT(O183,3)="E07","NMD",IF(LEFT(O183,3)="E08","MD",IF(LEFT(O183,3)="E09","LONB"))))))))))</f>
        <v>WD</v>
      </c>
      <c r="Q183" s="14" t="str">
        <f>IF([1]source_data!G185="","",IF([1]source_data!D185="","",VLOOKUP([1]source_data!D185,[1]geo_data!A:I,7,FALSE)))</f>
        <v>Nottingham</v>
      </c>
      <c r="R183" s="14" t="str">
        <f>IF([1]source_data!G185="","",IF([1]source_data!D185="","",VLOOKUP([1]source_data!D185,[1]geo_data!A:I,6,FALSE)))</f>
        <v>E06000018</v>
      </c>
      <c r="S183" s="14" t="str">
        <f>IF([1]source_data!G185="","",IF(LEFT(R183,3)="E05","WD",IF(LEFT(R183,3)="S13","WD",IF(LEFT(R183,3)="W05","WD",IF(LEFT(R183,3)="W06","UA",IF(LEFT(R183,3)="S12","CA",IF(LEFT(R183,3)="E06","UA",IF(LEFT(R183,3)="E07","NMD",IF(LEFT(R183,3)="E08","MD",IF(LEFT(R183,3)="E09","LONB"))))))))))</f>
        <v>UA</v>
      </c>
      <c r="T183" s="11" t="str">
        <f>IF([1]source_data!G185="","",IF([1]source_data!N185="","",[1]source_data!N185))</f>
        <v>Crisis Grant</v>
      </c>
      <c r="U183" s="15">
        <f>IF([1]source_data!G185="","",[1]tailored_settings!$B$8)</f>
        <v>46239</v>
      </c>
      <c r="V183" s="11" t="str">
        <f>IF([1]source_data!G185="","",[1]tailored_settings!$B$9)</f>
        <v>http://www.longleigh.org/</v>
      </c>
      <c r="W183" s="13" t="str">
        <f>IF([1]source_data!G185="","",IF([1]source_data!O185="","",[1]source_data!O185))</f>
        <v>2025-10-16</v>
      </c>
      <c r="X183" s="16" t="str">
        <f>IF([1]source_data!G185="","",IF([1]source_data!P185="","",[1]source_data!P185))</f>
        <v>2025-11-18</v>
      </c>
      <c r="Y183" s="17">
        <f>IF([1]source_data!G185="","",IF([1]source_data!Q185="","",[1]source_data!Q185))</f>
        <v>1</v>
      </c>
      <c r="Z183" s="18" t="str">
        <f>IF([1]source_data!G185="","",IF([1]source_data!I185="","",[1]tailored_settings!$B$10))</f>
        <v>Primary grant reason</v>
      </c>
      <c r="AA183" s="18" t="str">
        <f>IF([1]source_data!G185="","",IF([1]source_data!I185="","",[1]source_data!I185))</f>
        <v>8a. Financial Hardship where the customer/household is spending more than 50% of their monthly income on housing costs.</v>
      </c>
      <c r="AB183" s="18" t="str">
        <f>IF([1]source_data!G185="","",IF([1]source_data!J185="","",[1]tailored_settings!$B$11))</f>
        <v/>
      </c>
      <c r="AC183" s="18" t="str">
        <f>IF([1]source_data!G185="","",IF([1]source_data!J185="","",[1]source_data!J185))</f>
        <v/>
      </c>
      <c r="AD183" s="18" t="str">
        <f>IF([1]source_data!G185="","",IF([1]source_data!K185="","",[1]tailored_settings!$B$12))</f>
        <v>Grant purpose</v>
      </c>
      <c r="AE183" s="18" t="str">
        <f>IF([1]source_data!G185="","",IF([1]source_data!K185="","",[1]source_data!K185))</f>
        <v>Food vouchers</v>
      </c>
      <c r="AF183" s="18" t="str">
        <f>IF([1]source_data!G185="","",IF([1]source_data!K185="","",[1]tailored_settings!$B$13))</f>
        <v>Grant purpose</v>
      </c>
      <c r="AG183" s="18" t="str">
        <f>IF([1]source_data!G185="","",IF([1]source_data!K185="","",[1]source_data!K185))</f>
        <v>Food vouchers</v>
      </c>
      <c r="AH183" s="18" t="str">
        <f>IF([1]source_data!G185="","",IF([1]source_data!M185="","",[1]tailored_settings!$B$14))</f>
        <v/>
      </c>
      <c r="AI183" s="18" t="str">
        <f>IF([1]source_data!G185="","",IF([1]source_data!M185="","",[1]source_data!M185))</f>
        <v/>
      </c>
    </row>
    <row r="184" spans="1:35" ht="16" x14ac:dyDescent="0.2">
      <c r="A184" s="11" t="str">
        <f>IF([1]source_data!G186="","",IF(AND([1]source_data!C186&lt;&gt;"",[1]tailored_settings!$B$15="Publish"),CONCATENATE([1]tailored_settings!$B$2&amp;[1]source_data!C186),IF(AND([1]source_data!C186&lt;&gt;"",[1]tailored_settings!$B$15="Do not publish"),CONCATENATE([1]tailored_settings!$B$2&amp;TEXT(ROW(A184)-1,"0000")&amp;"_"&amp;TEXT(F184,"yyyy-mm")),CONCATENATE([1]tailored_settings!$B$2&amp;TEXT(ROW(A184)-1,"0000")&amp;"_"&amp;TEXT(F184,"yyyy-mm")))))</f>
        <v>360G-Longleigh-E25-00259W</v>
      </c>
      <c r="B184" s="11" t="str">
        <f>IF([1]source_data!G186="","",IF([1]source_data!E186&lt;&gt;"",[1]source_data!E186,CONCATENATE("Grant to "&amp;G184)))</f>
        <v>Grant to Individual Recipient</v>
      </c>
      <c r="C184" s="11" t="str">
        <f>IF([1]source_data!G186="","",IF([1]source_data!F186="",_xlfn.XLOOKUP(T184,[1]tailored_settings!$B$20:$B$25,[1]tailored_settings!$A$20:$A$25,"")))</f>
        <v>Helping to alleviate financial hardship</v>
      </c>
      <c r="D184" s="12">
        <f>IF([1]source_data!G186="","",IF([1]source_data!G186="","",[1]source_data!G186))</f>
        <v>906.58</v>
      </c>
      <c r="E184" s="11" t="str">
        <f>IF([1]source_data!G186="","",[1]tailored_settings!$B$3)</f>
        <v>GBP</v>
      </c>
      <c r="F184" s="13" t="str">
        <f>IF([1]source_data!G186="","",IF([1]source_data!H186="","",[1]source_data!H186))</f>
        <v>2025-10-20</v>
      </c>
      <c r="G184" s="11" t="str">
        <f>IF([1]source_data!G186="","",[1]tailored_settings!$B$5)</f>
        <v>Individual Recipient</v>
      </c>
      <c r="H184" s="11" t="str">
        <f>IF([1]source_data!G186="","",IF(AND([1]source_data!A186&lt;&gt;"",[1]tailored_settings!$B$16="Publish"),CONCATENATE([1]tailored_settings!$B$2&amp;[1]source_data!A186),IF(AND([1]source_data!A186&lt;&gt;"",[1]tailored_settings!$B$16="Do not publish"),CONCATENATE([1]tailored_settings!$B$4&amp;TEXT(ROW(A184)-1,"0000")&amp;"_"&amp;TEXT(F184,"yyyy-mm")),CONCATENATE([1]tailored_settings!$B$4&amp;TEXT(ROW(A184)-1,"0000")&amp;"_"&amp;TEXT(F184,"yyyy-mm")))))</f>
        <v>360G-Longleigh-IND-0183_2025-10</v>
      </c>
      <c r="I184" s="11" t="str">
        <f>IF([1]source_data!G186="","",[1]tailored_settings!$B$7)</f>
        <v>Longleigh Foundation</v>
      </c>
      <c r="J184" s="11" t="str">
        <f>IF([1]source_data!G186="","",[1]tailored_settings!$B$6)</f>
        <v>GB-CHC-1169016</v>
      </c>
      <c r="K184" s="11" t="str">
        <f>IF([1]source_data!G186="","",IF([1]source_data!I186="","",VLOOKUP([1]source_data!I186,[1]codelist_mapping!A:C,3,FALSE)))</f>
        <v>GTIR030</v>
      </c>
      <c r="L184" s="11" t="str">
        <f>IF([1]source_data!G186="","",IF([1]source_data!J186="","",VLOOKUP([1]source_data!J186,[1]codelist_mapping!A:C,3,FALSE)))</f>
        <v>GTIR080</v>
      </c>
      <c r="M184" s="11" t="str">
        <f>IF([1]source_data!G186="","",IF([1]source_data!K186="","",IF([1]source_data!M186&lt;&gt;"",CONCATENATE(VLOOKUP([1]source_data!K186,[1]codelist_mapping!F:H,3,FALSE)&amp;";"&amp;VLOOKUP([1]source_data!L186,[1]codelist_mapping!F:H,3,FALSE)&amp;";"&amp;VLOOKUP([1]source_data!M186,[1]codelist_mapping!F:H,3,FALSE)),IF([1]source_data!L186&lt;&gt;"",CONCATENATE(VLOOKUP([1]source_data!K186,[1]codelist_mapping!F:H,3,FALSE)&amp;";"&amp;VLOOKUP([1]source_data!L186,[1]codelist_mapping!F:H,3,FALSE)),IF([1]source_data!K186&lt;&gt;"",CONCATENATE(VLOOKUP([1]source_data!K186,[1]codelist_mapping!F:H,3,FALSE)))))))</f>
        <v>GTIP020;GTIP020</v>
      </c>
      <c r="N184" s="14" t="str">
        <f>IF([1]source_data!G186="","",IF([1]source_data!D186="","",VLOOKUP([1]source_data!D186,[1]geo_data!A:I,9,FALSE)))</f>
        <v>Oldbury</v>
      </c>
      <c r="O184" s="14" t="str">
        <f>IF([1]source_data!G186="","",IF([1]source_data!D186="","",VLOOKUP([1]source_data!D186,[1]geo_data!A:I,8,FALSE)))</f>
        <v>E05001273</v>
      </c>
      <c r="P184" s="14" t="str">
        <f>IF([1]source_data!G186="","",IF(LEFT(O184,3)="E05","WD",IF(LEFT(O184,3)="S13","WD",IF(LEFT(O184,3)="W05","WD",IF(LEFT(O184,3)="W06","UA",IF(LEFT(O184,3)="S12","CA",IF(LEFT(O184,3)="E06","UA",IF(LEFT(O184,3)="E07","NMD",IF(LEFT(O184,3)="E08","MD",IF(LEFT(O184,3)="E09","LONB"))))))))))</f>
        <v>WD</v>
      </c>
      <c r="Q184" s="14" t="str">
        <f>IF([1]source_data!G186="","",IF([1]source_data!D186="","",VLOOKUP([1]source_data!D186,[1]geo_data!A:I,7,FALSE)))</f>
        <v>Sandwell</v>
      </c>
      <c r="R184" s="14" t="str">
        <f>IF([1]source_data!G186="","",IF([1]source_data!D186="","",VLOOKUP([1]source_data!D186,[1]geo_data!A:I,6,FALSE)))</f>
        <v>E08000028</v>
      </c>
      <c r="S184" s="14" t="str">
        <f>IF([1]source_data!G186="","",IF(LEFT(R184,3)="E05","WD",IF(LEFT(R184,3)="S13","WD",IF(LEFT(R184,3)="W05","WD",IF(LEFT(R184,3)="W06","UA",IF(LEFT(R184,3)="S12","CA",IF(LEFT(R184,3)="E06","UA",IF(LEFT(R184,3)="E07","NMD",IF(LEFT(R184,3)="E08","MD",IF(LEFT(R184,3)="E09","LONB"))))))))))</f>
        <v>MD</v>
      </c>
      <c r="T184" s="11" t="str">
        <f>IF([1]source_data!G186="","",IF([1]source_data!N186="","",[1]source_data!N186))</f>
        <v>Hardship Grant</v>
      </c>
      <c r="U184" s="15">
        <f>IF([1]source_data!G186="","",[1]tailored_settings!$B$8)</f>
        <v>46239</v>
      </c>
      <c r="V184" s="11" t="str">
        <f>IF([1]source_data!G186="","",[1]tailored_settings!$B$9)</f>
        <v>http://www.longleigh.org/</v>
      </c>
      <c r="W184" s="13" t="str">
        <f>IF([1]source_data!G186="","",IF([1]source_data!O186="","",[1]source_data!O186))</f>
        <v>2025-10-20</v>
      </c>
      <c r="X184" s="16" t="str">
        <f>IF([1]source_data!G186="","",IF([1]source_data!P186="","",[1]source_data!P186))</f>
        <v>2025-11-24</v>
      </c>
      <c r="Y184" s="17">
        <f>IF([1]source_data!G186="","",IF([1]source_data!Q186="","",[1]source_data!Q186))</f>
        <v>1</v>
      </c>
      <c r="Z184" s="18" t="str">
        <f>IF([1]source_data!G186="","",IF([1]source_data!I186="","",[1]tailored_settings!$B$10))</f>
        <v>Primary grant reason</v>
      </c>
      <c r="AA184" s="18" t="str">
        <f>IF([1]source_data!G186="","",IF([1]source_data!I186="","",[1]source_data!I186))</f>
        <v>1. Customer/family with a diagnosed condition or disability</v>
      </c>
      <c r="AB184" s="18" t="str">
        <f>IF([1]source_data!G186="","",IF([1]source_data!J186="","",[1]tailored_settings!$B$11))</f>
        <v>Secondary grant reason</v>
      </c>
      <c r="AC184" s="18" t="str">
        <f>IF([1]source_data!G186="","",IF([1]source_data!J186="","",[1]source_data!J186))</f>
        <v>3. Customer/family moving from homelessness/supported living into independent living.</v>
      </c>
      <c r="AD184" s="18" t="str">
        <f>IF([1]source_data!G186="","",IF([1]source_data!K186="","",[1]tailored_settings!$B$12))</f>
        <v>Grant purpose</v>
      </c>
      <c r="AE184" s="18" t="str">
        <f>IF([1]source_data!G186="","",IF([1]source_data!K186="","",[1]source_data!K186))</f>
        <v xml:space="preserve">Furniture </v>
      </c>
      <c r="AF184" s="18" t="str">
        <f>IF([1]source_data!G186="","",IF([1]source_data!K186="","",[1]tailored_settings!$B$13))</f>
        <v>Grant purpose</v>
      </c>
      <c r="AG184" s="18" t="str">
        <f>IF([1]source_data!G186="","",IF([1]source_data!K186="","",[1]source_data!K186))</f>
        <v xml:space="preserve">Furniture </v>
      </c>
      <c r="AH184" s="18" t="str">
        <f>IF([1]source_data!G186="","",IF([1]source_data!M186="","",[1]tailored_settings!$B$14))</f>
        <v/>
      </c>
      <c r="AI184" s="18" t="str">
        <f>IF([1]source_data!G186="","",IF([1]source_data!M186="","",[1]source_data!M186))</f>
        <v/>
      </c>
    </row>
    <row r="185" spans="1:35" ht="16" x14ac:dyDescent="0.2">
      <c r="A185" s="11" t="str">
        <f>IF([1]source_data!G187="","",IF(AND([1]source_data!C187&lt;&gt;"",[1]tailored_settings!$B$15="Publish"),CONCATENATE([1]tailored_settings!$B$2&amp;[1]source_data!C187),IF(AND([1]source_data!C187&lt;&gt;"",[1]tailored_settings!$B$15="Do not publish"),CONCATENATE([1]tailored_settings!$B$2&amp;TEXT(ROW(A185)-1,"0000")&amp;"_"&amp;TEXT(F185,"yyyy-mm")),CONCATENATE([1]tailored_settings!$B$2&amp;TEXT(ROW(A185)-1,"0000")&amp;"_"&amp;TEXT(F185,"yyyy-mm")))))</f>
        <v>360G-Longleigh-E25-00260W</v>
      </c>
      <c r="B185" s="11" t="str">
        <f>IF([1]source_data!G187="","",IF([1]source_data!E187&lt;&gt;"",[1]source_data!E187,CONCATENATE("Grant to "&amp;G185)))</f>
        <v>Grant to Individual Recipient</v>
      </c>
      <c r="C185" s="11" t="str">
        <f>IF([1]source_data!G187="","",IF([1]source_data!F187="",_xlfn.XLOOKUP(T185,[1]tailored_settings!$B$20:$B$25,[1]tailored_settings!$A$20:$A$25,"")))</f>
        <v>Helping to alleviate financial hardship</v>
      </c>
      <c r="D185" s="12">
        <f>IF([1]source_data!G187="","",IF([1]source_data!G187="","",[1]source_data!G187))</f>
        <v>575.08000000000004</v>
      </c>
      <c r="E185" s="11" t="str">
        <f>IF([1]source_data!G187="","",[1]tailored_settings!$B$3)</f>
        <v>GBP</v>
      </c>
      <c r="F185" s="13" t="str">
        <f>IF([1]source_data!G187="","",IF([1]source_data!H187="","",[1]source_data!H187))</f>
        <v>2025-10-21</v>
      </c>
      <c r="G185" s="11" t="str">
        <f>IF([1]source_data!G187="","",[1]tailored_settings!$B$5)</f>
        <v>Individual Recipient</v>
      </c>
      <c r="H185" s="11" t="str">
        <f>IF([1]source_data!G187="","",IF(AND([1]source_data!A187&lt;&gt;"",[1]tailored_settings!$B$16="Publish"),CONCATENATE([1]tailored_settings!$B$2&amp;[1]source_data!A187),IF(AND([1]source_data!A187&lt;&gt;"",[1]tailored_settings!$B$16="Do not publish"),CONCATENATE([1]tailored_settings!$B$4&amp;TEXT(ROW(A185)-1,"0000")&amp;"_"&amp;TEXT(F185,"yyyy-mm")),CONCATENATE([1]tailored_settings!$B$4&amp;TEXT(ROW(A185)-1,"0000")&amp;"_"&amp;TEXT(F185,"yyyy-mm")))))</f>
        <v>360G-Longleigh-IND-0184_2025-10</v>
      </c>
      <c r="I185" s="11" t="str">
        <f>IF([1]source_data!G187="","",[1]tailored_settings!$B$7)</f>
        <v>Longleigh Foundation</v>
      </c>
      <c r="J185" s="11" t="str">
        <f>IF([1]source_data!G187="","",[1]tailored_settings!$B$6)</f>
        <v>GB-CHC-1169016</v>
      </c>
      <c r="K185" s="11" t="str">
        <f>IF([1]source_data!G187="","",IF([1]source_data!I187="","",VLOOKUP([1]source_data!I187,[1]codelist_mapping!A:C,3,FALSE)))</f>
        <v>GTIR040</v>
      </c>
      <c r="L185" s="11" t="str">
        <f>IF([1]source_data!G187="","",IF([1]source_data!J187="","",VLOOKUP([1]source_data!J187,[1]codelist_mapping!A:C,3,FALSE)))</f>
        <v/>
      </c>
      <c r="M185" s="11" t="str">
        <f>IF([1]source_data!G187="","",IF([1]source_data!K187="","",IF([1]source_data!M187&lt;&gt;"",CONCATENATE(VLOOKUP([1]source_data!K187,[1]codelist_mapping!F:H,3,FALSE)&amp;";"&amp;VLOOKUP([1]source_data!L187,[1]codelist_mapping!F:H,3,FALSE)&amp;";"&amp;VLOOKUP([1]source_data!M187,[1]codelist_mapping!F:H,3,FALSE)),IF([1]source_data!L187&lt;&gt;"",CONCATENATE(VLOOKUP([1]source_data!K187,[1]codelist_mapping!F:H,3,FALSE)&amp;";"&amp;VLOOKUP([1]source_data!L187,[1]codelist_mapping!F:H,3,FALSE)),IF([1]source_data!K187&lt;&gt;"",CONCATENATE(VLOOKUP([1]source_data!K187,[1]codelist_mapping!F:H,3,FALSE)))))))</f>
        <v>GTIP020;GTIP060</v>
      </c>
      <c r="N185" s="14" t="str">
        <f>IF([1]source_data!G187="","",IF([1]source_data!D187="","",VLOOKUP([1]source_data!D187,[1]geo_data!A:I,9,FALSE)))</f>
        <v>St John's</v>
      </c>
      <c r="O185" s="14" t="str">
        <f>IF([1]source_data!G187="","",IF([1]source_data!D187="","",VLOOKUP([1]source_data!D187,[1]geo_data!A:I,8,FALSE)))</f>
        <v>E05010804</v>
      </c>
      <c r="P185" s="14" t="str">
        <f>IF([1]source_data!G187="","",IF(LEFT(O185,3)="E05","WD",IF(LEFT(O185,3)="S13","WD",IF(LEFT(O185,3)="W05","WD",IF(LEFT(O185,3)="W06","UA",IF(LEFT(O185,3)="S12","CA",IF(LEFT(O185,3)="E06","UA",IF(LEFT(O185,3)="E07","NMD",IF(LEFT(O185,3)="E08","MD",IF(LEFT(O185,3)="E09","LONB"))))))))))</f>
        <v>WD</v>
      </c>
      <c r="Q185" s="14" t="str">
        <f>IF([1]source_data!G187="","",IF([1]source_data!D187="","",VLOOKUP([1]source_data!D187,[1]geo_data!A:I,7,FALSE)))</f>
        <v>Woking</v>
      </c>
      <c r="R185" s="14" t="str">
        <f>IF([1]source_data!G187="","",IF([1]source_data!D187="","",VLOOKUP([1]source_data!D187,[1]geo_data!A:I,6,FALSE)))</f>
        <v>E07000217</v>
      </c>
      <c r="S185" s="14" t="str">
        <f>IF([1]source_data!G187="","",IF(LEFT(R185,3)="E05","WD",IF(LEFT(R185,3)="S13","WD",IF(LEFT(R185,3)="W05","WD",IF(LEFT(R185,3)="W06","UA",IF(LEFT(R185,3)="S12","CA",IF(LEFT(R185,3)="E06","UA",IF(LEFT(R185,3)="E07","NMD",IF(LEFT(R185,3)="E08","MD",IF(LEFT(R185,3)="E09","LONB"))))))))))</f>
        <v>NMD</v>
      </c>
      <c r="T185" s="11" t="str">
        <f>IF([1]source_data!G187="","",IF([1]source_data!N187="","",[1]source_data!N187))</f>
        <v>Hardship Grant</v>
      </c>
      <c r="U185" s="15">
        <f>IF([1]source_data!G187="","",[1]tailored_settings!$B$8)</f>
        <v>46239</v>
      </c>
      <c r="V185" s="11" t="str">
        <f>IF([1]source_data!G187="","",[1]tailored_settings!$B$9)</f>
        <v>http://www.longleigh.org/</v>
      </c>
      <c r="W185" s="13" t="str">
        <f>IF([1]source_data!G187="","",IF([1]source_data!O187="","",[1]source_data!O187))</f>
        <v>2025-10-21</v>
      </c>
      <c r="X185" s="16" t="str">
        <f>IF([1]source_data!G187="","",IF([1]source_data!P187="","",[1]source_data!P187))</f>
        <v>2025-11-04</v>
      </c>
      <c r="Y185" s="17">
        <f>IF([1]source_data!G187="","",IF([1]source_data!Q187="","",[1]source_data!Q187))</f>
        <v>0</v>
      </c>
      <c r="Z185" s="18" t="str">
        <f>IF([1]source_data!G187="","",IF([1]source_data!I187="","",[1]tailored_settings!$B$10))</f>
        <v>Primary grant reason</v>
      </c>
      <c r="AA185" s="18" t="str">
        <f>IF([1]source_data!G187="","",IF([1]source_data!I187="","",[1]source_data!I187))</f>
        <v>2. Customer/family receiving medication and/or therapy for a mental health condition or substance addiction.</v>
      </c>
      <c r="AB185" s="18" t="str">
        <f>IF([1]source_data!G187="","",IF([1]source_data!J187="","",[1]tailored_settings!$B$11))</f>
        <v/>
      </c>
      <c r="AC185" s="18" t="str">
        <f>IF([1]source_data!G187="","",IF([1]source_data!J187="","",[1]source_data!J187))</f>
        <v/>
      </c>
      <c r="AD185" s="18" t="str">
        <f>IF([1]source_data!G187="","",IF([1]source_data!K187="","",[1]tailored_settings!$B$12))</f>
        <v>Grant purpose</v>
      </c>
      <c r="AE185" s="18" t="str">
        <f>IF([1]source_data!G187="","",IF([1]source_data!K187="","",[1]source_data!K187))</f>
        <v xml:space="preserve">Furniture </v>
      </c>
      <c r="AF185" s="18" t="str">
        <f>IF([1]source_data!G187="","",IF([1]source_data!K187="","",[1]tailored_settings!$B$13))</f>
        <v>Grant purpose</v>
      </c>
      <c r="AG185" s="18" t="str">
        <f>IF([1]source_data!G187="","",IF([1]source_data!K187="","",[1]source_data!K187))</f>
        <v xml:space="preserve">Furniture </v>
      </c>
      <c r="AH185" s="18" t="str">
        <f>IF([1]source_data!G187="","",IF([1]source_data!M187="","",[1]tailored_settings!$B$14))</f>
        <v/>
      </c>
      <c r="AI185" s="18" t="str">
        <f>IF([1]source_data!G187="","",IF([1]source_data!M187="","",[1]source_data!M187))</f>
        <v/>
      </c>
    </row>
    <row r="186" spans="1:35" ht="16" x14ac:dyDescent="0.2">
      <c r="A186" s="11" t="str">
        <f>IF([1]source_data!G188="","",IF(AND([1]source_data!C188&lt;&gt;"",[1]tailored_settings!$B$15="Publish"),CONCATENATE([1]tailored_settings!$B$2&amp;[1]source_data!C188),IF(AND([1]source_data!C188&lt;&gt;"",[1]tailored_settings!$B$15="Do not publish"),CONCATENATE([1]tailored_settings!$B$2&amp;TEXT(ROW(A186)-1,"0000")&amp;"_"&amp;TEXT(F186,"yyyy-mm")),CONCATENATE([1]tailored_settings!$B$2&amp;TEXT(ROW(A186)-1,"0000")&amp;"_"&amp;TEXT(F186,"yyyy-mm")))))</f>
        <v>360G-Longleigh-E25-00261W</v>
      </c>
      <c r="B186" s="11" t="str">
        <f>IF([1]source_data!G188="","",IF([1]source_data!E188&lt;&gt;"",[1]source_data!E188,CONCATENATE("Grant to "&amp;G186)))</f>
        <v>Grant to Individual Recipient</v>
      </c>
      <c r="C186" s="11" t="str">
        <f>IF([1]source_data!G188="","",IF([1]source_data!F188="",_xlfn.XLOOKUP(T186,[1]tailored_settings!$B$20:$B$25,[1]tailored_settings!$A$20:$A$25,"")))</f>
        <v>Providing financial aid during a time of crisis</v>
      </c>
      <c r="D186" s="12">
        <f>IF([1]source_data!G188="","",IF([1]source_data!G188="","",[1]source_data!G188))</f>
        <v>350</v>
      </c>
      <c r="E186" s="11" t="str">
        <f>IF([1]source_data!G188="","",[1]tailored_settings!$B$3)</f>
        <v>GBP</v>
      </c>
      <c r="F186" s="13" t="str">
        <f>IF([1]source_data!G188="","",IF([1]source_data!H188="","",[1]source_data!H188))</f>
        <v>2025-10-20</v>
      </c>
      <c r="G186" s="11" t="str">
        <f>IF([1]source_data!G188="","",[1]tailored_settings!$B$5)</f>
        <v>Individual Recipient</v>
      </c>
      <c r="H186" s="11" t="str">
        <f>IF([1]source_data!G188="","",IF(AND([1]source_data!A188&lt;&gt;"",[1]tailored_settings!$B$16="Publish"),CONCATENATE([1]tailored_settings!$B$2&amp;[1]source_data!A188),IF(AND([1]source_data!A188&lt;&gt;"",[1]tailored_settings!$B$16="Do not publish"),CONCATENATE([1]tailored_settings!$B$4&amp;TEXT(ROW(A186)-1,"0000")&amp;"_"&amp;TEXT(F186,"yyyy-mm")),CONCATENATE([1]tailored_settings!$B$4&amp;TEXT(ROW(A186)-1,"0000")&amp;"_"&amp;TEXT(F186,"yyyy-mm")))))</f>
        <v>360G-Longleigh-IND-0185_2025-10</v>
      </c>
      <c r="I186" s="11" t="str">
        <f>IF([1]source_data!G188="","",[1]tailored_settings!$B$7)</f>
        <v>Longleigh Foundation</v>
      </c>
      <c r="J186" s="11" t="str">
        <f>IF([1]source_data!G188="","",[1]tailored_settings!$B$6)</f>
        <v>GB-CHC-1169016</v>
      </c>
      <c r="K186" s="11" t="str">
        <f>IF([1]source_data!G188="","",IF([1]source_data!I188="","",VLOOKUP([1]source_data!I188,[1]codelist_mapping!A:C,3,FALSE)))</f>
        <v>GTIR040</v>
      </c>
      <c r="L186" s="11" t="str">
        <f>IF([1]source_data!G188="","",IF([1]source_data!J188="","",VLOOKUP([1]source_data!J188,[1]codelist_mapping!A:C,3,FALSE)))</f>
        <v>GTIR040</v>
      </c>
      <c r="M186" s="11" t="str">
        <f>IF([1]source_data!G188="","",IF([1]source_data!K188="","",IF([1]source_data!M188&lt;&gt;"",CONCATENATE(VLOOKUP([1]source_data!K188,[1]codelist_mapping!F:H,3,FALSE)&amp;";"&amp;VLOOKUP([1]source_data!L188,[1]codelist_mapping!F:H,3,FALSE)&amp;";"&amp;VLOOKUP([1]source_data!M188,[1]codelist_mapping!F:H,3,FALSE)),IF([1]source_data!L188&lt;&gt;"",CONCATENATE(VLOOKUP([1]source_data!K188,[1]codelist_mapping!F:H,3,FALSE)&amp;";"&amp;VLOOKUP([1]source_data!L188,[1]codelist_mapping!F:H,3,FALSE)),IF([1]source_data!K188&lt;&gt;"",CONCATENATE(VLOOKUP([1]source_data!K188,[1]codelist_mapping!F:H,3,FALSE)))))))</f>
        <v>GTIP070;GTIP050</v>
      </c>
      <c r="N186" s="14" t="str">
        <f>IF([1]source_data!G188="","",IF([1]source_data!D188="","",VLOOKUP([1]source_data!D188,[1]geo_data!A:I,9,FALSE)))</f>
        <v>Wincanton &amp; Bruton</v>
      </c>
      <c r="O186" s="14" t="str">
        <f>IF([1]source_data!G188="","",IF([1]source_data!D188="","",VLOOKUP([1]source_data!D188,[1]geo_data!A:I,8,FALSE)))</f>
        <v>E05014389</v>
      </c>
      <c r="P186" s="14" t="str">
        <f>IF([1]source_data!G188="","",IF(LEFT(O186,3)="E05","WD",IF(LEFT(O186,3)="S13","WD",IF(LEFT(O186,3)="W05","WD",IF(LEFT(O186,3)="W06","UA",IF(LEFT(O186,3)="S12","CA",IF(LEFT(O186,3)="E06","UA",IF(LEFT(O186,3)="E07","NMD",IF(LEFT(O186,3)="E08","MD",IF(LEFT(O186,3)="E09","LONB"))))))))))</f>
        <v>WD</v>
      </c>
      <c r="Q186" s="14" t="str">
        <f>IF([1]source_data!G188="","",IF([1]source_data!D188="","",VLOOKUP([1]source_data!D188,[1]geo_data!A:I,7,FALSE)))</f>
        <v>Somerset</v>
      </c>
      <c r="R186" s="14" t="str">
        <f>IF([1]source_data!G188="","",IF([1]source_data!D188="","",VLOOKUP([1]source_data!D188,[1]geo_data!A:I,6,FALSE)))</f>
        <v>E06000066</v>
      </c>
      <c r="S186" s="14" t="str">
        <f>IF([1]source_data!G188="","",IF(LEFT(R186,3)="E05","WD",IF(LEFT(R186,3)="S13","WD",IF(LEFT(R186,3)="W05","WD",IF(LEFT(R186,3)="W06","UA",IF(LEFT(R186,3)="S12","CA",IF(LEFT(R186,3)="E06","UA",IF(LEFT(R186,3)="E07","NMD",IF(LEFT(R186,3)="E08","MD",IF(LEFT(R186,3)="E09","LONB"))))))))))</f>
        <v>UA</v>
      </c>
      <c r="T186" s="11" t="str">
        <f>IF([1]source_data!G188="","",IF([1]source_data!N188="","",[1]source_data!N188))</f>
        <v>Crisis Grant</v>
      </c>
      <c r="U186" s="15">
        <f>IF([1]source_data!G188="","",[1]tailored_settings!$B$8)</f>
        <v>46239</v>
      </c>
      <c r="V186" s="11" t="str">
        <f>IF([1]source_data!G188="","",[1]tailored_settings!$B$9)</f>
        <v>http://www.longleigh.org/</v>
      </c>
      <c r="W186" s="13" t="str">
        <f>IF([1]source_data!G188="","",IF([1]source_data!O188="","",[1]source_data!O188))</f>
        <v>2025-10-20</v>
      </c>
      <c r="X186" s="16" t="str">
        <f>IF([1]source_data!G188="","",IF([1]source_data!P188="","",[1]source_data!P188))</f>
        <v>2026-01-23</v>
      </c>
      <c r="Y186" s="17">
        <f>IF([1]source_data!G188="","",IF([1]source_data!Q188="","",[1]source_data!Q188))</f>
        <v>3</v>
      </c>
      <c r="Z186" s="18" t="str">
        <f>IF([1]source_data!G188="","",IF([1]source_data!I188="","",[1]tailored_settings!$B$10))</f>
        <v>Primary grant reason</v>
      </c>
      <c r="AA186" s="18" t="str">
        <f>IF([1]source_data!G188="","",IF([1]source_data!I188="","",[1]source_data!I188))</f>
        <v>2. Customer/family receiving medication and/or therapy for a mental health condition or substance addiction.</v>
      </c>
      <c r="AB186" s="18" t="str">
        <f>IF([1]source_data!G188="","",IF([1]source_data!J188="","",[1]tailored_settings!$B$11))</f>
        <v>Secondary grant reason</v>
      </c>
      <c r="AC186" s="18" t="str">
        <f>IF([1]source_data!G188="","",IF([1]source_data!J188="","",[1]source_data!J188))</f>
        <v>6a. Customer/family under the care of Social Services (Adult or Children’s) - MH</v>
      </c>
      <c r="AD186" s="18" t="str">
        <f>IF([1]source_data!G188="","",IF([1]source_data!K188="","",[1]tailored_settings!$B$12))</f>
        <v>Grant purpose</v>
      </c>
      <c r="AE186" s="18" t="str">
        <f>IF([1]source_data!G188="","",IF([1]source_data!K188="","",[1]source_data!K188))</f>
        <v>Food vouchers</v>
      </c>
      <c r="AF186" s="18" t="str">
        <f>IF([1]source_data!G188="","",IF([1]source_data!K188="","",[1]tailored_settings!$B$13))</f>
        <v>Grant purpose</v>
      </c>
      <c r="AG186" s="18" t="str">
        <f>IF([1]source_data!G188="","",IF([1]source_data!K188="","",[1]source_data!K188))</f>
        <v>Food vouchers</v>
      </c>
      <c r="AH186" s="18" t="str">
        <f>IF([1]source_data!G188="","",IF([1]source_data!M188="","",[1]tailored_settings!$B$14))</f>
        <v/>
      </c>
      <c r="AI186" s="18" t="str">
        <f>IF([1]source_data!G188="","",IF([1]source_data!M188="","",[1]source_data!M188))</f>
        <v/>
      </c>
    </row>
    <row r="187" spans="1:35" ht="16" x14ac:dyDescent="0.2">
      <c r="A187" s="11" t="str">
        <f>IF([1]source_data!G189="","",IF(AND([1]source_data!C189&lt;&gt;"",[1]tailored_settings!$B$15="Publish"),CONCATENATE([1]tailored_settings!$B$2&amp;[1]source_data!C189),IF(AND([1]source_data!C189&lt;&gt;"",[1]tailored_settings!$B$15="Do not publish"),CONCATENATE([1]tailored_settings!$B$2&amp;TEXT(ROW(A187)-1,"0000")&amp;"_"&amp;TEXT(F187,"yyyy-mm")),CONCATENATE([1]tailored_settings!$B$2&amp;TEXT(ROW(A187)-1,"0000")&amp;"_"&amp;TEXT(F187,"yyyy-mm")))))</f>
        <v>360G-Longleigh-E25-00262W</v>
      </c>
      <c r="B187" s="11" t="str">
        <f>IF([1]source_data!G189="","",IF([1]source_data!E189&lt;&gt;"",[1]source_data!E189,CONCATENATE("Grant to "&amp;G187)))</f>
        <v>Grant to Individual Recipient</v>
      </c>
      <c r="C187" s="11" t="str">
        <f>IF([1]source_data!G189="","",IF([1]source_data!F189="",_xlfn.XLOOKUP(T187,[1]tailored_settings!$B$20:$B$25,[1]tailored_settings!$A$20:$A$25,"")))</f>
        <v>Helping to alleviate financial hardship</v>
      </c>
      <c r="D187" s="12">
        <f>IF([1]source_data!G189="","",IF([1]source_data!G189="","",[1]source_data!G189))</f>
        <v>854.1</v>
      </c>
      <c r="E187" s="11" t="str">
        <f>IF([1]source_data!G189="","",[1]tailored_settings!$B$3)</f>
        <v>GBP</v>
      </c>
      <c r="F187" s="13" t="str">
        <f>IF([1]source_data!G189="","",IF([1]source_data!H189="","",[1]source_data!H189))</f>
        <v>2025-10-20</v>
      </c>
      <c r="G187" s="11" t="str">
        <f>IF([1]source_data!G189="","",[1]tailored_settings!$B$5)</f>
        <v>Individual Recipient</v>
      </c>
      <c r="H187" s="11" t="str">
        <f>IF([1]source_data!G189="","",IF(AND([1]source_data!A189&lt;&gt;"",[1]tailored_settings!$B$16="Publish"),CONCATENATE([1]tailored_settings!$B$2&amp;[1]source_data!A189),IF(AND([1]source_data!A189&lt;&gt;"",[1]tailored_settings!$B$16="Do not publish"),CONCATENATE([1]tailored_settings!$B$4&amp;TEXT(ROW(A187)-1,"0000")&amp;"_"&amp;TEXT(F187,"yyyy-mm")),CONCATENATE([1]tailored_settings!$B$4&amp;TEXT(ROW(A187)-1,"0000")&amp;"_"&amp;TEXT(F187,"yyyy-mm")))))</f>
        <v>360G-Longleigh-IND-0186_2025-10</v>
      </c>
      <c r="I187" s="11" t="str">
        <f>IF([1]source_data!G189="","",[1]tailored_settings!$B$7)</f>
        <v>Longleigh Foundation</v>
      </c>
      <c r="J187" s="11" t="str">
        <f>IF([1]source_data!G189="","",[1]tailored_settings!$B$6)</f>
        <v>GB-CHC-1169016</v>
      </c>
      <c r="K187" s="11" t="str">
        <f>IF([1]source_data!G189="","",IF([1]source_data!I189="","",VLOOKUP([1]source_data!I189,[1]codelist_mapping!A:C,3,FALSE)))</f>
        <v>GTIR040</v>
      </c>
      <c r="L187" s="11" t="str">
        <f>IF([1]source_data!G189="","",IF([1]source_data!J189="","",VLOOKUP([1]source_data!J189,[1]codelist_mapping!A:C,3,FALSE)))</f>
        <v/>
      </c>
      <c r="M187" s="11" t="str">
        <f>IF([1]source_data!G189="","",IF([1]source_data!K189="","",IF([1]source_data!M189&lt;&gt;"",CONCATENATE(VLOOKUP([1]source_data!K189,[1]codelist_mapping!F:H,3,FALSE)&amp;";"&amp;VLOOKUP([1]source_data!L189,[1]codelist_mapping!F:H,3,FALSE)&amp;";"&amp;VLOOKUP([1]source_data!M189,[1]codelist_mapping!F:H,3,FALSE)),IF([1]source_data!L189&lt;&gt;"",CONCATENATE(VLOOKUP([1]source_data!K189,[1]codelist_mapping!F:H,3,FALSE)&amp;";"&amp;VLOOKUP([1]source_data!L189,[1]codelist_mapping!F:H,3,FALSE)),IF([1]source_data!K189&lt;&gt;"",CONCATENATE(VLOOKUP([1]source_data!K189,[1]codelist_mapping!F:H,3,FALSE)))))))</f>
        <v>GTIP020;GTIP020;GTIP060</v>
      </c>
      <c r="N187" s="14" t="str">
        <f>IF([1]source_data!G189="","",IF([1]source_data!D189="","",VLOOKUP([1]source_data!D189,[1]geo_data!A:I,9,FALSE)))</f>
        <v>Crewkerne</v>
      </c>
      <c r="O187" s="14" t="str">
        <f>IF([1]source_data!G189="","",IF([1]source_data!D189="","",VLOOKUP([1]source_data!D189,[1]geo_data!A:I,8,FALSE)))</f>
        <v>E05014356</v>
      </c>
      <c r="P187" s="14" t="str">
        <f>IF([1]source_data!G189="","",IF(LEFT(O187,3)="E05","WD",IF(LEFT(O187,3)="S13","WD",IF(LEFT(O187,3)="W05","WD",IF(LEFT(O187,3)="W06","UA",IF(LEFT(O187,3)="S12","CA",IF(LEFT(O187,3)="E06","UA",IF(LEFT(O187,3)="E07","NMD",IF(LEFT(O187,3)="E08","MD",IF(LEFT(O187,3)="E09","LONB"))))))))))</f>
        <v>WD</v>
      </c>
      <c r="Q187" s="14" t="str">
        <f>IF([1]source_data!G189="","",IF([1]source_data!D189="","",VLOOKUP([1]source_data!D189,[1]geo_data!A:I,7,FALSE)))</f>
        <v>Somerset</v>
      </c>
      <c r="R187" s="14" t="str">
        <f>IF([1]source_data!G189="","",IF([1]source_data!D189="","",VLOOKUP([1]source_data!D189,[1]geo_data!A:I,6,FALSE)))</f>
        <v>E06000066</v>
      </c>
      <c r="S187" s="14" t="str">
        <f>IF([1]source_data!G189="","",IF(LEFT(R187,3)="E05","WD",IF(LEFT(R187,3)="S13","WD",IF(LEFT(R187,3)="W05","WD",IF(LEFT(R187,3)="W06","UA",IF(LEFT(R187,3)="S12","CA",IF(LEFT(R187,3)="E06","UA",IF(LEFT(R187,3)="E07","NMD",IF(LEFT(R187,3)="E08","MD",IF(LEFT(R187,3)="E09","LONB"))))))))))</f>
        <v>UA</v>
      </c>
      <c r="T187" s="11" t="str">
        <f>IF([1]source_data!G189="","",IF([1]source_data!N189="","",[1]source_data!N189))</f>
        <v>Hardship Grant</v>
      </c>
      <c r="U187" s="15">
        <f>IF([1]source_data!G189="","",[1]tailored_settings!$B$8)</f>
        <v>46239</v>
      </c>
      <c r="V187" s="11" t="str">
        <f>IF([1]source_data!G189="","",[1]tailored_settings!$B$9)</f>
        <v>http://www.longleigh.org/</v>
      </c>
      <c r="W187" s="13" t="str">
        <f>IF([1]source_data!G189="","",IF([1]source_data!O189="","",[1]source_data!O189))</f>
        <v>2025-10-20</v>
      </c>
      <c r="X187" s="16" t="str">
        <f>IF([1]source_data!G189="","",IF([1]source_data!P189="","",[1]source_data!P189))</f>
        <v>2025-11-17</v>
      </c>
      <c r="Y187" s="17">
        <f>IF([1]source_data!G189="","",IF([1]source_data!Q189="","",[1]source_data!Q189))</f>
        <v>0</v>
      </c>
      <c r="Z187" s="18" t="str">
        <f>IF([1]source_data!G189="","",IF([1]source_data!I189="","",[1]tailored_settings!$B$10))</f>
        <v>Primary grant reason</v>
      </c>
      <c r="AA187" s="18" t="str">
        <f>IF([1]source_data!G189="","",IF([1]source_data!I189="","",[1]source_data!I189))</f>
        <v>2. Customer/family receiving medication and/or therapy for a mental health condition or substance addiction.</v>
      </c>
      <c r="AB187" s="18" t="str">
        <f>IF([1]source_data!G189="","",IF([1]source_data!J189="","",[1]tailored_settings!$B$11))</f>
        <v/>
      </c>
      <c r="AC187" s="18" t="str">
        <f>IF([1]source_data!G189="","",IF([1]source_data!J189="","",[1]source_data!J189))</f>
        <v/>
      </c>
      <c r="AD187" s="18" t="str">
        <f>IF([1]source_data!G189="","",IF([1]source_data!K189="","",[1]tailored_settings!$B$12))</f>
        <v>Grant purpose</v>
      </c>
      <c r="AE187" s="18" t="str">
        <f>IF([1]source_data!G189="","",IF([1]source_data!K189="","",[1]source_data!K189))</f>
        <v xml:space="preserve">Furniture </v>
      </c>
      <c r="AF187" s="18" t="str">
        <f>IF([1]source_data!G189="","",IF([1]source_data!K189="","",[1]tailored_settings!$B$13))</f>
        <v>Grant purpose</v>
      </c>
      <c r="AG187" s="18" t="str">
        <f>IF([1]source_data!G189="","",IF([1]source_data!K189="","",[1]source_data!K189))</f>
        <v xml:space="preserve">Furniture </v>
      </c>
      <c r="AH187" s="18" t="str">
        <f>IF([1]source_data!G189="","",IF([1]source_data!M189="","",[1]tailored_settings!$B$14))</f>
        <v>Grant purpose</v>
      </c>
      <c r="AI187" s="18" t="str">
        <f>IF([1]source_data!G189="","",IF([1]source_data!M189="","",[1]source_data!M189))</f>
        <v>Voucher for small household items</v>
      </c>
    </row>
    <row r="188" spans="1:35" ht="16" x14ac:dyDescent="0.2">
      <c r="A188" s="11" t="str">
        <f>IF([1]source_data!G190="","",IF(AND([1]source_data!C190&lt;&gt;"",[1]tailored_settings!$B$15="Publish"),CONCATENATE([1]tailored_settings!$B$2&amp;[1]source_data!C190),IF(AND([1]source_data!C190&lt;&gt;"",[1]tailored_settings!$B$15="Do not publish"),CONCATENATE([1]tailored_settings!$B$2&amp;TEXT(ROW(A188)-1,"0000")&amp;"_"&amp;TEXT(F188,"yyyy-mm")),CONCATENATE([1]tailored_settings!$B$2&amp;TEXT(ROW(A188)-1,"0000")&amp;"_"&amp;TEXT(F188,"yyyy-mm")))))</f>
        <v>360G-Longleigh-E25-00263W</v>
      </c>
      <c r="B188" s="11" t="str">
        <f>IF([1]source_data!G190="","",IF([1]source_data!E190&lt;&gt;"",[1]source_data!E190,CONCATENATE("Grant to "&amp;G188)))</f>
        <v>Grant to Individual Recipient</v>
      </c>
      <c r="C188" s="11" t="str">
        <f>IF([1]source_data!G190="","",IF([1]source_data!F190="",_xlfn.XLOOKUP(T188,[1]tailored_settings!$B$20:$B$25,[1]tailored_settings!$A$20:$A$25,"")))</f>
        <v>Providing financial aid during a time of crisis</v>
      </c>
      <c r="D188" s="12">
        <f>IF([1]source_data!G190="","",IF([1]source_data!G190="","",[1]source_data!G190))</f>
        <v>350</v>
      </c>
      <c r="E188" s="11" t="str">
        <f>IF([1]source_data!G190="","",[1]tailored_settings!$B$3)</f>
        <v>GBP</v>
      </c>
      <c r="F188" s="13" t="str">
        <f>IF([1]source_data!G190="","",IF([1]source_data!H190="","",[1]source_data!H190))</f>
        <v>2025-10-20</v>
      </c>
      <c r="G188" s="11" t="str">
        <f>IF([1]source_data!G190="","",[1]tailored_settings!$B$5)</f>
        <v>Individual Recipient</v>
      </c>
      <c r="H188" s="11" t="str">
        <f>IF([1]source_data!G190="","",IF(AND([1]source_data!A190&lt;&gt;"",[1]tailored_settings!$B$16="Publish"),CONCATENATE([1]tailored_settings!$B$2&amp;[1]source_data!A190),IF(AND([1]source_data!A190&lt;&gt;"",[1]tailored_settings!$B$16="Do not publish"),CONCATENATE([1]tailored_settings!$B$4&amp;TEXT(ROW(A188)-1,"0000")&amp;"_"&amp;TEXT(F188,"yyyy-mm")),CONCATENATE([1]tailored_settings!$B$4&amp;TEXT(ROW(A188)-1,"0000")&amp;"_"&amp;TEXT(F188,"yyyy-mm")))))</f>
        <v>360G-Longleigh-IND-0187_2025-10</v>
      </c>
      <c r="I188" s="11" t="str">
        <f>IF([1]source_data!G190="","",[1]tailored_settings!$B$7)</f>
        <v>Longleigh Foundation</v>
      </c>
      <c r="J188" s="11" t="str">
        <f>IF([1]source_data!G190="","",[1]tailored_settings!$B$6)</f>
        <v>GB-CHC-1169016</v>
      </c>
      <c r="K188" s="11" t="str">
        <f>IF([1]source_data!G190="","",IF([1]source_data!I190="","",VLOOKUP([1]source_data!I190,[1]codelist_mapping!A:C,3,FALSE)))</f>
        <v>GTIR040</v>
      </c>
      <c r="L188" s="11" t="str">
        <f>IF([1]source_data!G190="","",IF([1]source_data!J190="","",VLOOKUP([1]source_data!J190,[1]codelist_mapping!A:C,3,FALSE)))</f>
        <v/>
      </c>
      <c r="M188" s="11" t="str">
        <f>IF([1]source_data!G190="","",IF([1]source_data!K190="","",IF([1]source_data!M190&lt;&gt;"",CONCATENATE(VLOOKUP([1]source_data!K190,[1]codelist_mapping!F:H,3,FALSE)&amp;";"&amp;VLOOKUP([1]source_data!L190,[1]codelist_mapping!F:H,3,FALSE)&amp;";"&amp;VLOOKUP([1]source_data!M190,[1]codelist_mapping!F:H,3,FALSE)),IF([1]source_data!L190&lt;&gt;"",CONCATENATE(VLOOKUP([1]source_data!K190,[1]codelist_mapping!F:H,3,FALSE)&amp;";"&amp;VLOOKUP([1]source_data!L190,[1]codelist_mapping!F:H,3,FALSE)),IF([1]source_data!K190&lt;&gt;"",CONCATENATE(VLOOKUP([1]source_data!K190,[1]codelist_mapping!F:H,3,FALSE)))))))</f>
        <v>GTIP070</v>
      </c>
      <c r="N188" s="14" t="str">
        <f>IF([1]source_data!G190="","",IF([1]source_data!D190="","",VLOOKUP([1]source_data!D190,[1]geo_data!A:I,9,FALSE)))</f>
        <v>Crewkerne</v>
      </c>
      <c r="O188" s="14" t="str">
        <f>IF([1]source_data!G190="","",IF([1]source_data!D190="","",VLOOKUP([1]source_data!D190,[1]geo_data!A:I,8,FALSE)))</f>
        <v>E05014356</v>
      </c>
      <c r="P188" s="14" t="str">
        <f>IF([1]source_data!G190="","",IF(LEFT(O188,3)="E05","WD",IF(LEFT(O188,3)="S13","WD",IF(LEFT(O188,3)="W05","WD",IF(LEFT(O188,3)="W06","UA",IF(LEFT(O188,3)="S12","CA",IF(LEFT(O188,3)="E06","UA",IF(LEFT(O188,3)="E07","NMD",IF(LEFT(O188,3)="E08","MD",IF(LEFT(O188,3)="E09","LONB"))))))))))</f>
        <v>WD</v>
      </c>
      <c r="Q188" s="14" t="str">
        <f>IF([1]source_data!G190="","",IF([1]source_data!D190="","",VLOOKUP([1]source_data!D190,[1]geo_data!A:I,7,FALSE)))</f>
        <v>Somerset</v>
      </c>
      <c r="R188" s="14" t="str">
        <f>IF([1]source_data!G190="","",IF([1]source_data!D190="","",VLOOKUP([1]source_data!D190,[1]geo_data!A:I,6,FALSE)))</f>
        <v>E06000066</v>
      </c>
      <c r="S188" s="14" t="str">
        <f>IF([1]source_data!G190="","",IF(LEFT(R188,3)="E05","WD",IF(LEFT(R188,3)="S13","WD",IF(LEFT(R188,3)="W05","WD",IF(LEFT(R188,3)="W06","UA",IF(LEFT(R188,3)="S12","CA",IF(LEFT(R188,3)="E06","UA",IF(LEFT(R188,3)="E07","NMD",IF(LEFT(R188,3)="E08","MD",IF(LEFT(R188,3)="E09","LONB"))))))))))</f>
        <v>UA</v>
      </c>
      <c r="T188" s="11" t="str">
        <f>IF([1]source_data!G190="","",IF([1]source_data!N190="","",[1]source_data!N190))</f>
        <v>Crisis Grant</v>
      </c>
      <c r="U188" s="15">
        <f>IF([1]source_data!G190="","",[1]tailored_settings!$B$8)</f>
        <v>46239</v>
      </c>
      <c r="V188" s="11" t="str">
        <f>IF([1]source_data!G190="","",[1]tailored_settings!$B$9)</f>
        <v>http://www.longleigh.org/</v>
      </c>
      <c r="W188" s="13" t="str">
        <f>IF([1]source_data!G190="","",IF([1]source_data!O190="","",[1]source_data!O190))</f>
        <v>2025-10-20</v>
      </c>
      <c r="X188" s="16" t="str">
        <f>IF([1]source_data!G190="","",IF([1]source_data!P190="","",[1]source_data!P190))</f>
        <v>2025-11-28</v>
      </c>
      <c r="Y188" s="17">
        <f>IF([1]source_data!G190="","",IF([1]source_data!Q190="","",[1]source_data!Q190))</f>
        <v>1</v>
      </c>
      <c r="Z188" s="18" t="str">
        <f>IF([1]source_data!G190="","",IF([1]source_data!I190="","",[1]tailored_settings!$B$10))</f>
        <v>Primary grant reason</v>
      </c>
      <c r="AA188" s="18" t="str">
        <f>IF([1]source_data!G190="","",IF([1]source_data!I190="","",[1]source_data!I190))</f>
        <v>2. Customer/family receiving medication and/or therapy for a mental health condition or substance addiction.</v>
      </c>
      <c r="AB188" s="18" t="str">
        <f>IF([1]source_data!G190="","",IF([1]source_data!J190="","",[1]tailored_settings!$B$11))</f>
        <v/>
      </c>
      <c r="AC188" s="18" t="str">
        <f>IF([1]source_data!G190="","",IF([1]source_data!J190="","",[1]source_data!J190))</f>
        <v/>
      </c>
      <c r="AD188" s="18" t="str">
        <f>IF([1]source_data!G190="","",IF([1]source_data!K190="","",[1]tailored_settings!$B$12))</f>
        <v>Grant purpose</v>
      </c>
      <c r="AE188" s="18" t="str">
        <f>IF([1]source_data!G190="","",IF([1]source_data!K190="","",[1]source_data!K190))</f>
        <v>Food vouchers</v>
      </c>
      <c r="AF188" s="18" t="str">
        <f>IF([1]source_data!G190="","",IF([1]source_data!K190="","",[1]tailored_settings!$B$13))</f>
        <v>Grant purpose</v>
      </c>
      <c r="AG188" s="18" t="str">
        <f>IF([1]source_data!G190="","",IF([1]source_data!K190="","",[1]source_data!K190))</f>
        <v>Food vouchers</v>
      </c>
      <c r="AH188" s="18" t="str">
        <f>IF([1]source_data!G190="","",IF([1]source_data!M190="","",[1]tailored_settings!$B$14))</f>
        <v/>
      </c>
      <c r="AI188" s="18" t="str">
        <f>IF([1]source_data!G190="","",IF([1]source_data!M190="","",[1]source_data!M190))</f>
        <v/>
      </c>
    </row>
    <row r="189" spans="1:35" ht="16" x14ac:dyDescent="0.2">
      <c r="A189" s="11" t="str">
        <f>IF([1]source_data!G191="","",IF(AND([1]source_data!C191&lt;&gt;"",[1]tailored_settings!$B$15="Publish"),CONCATENATE([1]tailored_settings!$B$2&amp;[1]source_data!C191),IF(AND([1]source_data!C191&lt;&gt;"",[1]tailored_settings!$B$15="Do not publish"),CONCATENATE([1]tailored_settings!$B$2&amp;TEXT(ROW(A189)-1,"0000")&amp;"_"&amp;TEXT(F189,"yyyy-mm")),CONCATENATE([1]tailored_settings!$B$2&amp;TEXT(ROW(A189)-1,"0000")&amp;"_"&amp;TEXT(F189,"yyyy-mm")))))</f>
        <v>360G-Longleigh-E25-00264W</v>
      </c>
      <c r="B189" s="11" t="str">
        <f>IF([1]source_data!G191="","",IF([1]source_data!E191&lt;&gt;"",[1]source_data!E191,CONCATENATE("Grant to "&amp;G189)))</f>
        <v>Grant to Individual Recipient</v>
      </c>
      <c r="C189" s="11" t="str">
        <f>IF([1]source_data!G191="","",IF([1]source_data!F191="",_xlfn.XLOOKUP(T189,[1]tailored_settings!$B$20:$B$25,[1]tailored_settings!$A$20:$A$25,"")))</f>
        <v>Helping to alleviate financial hardship</v>
      </c>
      <c r="D189" s="12">
        <f>IF([1]source_data!G191="","",IF([1]source_data!G191="","",[1]source_data!G191))</f>
        <v>860.94</v>
      </c>
      <c r="E189" s="11" t="str">
        <f>IF([1]source_data!G191="","",[1]tailored_settings!$B$3)</f>
        <v>GBP</v>
      </c>
      <c r="F189" s="13" t="str">
        <f>IF([1]source_data!G191="","",IF([1]source_data!H191="","",[1]source_data!H191))</f>
        <v>2025-10-21</v>
      </c>
      <c r="G189" s="11" t="str">
        <f>IF([1]source_data!G191="","",[1]tailored_settings!$B$5)</f>
        <v>Individual Recipient</v>
      </c>
      <c r="H189" s="11" t="str">
        <f>IF([1]source_data!G191="","",IF(AND([1]source_data!A191&lt;&gt;"",[1]tailored_settings!$B$16="Publish"),CONCATENATE([1]tailored_settings!$B$2&amp;[1]source_data!A191),IF(AND([1]source_data!A191&lt;&gt;"",[1]tailored_settings!$B$16="Do not publish"),CONCATENATE([1]tailored_settings!$B$4&amp;TEXT(ROW(A189)-1,"0000")&amp;"_"&amp;TEXT(F189,"yyyy-mm")),CONCATENATE([1]tailored_settings!$B$4&amp;TEXT(ROW(A189)-1,"0000")&amp;"_"&amp;TEXT(F189,"yyyy-mm")))))</f>
        <v>360G-Longleigh-IND-0188_2025-10</v>
      </c>
      <c r="I189" s="11" t="str">
        <f>IF([1]source_data!G191="","",[1]tailored_settings!$B$7)</f>
        <v>Longleigh Foundation</v>
      </c>
      <c r="J189" s="11" t="str">
        <f>IF([1]source_data!G191="","",[1]tailored_settings!$B$6)</f>
        <v>GB-CHC-1169016</v>
      </c>
      <c r="K189" s="11" t="str">
        <f>IF([1]source_data!G191="","",IF([1]source_data!I191="","",VLOOKUP([1]source_data!I191,[1]codelist_mapping!A:C,3,FALSE)))</f>
        <v>GTIR030</v>
      </c>
      <c r="L189" s="11" t="str">
        <f>IF([1]source_data!G191="","",IF([1]source_data!J191="","",VLOOKUP([1]source_data!J191,[1]codelist_mapping!A:C,3,FALSE)))</f>
        <v/>
      </c>
      <c r="M189" s="11" t="str">
        <f>IF([1]source_data!G191="","",IF([1]source_data!K191="","",IF([1]source_data!M191&lt;&gt;"",CONCATENATE(VLOOKUP([1]source_data!K191,[1]codelist_mapping!F:H,3,FALSE)&amp;";"&amp;VLOOKUP([1]source_data!L191,[1]codelist_mapping!F:H,3,FALSE)&amp;";"&amp;VLOOKUP([1]source_data!M191,[1]codelist_mapping!F:H,3,FALSE)),IF([1]source_data!L191&lt;&gt;"",CONCATENATE(VLOOKUP([1]source_data!K191,[1]codelist_mapping!F:H,3,FALSE)&amp;";"&amp;VLOOKUP([1]source_data!L191,[1]codelist_mapping!F:H,3,FALSE)),IF([1]source_data!K191&lt;&gt;"",CONCATENATE(VLOOKUP([1]source_data!K191,[1]codelist_mapping!F:H,3,FALSE)))))))</f>
        <v>GTIP020;GTIP060</v>
      </c>
      <c r="N189" s="14" t="str">
        <f>IF([1]source_data!G191="","",IF([1]source_data!D191="","",VLOOKUP([1]source_data!D191,[1]geo_data!A:I,9,FALSE)))</f>
        <v>Houghton Regis West</v>
      </c>
      <c r="O189" s="14" t="str">
        <f>IF([1]source_data!G191="","",IF([1]source_data!D191="","",VLOOKUP([1]source_data!D191,[1]geo_data!A:I,8,FALSE)))</f>
        <v>E05014413</v>
      </c>
      <c r="P189" s="14" t="str">
        <f>IF([1]source_data!G191="","",IF(LEFT(O189,3)="E05","WD",IF(LEFT(O189,3)="S13","WD",IF(LEFT(O189,3)="W05","WD",IF(LEFT(O189,3)="W06","UA",IF(LEFT(O189,3)="S12","CA",IF(LEFT(O189,3)="E06","UA",IF(LEFT(O189,3)="E07","NMD",IF(LEFT(O189,3)="E08","MD",IF(LEFT(O189,3)="E09","LONB"))))))))))</f>
        <v>WD</v>
      </c>
      <c r="Q189" s="14" t="str">
        <f>IF([1]source_data!G191="","",IF([1]source_data!D191="","",VLOOKUP([1]source_data!D191,[1]geo_data!A:I,7,FALSE)))</f>
        <v>Central Bedfordshire</v>
      </c>
      <c r="R189" s="14" t="str">
        <f>IF([1]source_data!G191="","",IF([1]source_data!D191="","",VLOOKUP([1]source_data!D191,[1]geo_data!A:I,6,FALSE)))</f>
        <v>E06000056</v>
      </c>
      <c r="S189" s="14" t="str">
        <f>IF([1]source_data!G191="","",IF(LEFT(R189,3)="E05","WD",IF(LEFT(R189,3)="S13","WD",IF(LEFT(R189,3)="W05","WD",IF(LEFT(R189,3)="W06","UA",IF(LEFT(R189,3)="S12","CA",IF(LEFT(R189,3)="E06","UA",IF(LEFT(R189,3)="E07","NMD",IF(LEFT(R189,3)="E08","MD",IF(LEFT(R189,3)="E09","LONB"))))))))))</f>
        <v>UA</v>
      </c>
      <c r="T189" s="11" t="str">
        <f>IF([1]source_data!G191="","",IF([1]source_data!N191="","",[1]source_data!N191))</f>
        <v>Hardship Grant</v>
      </c>
      <c r="U189" s="15">
        <f>IF([1]source_data!G191="","",[1]tailored_settings!$B$8)</f>
        <v>46239</v>
      </c>
      <c r="V189" s="11" t="str">
        <f>IF([1]source_data!G191="","",[1]tailored_settings!$B$9)</f>
        <v>http://www.longleigh.org/</v>
      </c>
      <c r="W189" s="13" t="str">
        <f>IF([1]source_data!G191="","",IF([1]source_data!O191="","",[1]source_data!O191))</f>
        <v>2025-10-21</v>
      </c>
      <c r="X189" s="16" t="str">
        <f>IF([1]source_data!G191="","",IF([1]source_data!P191="","",[1]source_data!P191))</f>
        <v>2025-11-17</v>
      </c>
      <c r="Y189" s="17">
        <f>IF([1]source_data!G191="","",IF([1]source_data!Q191="","",[1]source_data!Q191))</f>
        <v>0</v>
      </c>
      <c r="Z189" s="18" t="str">
        <f>IF([1]source_data!G191="","",IF([1]source_data!I191="","",[1]tailored_settings!$B$10))</f>
        <v>Primary grant reason</v>
      </c>
      <c r="AA189" s="18" t="str">
        <f>IF([1]source_data!G191="","",IF([1]source_data!I191="","",[1]source_data!I191))</f>
        <v>1. Customer/family with a diagnosed condition or disability</v>
      </c>
      <c r="AB189" s="18" t="str">
        <f>IF([1]source_data!G191="","",IF([1]source_data!J191="","",[1]tailored_settings!$B$11))</f>
        <v/>
      </c>
      <c r="AC189" s="18" t="str">
        <f>IF([1]source_data!G191="","",IF([1]source_data!J191="","",[1]source_data!J191))</f>
        <v/>
      </c>
      <c r="AD189" s="18" t="str">
        <f>IF([1]source_data!G191="","",IF([1]source_data!K191="","",[1]tailored_settings!$B$12))</f>
        <v>Grant purpose</v>
      </c>
      <c r="AE189" s="18" t="str">
        <f>IF([1]source_data!G191="","",IF([1]source_data!K191="","",[1]source_data!K191))</f>
        <v xml:space="preserve">Furniture </v>
      </c>
      <c r="AF189" s="18" t="str">
        <f>IF([1]source_data!G191="","",IF([1]source_data!K191="","",[1]tailored_settings!$B$13))</f>
        <v>Grant purpose</v>
      </c>
      <c r="AG189" s="18" t="str">
        <f>IF([1]source_data!G191="","",IF([1]source_data!K191="","",[1]source_data!K191))</f>
        <v xml:space="preserve">Furniture </v>
      </c>
      <c r="AH189" s="18" t="str">
        <f>IF([1]source_data!G191="","",IF([1]source_data!M191="","",[1]tailored_settings!$B$14))</f>
        <v/>
      </c>
      <c r="AI189" s="18" t="str">
        <f>IF([1]source_data!G191="","",IF([1]source_data!M191="","",[1]source_data!M191))</f>
        <v/>
      </c>
    </row>
    <row r="190" spans="1:35" ht="16" x14ac:dyDescent="0.2">
      <c r="A190" s="11" t="str">
        <f>IF([1]source_data!G192="","",IF(AND([1]source_data!C192&lt;&gt;"",[1]tailored_settings!$B$15="Publish"),CONCATENATE([1]tailored_settings!$B$2&amp;[1]source_data!C192),IF(AND([1]source_data!C192&lt;&gt;"",[1]tailored_settings!$B$15="Do not publish"),CONCATENATE([1]tailored_settings!$B$2&amp;TEXT(ROW(A190)-1,"0000")&amp;"_"&amp;TEXT(F190,"yyyy-mm")),CONCATENATE([1]tailored_settings!$B$2&amp;TEXT(ROW(A190)-1,"0000")&amp;"_"&amp;TEXT(F190,"yyyy-mm")))))</f>
        <v>360G-Longleigh-E25-00265W</v>
      </c>
      <c r="B190" s="11" t="str">
        <f>IF([1]source_data!G192="","",IF([1]source_data!E192&lt;&gt;"",[1]source_data!E192,CONCATENATE("Grant to "&amp;G190)))</f>
        <v>Grant to Individual Recipient</v>
      </c>
      <c r="C190" s="11" t="str">
        <f>IF([1]source_data!G192="","",IF([1]source_data!F192="",_xlfn.XLOOKUP(T190,[1]tailored_settings!$B$20:$B$25,[1]tailored_settings!$A$20:$A$25,"")))</f>
        <v>Helping to alleviate financial hardship</v>
      </c>
      <c r="D190" s="12">
        <f>IF([1]source_data!G192="","",IF([1]source_data!G192="","",[1]source_data!G192))</f>
        <v>1000</v>
      </c>
      <c r="E190" s="11" t="str">
        <f>IF([1]source_data!G192="","",[1]tailored_settings!$B$3)</f>
        <v>GBP</v>
      </c>
      <c r="F190" s="13" t="str">
        <f>IF([1]source_data!G192="","",IF([1]source_data!H192="","",[1]source_data!H192))</f>
        <v>2025-10-20</v>
      </c>
      <c r="G190" s="11" t="str">
        <f>IF([1]source_data!G192="","",[1]tailored_settings!$B$5)</f>
        <v>Individual Recipient</v>
      </c>
      <c r="H190" s="11" t="str">
        <f>IF([1]source_data!G192="","",IF(AND([1]source_data!A192&lt;&gt;"",[1]tailored_settings!$B$16="Publish"),CONCATENATE([1]tailored_settings!$B$2&amp;[1]source_data!A192),IF(AND([1]source_data!A192&lt;&gt;"",[1]tailored_settings!$B$16="Do not publish"),CONCATENATE([1]tailored_settings!$B$4&amp;TEXT(ROW(A190)-1,"0000")&amp;"_"&amp;TEXT(F190,"yyyy-mm")),CONCATENATE([1]tailored_settings!$B$4&amp;TEXT(ROW(A190)-1,"0000")&amp;"_"&amp;TEXT(F190,"yyyy-mm")))))</f>
        <v>360G-Longleigh-IND-0189_2025-10</v>
      </c>
      <c r="I190" s="11" t="str">
        <f>IF([1]source_data!G192="","",[1]tailored_settings!$B$7)</f>
        <v>Longleigh Foundation</v>
      </c>
      <c r="J190" s="11" t="str">
        <f>IF([1]source_data!G192="","",[1]tailored_settings!$B$6)</f>
        <v>GB-CHC-1169016</v>
      </c>
      <c r="K190" s="11" t="str">
        <f>IF([1]source_data!G192="","",IF([1]source_data!I192="","",VLOOKUP([1]source_data!I192,[1]codelist_mapping!A:C,3,FALSE)))</f>
        <v>GTIR030</v>
      </c>
      <c r="L190" s="11" t="str">
        <f>IF([1]source_data!G192="","",IF([1]source_data!J192="","",VLOOKUP([1]source_data!J192,[1]codelist_mapping!A:C,3,FALSE)))</f>
        <v/>
      </c>
      <c r="M190" s="11" t="str">
        <f>IF([1]source_data!G192="","",IF([1]source_data!K192="","",IF([1]source_data!M192&lt;&gt;"",CONCATENATE(VLOOKUP([1]source_data!K192,[1]codelist_mapping!F:H,3,FALSE)&amp;";"&amp;VLOOKUP([1]source_data!L192,[1]codelist_mapping!F:H,3,FALSE)&amp;";"&amp;VLOOKUP([1]source_data!M192,[1]codelist_mapping!F:H,3,FALSE)),IF([1]source_data!L192&lt;&gt;"",CONCATENATE(VLOOKUP([1]source_data!K192,[1]codelist_mapping!F:H,3,FALSE)&amp;";"&amp;VLOOKUP([1]source_data!L192,[1]codelist_mapping!F:H,3,FALSE)),IF([1]source_data!K192&lt;&gt;"",CONCATENATE(VLOOKUP([1]source_data!K192,[1]codelist_mapping!F:H,3,FALSE)))))))</f>
        <v>GTIP060</v>
      </c>
      <c r="N190" s="14" t="str">
        <f>IF([1]source_data!G192="","",IF([1]source_data!D192="","",VLOOKUP([1]source_data!D192,[1]geo_data!A:I,9,FALSE)))</f>
        <v>Soho and Victoria</v>
      </c>
      <c r="O190" s="14" t="str">
        <f>IF([1]source_data!G192="","",IF([1]source_data!D192="","",VLOOKUP([1]source_data!D192,[1]geo_data!A:I,8,FALSE)))</f>
        <v>E05001278</v>
      </c>
      <c r="P190" s="14" t="str">
        <f>IF([1]source_data!G192="","",IF(LEFT(O190,3)="E05","WD",IF(LEFT(O190,3)="S13","WD",IF(LEFT(O190,3)="W05","WD",IF(LEFT(O190,3)="W06","UA",IF(LEFT(O190,3)="S12","CA",IF(LEFT(O190,3)="E06","UA",IF(LEFT(O190,3)="E07","NMD",IF(LEFT(O190,3)="E08","MD",IF(LEFT(O190,3)="E09","LONB"))))))))))</f>
        <v>WD</v>
      </c>
      <c r="Q190" s="14" t="str">
        <f>IF([1]source_data!G192="","",IF([1]source_data!D192="","",VLOOKUP([1]source_data!D192,[1]geo_data!A:I,7,FALSE)))</f>
        <v>Sandwell</v>
      </c>
      <c r="R190" s="14" t="str">
        <f>IF([1]source_data!G192="","",IF([1]source_data!D192="","",VLOOKUP([1]source_data!D192,[1]geo_data!A:I,6,FALSE)))</f>
        <v>E08000028</v>
      </c>
      <c r="S190" s="14" t="str">
        <f>IF([1]source_data!G192="","",IF(LEFT(R190,3)="E05","WD",IF(LEFT(R190,3)="S13","WD",IF(LEFT(R190,3)="W05","WD",IF(LEFT(R190,3)="W06","UA",IF(LEFT(R190,3)="S12","CA",IF(LEFT(R190,3)="E06","UA",IF(LEFT(R190,3)="E07","NMD",IF(LEFT(R190,3)="E08","MD",IF(LEFT(R190,3)="E09","LONB"))))))))))</f>
        <v>MD</v>
      </c>
      <c r="T190" s="11" t="str">
        <f>IF([1]source_data!G192="","",IF([1]source_data!N192="","",[1]source_data!N192))</f>
        <v>Hardship Grant</v>
      </c>
      <c r="U190" s="15">
        <f>IF([1]source_data!G192="","",[1]tailored_settings!$B$8)</f>
        <v>46239</v>
      </c>
      <c r="V190" s="11" t="str">
        <f>IF([1]source_data!G192="","",[1]tailored_settings!$B$9)</f>
        <v>http://www.longleigh.org/</v>
      </c>
      <c r="W190" s="13" t="str">
        <f>IF([1]source_data!G192="","",IF([1]source_data!O192="","",[1]source_data!O192))</f>
        <v>2025-10-20</v>
      </c>
      <c r="X190" s="16" t="str">
        <f>IF([1]source_data!G192="","",IF([1]source_data!P192="","",[1]source_data!P192))</f>
        <v>2025-11-17</v>
      </c>
      <c r="Y190" s="17">
        <f>IF([1]source_data!G192="","",IF([1]source_data!Q192="","",[1]source_data!Q192))</f>
        <v>0</v>
      </c>
      <c r="Z190" s="18" t="str">
        <f>IF([1]source_data!G192="","",IF([1]source_data!I192="","",[1]tailored_settings!$B$10))</f>
        <v>Primary grant reason</v>
      </c>
      <c r="AA190" s="18" t="str">
        <f>IF([1]source_data!G192="","",IF([1]source_data!I192="","",[1]source_data!I192))</f>
        <v>1. Customer/family with a diagnosed condition or disability</v>
      </c>
      <c r="AB190" s="18" t="str">
        <f>IF([1]source_data!G192="","",IF([1]source_data!J192="","",[1]tailored_settings!$B$11))</f>
        <v/>
      </c>
      <c r="AC190" s="18" t="str">
        <f>IF([1]source_data!G192="","",IF([1]source_data!J192="","",[1]source_data!J192))</f>
        <v/>
      </c>
      <c r="AD190" s="18" t="str">
        <f>IF([1]source_data!G192="","",IF([1]source_data!K192="","",[1]tailored_settings!$B$12))</f>
        <v>Grant purpose</v>
      </c>
      <c r="AE190" s="18" t="str">
        <f>IF([1]source_data!G192="","",IF([1]source_data!K192="","",[1]source_data!K192))</f>
        <v>Voucher for small household items</v>
      </c>
      <c r="AF190" s="18" t="str">
        <f>IF([1]source_data!G192="","",IF([1]source_data!K192="","",[1]tailored_settings!$B$13))</f>
        <v>Grant purpose</v>
      </c>
      <c r="AG190" s="18" t="str">
        <f>IF([1]source_data!G192="","",IF([1]source_data!K192="","",[1]source_data!K192))</f>
        <v>Voucher for small household items</v>
      </c>
      <c r="AH190" s="18" t="str">
        <f>IF([1]source_data!G192="","",IF([1]source_data!M192="","",[1]tailored_settings!$B$14))</f>
        <v/>
      </c>
      <c r="AI190" s="18" t="str">
        <f>IF([1]source_data!G192="","",IF([1]source_data!M192="","",[1]source_data!M192))</f>
        <v/>
      </c>
    </row>
    <row r="191" spans="1:35" ht="16" x14ac:dyDescent="0.2">
      <c r="A191" s="11" t="str">
        <f>IF([1]source_data!G193="","",IF(AND([1]source_data!C193&lt;&gt;"",[1]tailored_settings!$B$15="Publish"),CONCATENATE([1]tailored_settings!$B$2&amp;[1]source_data!C193),IF(AND([1]source_data!C193&lt;&gt;"",[1]tailored_settings!$B$15="Do not publish"),CONCATENATE([1]tailored_settings!$B$2&amp;TEXT(ROW(A191)-1,"0000")&amp;"_"&amp;TEXT(F191,"yyyy-mm")),CONCATENATE([1]tailored_settings!$B$2&amp;TEXT(ROW(A191)-1,"0000")&amp;"_"&amp;TEXT(F191,"yyyy-mm")))))</f>
        <v>360G-Longleigh-E25-00266W</v>
      </c>
      <c r="B191" s="11" t="str">
        <f>IF([1]source_data!G193="","",IF([1]source_data!E193&lt;&gt;"",[1]source_data!E193,CONCATENATE("Grant to "&amp;G191)))</f>
        <v>Grant to Individual Recipient</v>
      </c>
      <c r="C191" s="11" t="str">
        <f>IF([1]source_data!G193="","",IF([1]source_data!F193="",_xlfn.XLOOKUP(T191,[1]tailored_settings!$B$20:$B$25,[1]tailored_settings!$A$20:$A$25,"")))</f>
        <v>Helping to alleviate financial hardship</v>
      </c>
      <c r="D191" s="12">
        <f>IF([1]source_data!G193="","",IF([1]source_data!G193="","",[1]source_data!G193))</f>
        <v>632.59</v>
      </c>
      <c r="E191" s="11" t="str">
        <f>IF([1]source_data!G193="","",[1]tailored_settings!$B$3)</f>
        <v>GBP</v>
      </c>
      <c r="F191" s="13" t="str">
        <f>IF([1]source_data!G193="","",IF([1]source_data!H193="","",[1]source_data!H193))</f>
        <v>2025-10-20</v>
      </c>
      <c r="G191" s="11" t="str">
        <f>IF([1]source_data!G193="","",[1]tailored_settings!$B$5)</f>
        <v>Individual Recipient</v>
      </c>
      <c r="H191" s="11" t="str">
        <f>IF([1]source_data!G193="","",IF(AND([1]source_data!A193&lt;&gt;"",[1]tailored_settings!$B$16="Publish"),CONCATENATE([1]tailored_settings!$B$2&amp;[1]source_data!A193),IF(AND([1]source_data!A193&lt;&gt;"",[1]tailored_settings!$B$16="Do not publish"),CONCATENATE([1]tailored_settings!$B$4&amp;TEXT(ROW(A191)-1,"0000")&amp;"_"&amp;TEXT(F191,"yyyy-mm")),CONCATENATE([1]tailored_settings!$B$4&amp;TEXT(ROW(A191)-1,"0000")&amp;"_"&amp;TEXT(F191,"yyyy-mm")))))</f>
        <v>360G-Longleigh-IND-0190_2025-10</v>
      </c>
      <c r="I191" s="11" t="str">
        <f>IF([1]source_data!G193="","",[1]tailored_settings!$B$7)</f>
        <v>Longleigh Foundation</v>
      </c>
      <c r="J191" s="11" t="str">
        <f>IF([1]source_data!G193="","",[1]tailored_settings!$B$6)</f>
        <v>GB-CHC-1169016</v>
      </c>
      <c r="K191" s="11" t="str">
        <f>IF([1]source_data!G193="","",IF([1]source_data!I193="","",VLOOKUP([1]source_data!I193,[1]codelist_mapping!A:C,3,FALSE)))</f>
        <v>GTIR030</v>
      </c>
      <c r="L191" s="11" t="str">
        <f>IF([1]source_data!G193="","",IF([1]source_data!J193="","",VLOOKUP([1]source_data!J193,[1]codelist_mapping!A:C,3,FALSE)))</f>
        <v>GTIR040</v>
      </c>
      <c r="M191" s="11" t="str">
        <f>IF([1]source_data!G193="","",IF([1]source_data!K193="","",IF([1]source_data!M193&lt;&gt;"",CONCATENATE(VLOOKUP([1]source_data!K193,[1]codelist_mapping!F:H,3,FALSE)&amp;";"&amp;VLOOKUP([1]source_data!L193,[1]codelist_mapping!F:H,3,FALSE)&amp;";"&amp;VLOOKUP([1]source_data!M193,[1]codelist_mapping!F:H,3,FALSE)),IF([1]source_data!L193&lt;&gt;"",CONCATENATE(VLOOKUP([1]source_data!K193,[1]codelist_mapping!F:H,3,FALSE)&amp;";"&amp;VLOOKUP([1]source_data!L193,[1]codelist_mapping!F:H,3,FALSE)),IF([1]source_data!K193&lt;&gt;"",CONCATENATE(VLOOKUP([1]source_data!K193,[1]codelist_mapping!F:H,3,FALSE)))))))</f>
        <v>GTIP020;GTIP020</v>
      </c>
      <c r="N191" s="14" t="str">
        <f>IF([1]source_data!G193="","",IF([1]source_data!D193="","",VLOOKUP([1]source_data!D193,[1]geo_data!A:I,9,FALSE)))</f>
        <v>Pickersleigh</v>
      </c>
      <c r="O191" s="14" t="str">
        <f>IF([1]source_data!G193="","",IF([1]source_data!D193="","",VLOOKUP([1]source_data!D193,[1]geo_data!A:I,8,FALSE)))</f>
        <v>E05015392</v>
      </c>
      <c r="P191" s="14" t="str">
        <f>IF([1]source_data!G193="","",IF(LEFT(O191,3)="E05","WD",IF(LEFT(O191,3)="S13","WD",IF(LEFT(O191,3)="W05","WD",IF(LEFT(O191,3)="W06","UA",IF(LEFT(O191,3)="S12","CA",IF(LEFT(O191,3)="E06","UA",IF(LEFT(O191,3)="E07","NMD",IF(LEFT(O191,3)="E08","MD",IF(LEFT(O191,3)="E09","LONB"))))))))))</f>
        <v>WD</v>
      </c>
      <c r="Q191" s="14" t="str">
        <f>IF([1]source_data!G193="","",IF([1]source_data!D193="","",VLOOKUP([1]source_data!D193,[1]geo_data!A:I,7,FALSE)))</f>
        <v>Malvern Hills</v>
      </c>
      <c r="R191" s="14" t="str">
        <f>IF([1]source_data!G193="","",IF([1]source_data!D193="","",VLOOKUP([1]source_data!D193,[1]geo_data!A:I,6,FALSE)))</f>
        <v>E07000235</v>
      </c>
      <c r="S191" s="14" t="str">
        <f>IF([1]source_data!G193="","",IF(LEFT(R191,3)="E05","WD",IF(LEFT(R191,3)="S13","WD",IF(LEFT(R191,3)="W05","WD",IF(LEFT(R191,3)="W06","UA",IF(LEFT(R191,3)="S12","CA",IF(LEFT(R191,3)="E06","UA",IF(LEFT(R191,3)="E07","NMD",IF(LEFT(R191,3)="E08","MD",IF(LEFT(R191,3)="E09","LONB"))))))))))</f>
        <v>NMD</v>
      </c>
      <c r="T191" s="11" t="str">
        <f>IF([1]source_data!G193="","",IF([1]source_data!N193="","",[1]source_data!N193))</f>
        <v>Hardship Grant</v>
      </c>
      <c r="U191" s="15">
        <f>IF([1]source_data!G193="","",[1]tailored_settings!$B$8)</f>
        <v>46239</v>
      </c>
      <c r="V191" s="11" t="str">
        <f>IF([1]source_data!G193="","",[1]tailored_settings!$B$9)</f>
        <v>http://www.longleigh.org/</v>
      </c>
      <c r="W191" s="13" t="str">
        <f>IF([1]source_data!G193="","",IF([1]source_data!O193="","",[1]source_data!O193))</f>
        <v>2025-10-20</v>
      </c>
      <c r="X191" s="16" t="str">
        <f>IF([1]source_data!G193="","",IF([1]source_data!P193="","",[1]source_data!P193))</f>
        <v>2025-11-05</v>
      </c>
      <c r="Y191" s="17">
        <f>IF([1]source_data!G193="","",IF([1]source_data!Q193="","",[1]source_data!Q193))</f>
        <v>0</v>
      </c>
      <c r="Z191" s="18" t="str">
        <f>IF([1]source_data!G193="","",IF([1]source_data!I193="","",[1]tailored_settings!$B$10))</f>
        <v>Primary grant reason</v>
      </c>
      <c r="AA191" s="18" t="str">
        <f>IF([1]source_data!G193="","",IF([1]source_data!I193="","",[1]source_data!I193))</f>
        <v>1. Customer/family with a diagnosed condition or disability</v>
      </c>
      <c r="AB191" s="18" t="str">
        <f>IF([1]source_data!G193="","",IF([1]source_data!J193="","",[1]tailored_settings!$B$11))</f>
        <v>Secondary grant reason</v>
      </c>
      <c r="AC191" s="18" t="str">
        <f>IF([1]source_data!G193="","",IF([1]source_data!J193="","",[1]source_data!J193))</f>
        <v>2. Customer/family receiving medication and/or therapy for a mental health condition or substance addiction.</v>
      </c>
      <c r="AD191" s="18" t="str">
        <f>IF([1]source_data!G193="","",IF([1]source_data!K193="","",[1]tailored_settings!$B$12))</f>
        <v>Grant purpose</v>
      </c>
      <c r="AE191" s="18" t="str">
        <f>IF([1]source_data!G193="","",IF([1]source_data!K193="","",[1]source_data!K193))</f>
        <v xml:space="preserve">Furniture </v>
      </c>
      <c r="AF191" s="18" t="str">
        <f>IF([1]source_data!G193="","",IF([1]source_data!K193="","",[1]tailored_settings!$B$13))</f>
        <v>Grant purpose</v>
      </c>
      <c r="AG191" s="18" t="str">
        <f>IF([1]source_data!G193="","",IF([1]source_data!K193="","",[1]source_data!K193))</f>
        <v xml:space="preserve">Furniture </v>
      </c>
      <c r="AH191" s="18" t="str">
        <f>IF([1]source_data!G193="","",IF([1]source_data!M193="","",[1]tailored_settings!$B$14))</f>
        <v/>
      </c>
      <c r="AI191" s="18" t="str">
        <f>IF([1]source_data!G193="","",IF([1]source_data!M193="","",[1]source_data!M193))</f>
        <v/>
      </c>
    </row>
    <row r="192" spans="1:35" ht="16" x14ac:dyDescent="0.2">
      <c r="A192" s="11" t="str">
        <f>IF([1]source_data!G194="","",IF(AND([1]source_data!C194&lt;&gt;"",[1]tailored_settings!$B$15="Publish"),CONCATENATE([1]tailored_settings!$B$2&amp;[1]source_data!C194),IF(AND([1]source_data!C194&lt;&gt;"",[1]tailored_settings!$B$15="Do not publish"),CONCATENATE([1]tailored_settings!$B$2&amp;TEXT(ROW(A192)-1,"0000")&amp;"_"&amp;TEXT(F192,"yyyy-mm")),CONCATENATE([1]tailored_settings!$B$2&amp;TEXT(ROW(A192)-1,"0000")&amp;"_"&amp;TEXT(F192,"yyyy-mm")))))</f>
        <v>360G-Longleigh-E25-00267W</v>
      </c>
      <c r="B192" s="11" t="str">
        <f>IF([1]source_data!G194="","",IF([1]source_data!E194&lt;&gt;"",[1]source_data!E194,CONCATENATE("Grant to "&amp;G192)))</f>
        <v>Grant to Individual Recipient</v>
      </c>
      <c r="C192" s="11" t="str">
        <f>IF([1]source_data!G194="","",IF([1]source_data!F194="",_xlfn.XLOOKUP(T192,[1]tailored_settings!$B$20:$B$25,[1]tailored_settings!$A$20:$A$25,"")))</f>
        <v>Providing financial aid during a time of crisis</v>
      </c>
      <c r="D192" s="12">
        <f>IF([1]source_data!G194="","",IF([1]source_data!G194="","",[1]source_data!G194))</f>
        <v>350</v>
      </c>
      <c r="E192" s="11" t="str">
        <f>IF([1]source_data!G194="","",[1]tailored_settings!$B$3)</f>
        <v>GBP</v>
      </c>
      <c r="F192" s="13" t="str">
        <f>IF([1]source_data!G194="","",IF([1]source_data!H194="","",[1]source_data!H194))</f>
        <v>2025-10-20</v>
      </c>
      <c r="G192" s="11" t="str">
        <f>IF([1]source_data!G194="","",[1]tailored_settings!$B$5)</f>
        <v>Individual Recipient</v>
      </c>
      <c r="H192" s="11" t="str">
        <f>IF([1]source_data!G194="","",IF(AND([1]source_data!A194&lt;&gt;"",[1]tailored_settings!$B$16="Publish"),CONCATENATE([1]tailored_settings!$B$2&amp;[1]source_data!A194),IF(AND([1]source_data!A194&lt;&gt;"",[1]tailored_settings!$B$16="Do not publish"),CONCATENATE([1]tailored_settings!$B$4&amp;TEXT(ROW(A192)-1,"0000")&amp;"_"&amp;TEXT(F192,"yyyy-mm")),CONCATENATE([1]tailored_settings!$B$4&amp;TEXT(ROW(A192)-1,"0000")&amp;"_"&amp;TEXT(F192,"yyyy-mm")))))</f>
        <v>360G-Longleigh-IND-0191_2025-10</v>
      </c>
      <c r="I192" s="11" t="str">
        <f>IF([1]source_data!G194="","",[1]tailored_settings!$B$7)</f>
        <v>Longleigh Foundation</v>
      </c>
      <c r="J192" s="11" t="str">
        <f>IF([1]source_data!G194="","",[1]tailored_settings!$B$6)</f>
        <v>GB-CHC-1169016</v>
      </c>
      <c r="K192" s="11" t="str">
        <f>IF([1]source_data!G194="","",IF([1]source_data!I194="","",VLOOKUP([1]source_data!I194,[1]codelist_mapping!A:C,3,FALSE)))</f>
        <v>GTIR010</v>
      </c>
      <c r="L192" s="11" t="str">
        <f>IF([1]source_data!G194="","",IF([1]source_data!J194="","",VLOOKUP([1]source_data!J194,[1]codelist_mapping!A:C,3,FALSE)))</f>
        <v/>
      </c>
      <c r="M192" s="11" t="str">
        <f>IF([1]source_data!G194="","",IF([1]source_data!K194="","",IF([1]source_data!M194&lt;&gt;"",CONCATENATE(VLOOKUP([1]source_data!K194,[1]codelist_mapping!F:H,3,FALSE)&amp;";"&amp;VLOOKUP([1]source_data!L194,[1]codelist_mapping!F:H,3,FALSE)&amp;";"&amp;VLOOKUP([1]source_data!M194,[1]codelist_mapping!F:H,3,FALSE)),IF([1]source_data!L194&lt;&gt;"",CONCATENATE(VLOOKUP([1]source_data!K194,[1]codelist_mapping!F:H,3,FALSE)&amp;";"&amp;VLOOKUP([1]source_data!L194,[1]codelist_mapping!F:H,3,FALSE)),IF([1]source_data!K194&lt;&gt;"",CONCATENATE(VLOOKUP([1]source_data!K194,[1]codelist_mapping!F:H,3,FALSE)))))))</f>
        <v>GTIP070</v>
      </c>
      <c r="N192" s="14" t="str">
        <f>IF([1]source_data!G194="","",IF([1]source_data!D194="","",VLOOKUP([1]source_data!D194,[1]geo_data!A:I,9,FALSE)))</f>
        <v>Oadby Brocks Hill</v>
      </c>
      <c r="O192" s="14" t="str">
        <f>IF([1]source_data!G194="","",IF([1]source_data!D194="","",VLOOKUP([1]source_data!D194,[1]geo_data!A:I,8,FALSE)))</f>
        <v>E05005531</v>
      </c>
      <c r="P192" s="14" t="str">
        <f>IF([1]source_data!G194="","",IF(LEFT(O192,3)="E05","WD",IF(LEFT(O192,3)="S13","WD",IF(LEFT(O192,3)="W05","WD",IF(LEFT(O192,3)="W06","UA",IF(LEFT(O192,3)="S12","CA",IF(LEFT(O192,3)="E06","UA",IF(LEFT(O192,3)="E07","NMD",IF(LEFT(O192,3)="E08","MD",IF(LEFT(O192,3)="E09","LONB"))))))))))</f>
        <v>WD</v>
      </c>
      <c r="Q192" s="14" t="str">
        <f>IF([1]source_data!G194="","",IF([1]source_data!D194="","",VLOOKUP([1]source_data!D194,[1]geo_data!A:I,7,FALSE)))</f>
        <v>Oadby and Wigston</v>
      </c>
      <c r="R192" s="14" t="str">
        <f>IF([1]source_data!G194="","",IF([1]source_data!D194="","",VLOOKUP([1]source_data!D194,[1]geo_data!A:I,6,FALSE)))</f>
        <v>E07000135</v>
      </c>
      <c r="S192" s="14" t="str">
        <f>IF([1]source_data!G194="","",IF(LEFT(R192,3)="E05","WD",IF(LEFT(R192,3)="S13","WD",IF(LEFT(R192,3)="W05","WD",IF(LEFT(R192,3)="W06","UA",IF(LEFT(R192,3)="S12","CA",IF(LEFT(R192,3)="E06","UA",IF(LEFT(R192,3)="E07","NMD",IF(LEFT(R192,3)="E08","MD",IF(LEFT(R192,3)="E09","LONB"))))))))))</f>
        <v>NMD</v>
      </c>
      <c r="T192" s="11" t="str">
        <f>IF([1]source_data!G194="","",IF([1]source_data!N194="","",[1]source_data!N194))</f>
        <v>Crisis Grant</v>
      </c>
      <c r="U192" s="15">
        <f>IF([1]source_data!G194="","",[1]tailored_settings!$B$8)</f>
        <v>46239</v>
      </c>
      <c r="V192" s="11" t="str">
        <f>IF([1]source_data!G194="","",[1]tailored_settings!$B$9)</f>
        <v>http://www.longleigh.org/</v>
      </c>
      <c r="W192" s="13" t="str">
        <f>IF([1]source_data!G194="","",IF([1]source_data!O194="","",[1]source_data!O194))</f>
        <v>2025-10-20</v>
      </c>
      <c r="X192" s="16" t="str">
        <f>IF([1]source_data!G194="","",IF([1]source_data!P194="","",[1]source_data!P194))</f>
        <v>2025-12-10</v>
      </c>
      <c r="Y192" s="17">
        <f>IF([1]source_data!G194="","",IF([1]source_data!Q194="","",[1]source_data!Q194))</f>
        <v>1</v>
      </c>
      <c r="Z192" s="18" t="str">
        <f>IF([1]source_data!G194="","",IF([1]source_data!I194="","",[1]tailored_settings!$B$10))</f>
        <v>Primary grant reason</v>
      </c>
      <c r="AA192" s="18" t="str">
        <f>IF([1]source_data!G194="","",IF([1]source_data!I194="","",[1]source_data!I194))</f>
        <v>6d. Customer/family under the care of Social Services (Adult or Children’s) - FH</v>
      </c>
      <c r="AB192" s="18" t="str">
        <f>IF([1]source_data!G194="","",IF([1]source_data!J194="","",[1]tailored_settings!$B$11))</f>
        <v/>
      </c>
      <c r="AC192" s="18" t="str">
        <f>IF([1]source_data!G194="","",IF([1]source_data!J194="","",[1]source_data!J194))</f>
        <v/>
      </c>
      <c r="AD192" s="18" t="str">
        <f>IF([1]source_data!G194="","",IF([1]source_data!K194="","",[1]tailored_settings!$B$12))</f>
        <v>Grant purpose</v>
      </c>
      <c r="AE192" s="18" t="str">
        <f>IF([1]source_data!G194="","",IF([1]source_data!K194="","",[1]source_data!K194))</f>
        <v>Food vouchers</v>
      </c>
      <c r="AF192" s="18" t="str">
        <f>IF([1]source_data!G194="","",IF([1]source_data!K194="","",[1]tailored_settings!$B$13))</f>
        <v>Grant purpose</v>
      </c>
      <c r="AG192" s="18" t="str">
        <f>IF([1]source_data!G194="","",IF([1]source_data!K194="","",[1]source_data!K194))</f>
        <v>Food vouchers</v>
      </c>
      <c r="AH192" s="18" t="str">
        <f>IF([1]source_data!G194="","",IF([1]source_data!M194="","",[1]tailored_settings!$B$14))</f>
        <v/>
      </c>
      <c r="AI192" s="18" t="str">
        <f>IF([1]source_data!G194="","",IF([1]source_data!M194="","",[1]source_data!M194))</f>
        <v/>
      </c>
    </row>
    <row r="193" spans="1:35" ht="16" x14ac:dyDescent="0.2">
      <c r="A193" s="11" t="str">
        <f>IF([1]source_data!G195="","",IF(AND([1]source_data!C195&lt;&gt;"",[1]tailored_settings!$B$15="Publish"),CONCATENATE([1]tailored_settings!$B$2&amp;[1]source_data!C195),IF(AND([1]source_data!C195&lt;&gt;"",[1]tailored_settings!$B$15="Do not publish"),CONCATENATE([1]tailored_settings!$B$2&amp;TEXT(ROW(A193)-1,"0000")&amp;"_"&amp;TEXT(F193,"yyyy-mm")),CONCATENATE([1]tailored_settings!$B$2&amp;TEXT(ROW(A193)-1,"0000")&amp;"_"&amp;TEXT(F193,"yyyy-mm")))))</f>
        <v>360G-Longleigh-E25-00268W</v>
      </c>
      <c r="B193" s="11" t="str">
        <f>IF([1]source_data!G195="","",IF([1]source_data!E195&lt;&gt;"",[1]source_data!E195,CONCATENATE("Grant to "&amp;G193)))</f>
        <v>Grant to Individual Recipient</v>
      </c>
      <c r="C193" s="11" t="str">
        <f>IF([1]source_data!G195="","",IF([1]source_data!F195="",_xlfn.XLOOKUP(T193,[1]tailored_settings!$B$20:$B$25,[1]tailored_settings!$A$20:$A$25,"")))</f>
        <v>Providing financial aid during a time of crisis</v>
      </c>
      <c r="D193" s="12">
        <f>IF([1]source_data!G195="","",IF([1]source_data!G195="","",[1]source_data!G195))</f>
        <v>350</v>
      </c>
      <c r="E193" s="11" t="str">
        <f>IF([1]source_data!G195="","",[1]tailored_settings!$B$3)</f>
        <v>GBP</v>
      </c>
      <c r="F193" s="13" t="str">
        <f>IF([1]source_data!G195="","",IF([1]source_data!H195="","",[1]source_data!H195))</f>
        <v>2025-10-20</v>
      </c>
      <c r="G193" s="11" t="str">
        <f>IF([1]source_data!G195="","",[1]tailored_settings!$B$5)</f>
        <v>Individual Recipient</v>
      </c>
      <c r="H193" s="11" t="str">
        <f>IF([1]source_data!G195="","",IF(AND([1]source_data!A195&lt;&gt;"",[1]tailored_settings!$B$16="Publish"),CONCATENATE([1]tailored_settings!$B$2&amp;[1]source_data!A195),IF(AND([1]source_data!A195&lt;&gt;"",[1]tailored_settings!$B$16="Do not publish"),CONCATENATE([1]tailored_settings!$B$4&amp;TEXT(ROW(A193)-1,"0000")&amp;"_"&amp;TEXT(F193,"yyyy-mm")),CONCATENATE([1]tailored_settings!$B$4&amp;TEXT(ROW(A193)-1,"0000")&amp;"_"&amp;TEXT(F193,"yyyy-mm")))))</f>
        <v>360G-Longleigh-IND-0192_2025-10</v>
      </c>
      <c r="I193" s="11" t="str">
        <f>IF([1]source_data!G195="","",[1]tailored_settings!$B$7)</f>
        <v>Longleigh Foundation</v>
      </c>
      <c r="J193" s="11" t="str">
        <f>IF([1]source_data!G195="","",[1]tailored_settings!$B$6)</f>
        <v>GB-CHC-1169016</v>
      </c>
      <c r="K193" s="11" t="str">
        <f>IF([1]source_data!G195="","",IF([1]source_data!I195="","",VLOOKUP([1]source_data!I195,[1]codelist_mapping!A:C,3,FALSE)))</f>
        <v>GTIR030</v>
      </c>
      <c r="L193" s="11" t="str">
        <f>IF([1]source_data!G195="","",IF([1]source_data!J195="","",VLOOKUP([1]source_data!J195,[1]codelist_mapping!A:C,3,FALSE)))</f>
        <v/>
      </c>
      <c r="M193" s="11" t="str">
        <f>IF([1]source_data!G195="","",IF([1]source_data!K195="","",IF([1]source_data!M195&lt;&gt;"",CONCATENATE(VLOOKUP([1]source_data!K195,[1]codelist_mapping!F:H,3,FALSE)&amp;";"&amp;VLOOKUP([1]source_data!L195,[1]codelist_mapping!F:H,3,FALSE)&amp;";"&amp;VLOOKUP([1]source_data!M195,[1]codelist_mapping!F:H,3,FALSE)),IF([1]source_data!L195&lt;&gt;"",CONCATENATE(VLOOKUP([1]source_data!K195,[1]codelist_mapping!F:H,3,FALSE)&amp;";"&amp;VLOOKUP([1]source_data!L195,[1]codelist_mapping!F:H,3,FALSE)),IF([1]source_data!K195&lt;&gt;"",CONCATENATE(VLOOKUP([1]source_data!K195,[1]codelist_mapping!F:H,3,FALSE)))))))</f>
        <v>GTIP070</v>
      </c>
      <c r="N193" s="14" t="str">
        <f>IF([1]source_data!G195="","",IF([1]source_data!D195="","",VLOOKUP([1]source_data!D195,[1]geo_data!A:I,9,FALSE)))</f>
        <v>Soho and Victoria</v>
      </c>
      <c r="O193" s="14" t="str">
        <f>IF([1]source_data!G195="","",IF([1]source_data!D195="","",VLOOKUP([1]source_data!D195,[1]geo_data!A:I,8,FALSE)))</f>
        <v>E05001278</v>
      </c>
      <c r="P193" s="14" t="str">
        <f>IF([1]source_data!G195="","",IF(LEFT(O193,3)="E05","WD",IF(LEFT(O193,3)="S13","WD",IF(LEFT(O193,3)="W05","WD",IF(LEFT(O193,3)="W06","UA",IF(LEFT(O193,3)="S12","CA",IF(LEFT(O193,3)="E06","UA",IF(LEFT(O193,3)="E07","NMD",IF(LEFT(O193,3)="E08","MD",IF(LEFT(O193,3)="E09","LONB"))))))))))</f>
        <v>WD</v>
      </c>
      <c r="Q193" s="14" t="str">
        <f>IF([1]source_data!G195="","",IF([1]source_data!D195="","",VLOOKUP([1]source_data!D195,[1]geo_data!A:I,7,FALSE)))</f>
        <v>Sandwell</v>
      </c>
      <c r="R193" s="14" t="str">
        <f>IF([1]source_data!G195="","",IF([1]source_data!D195="","",VLOOKUP([1]source_data!D195,[1]geo_data!A:I,6,FALSE)))</f>
        <v>E08000028</v>
      </c>
      <c r="S193" s="14" t="str">
        <f>IF([1]source_data!G195="","",IF(LEFT(R193,3)="E05","WD",IF(LEFT(R193,3)="S13","WD",IF(LEFT(R193,3)="W05","WD",IF(LEFT(R193,3)="W06","UA",IF(LEFT(R193,3)="S12","CA",IF(LEFT(R193,3)="E06","UA",IF(LEFT(R193,3)="E07","NMD",IF(LEFT(R193,3)="E08","MD",IF(LEFT(R193,3)="E09","LONB"))))))))))</f>
        <v>MD</v>
      </c>
      <c r="T193" s="11" t="str">
        <f>IF([1]source_data!G195="","",IF([1]source_data!N195="","",[1]source_data!N195))</f>
        <v>Crisis Grant</v>
      </c>
      <c r="U193" s="15">
        <f>IF([1]source_data!G195="","",[1]tailored_settings!$B$8)</f>
        <v>46239</v>
      </c>
      <c r="V193" s="11" t="str">
        <f>IF([1]source_data!G195="","",[1]tailored_settings!$B$9)</f>
        <v>http://www.longleigh.org/</v>
      </c>
      <c r="W193" s="13" t="str">
        <f>IF([1]source_data!G195="","",IF([1]source_data!O195="","",[1]source_data!O195))</f>
        <v>2025-10-20</v>
      </c>
      <c r="X193" s="16" t="str">
        <f>IF([1]source_data!G195="","",IF([1]source_data!P195="","",[1]source_data!P195))</f>
        <v>2025-11-21</v>
      </c>
      <c r="Y193" s="17">
        <f>IF([1]source_data!G195="","",IF([1]source_data!Q195="","",[1]source_data!Q195))</f>
        <v>1</v>
      </c>
      <c r="Z193" s="18" t="str">
        <f>IF([1]source_data!G195="","",IF([1]source_data!I195="","",[1]tailored_settings!$B$10))</f>
        <v>Primary grant reason</v>
      </c>
      <c r="AA193" s="18" t="str">
        <f>IF([1]source_data!G195="","",IF([1]source_data!I195="","",[1]source_data!I195))</f>
        <v>1. Customer/family with a diagnosed condition or disability</v>
      </c>
      <c r="AB193" s="18" t="str">
        <f>IF([1]source_data!G195="","",IF([1]source_data!J195="","",[1]tailored_settings!$B$11))</f>
        <v/>
      </c>
      <c r="AC193" s="18" t="str">
        <f>IF([1]source_data!G195="","",IF([1]source_data!J195="","",[1]source_data!J195))</f>
        <v/>
      </c>
      <c r="AD193" s="18" t="str">
        <f>IF([1]source_data!G195="","",IF([1]source_data!K195="","",[1]tailored_settings!$B$12))</f>
        <v>Grant purpose</v>
      </c>
      <c r="AE193" s="18" t="str">
        <f>IF([1]source_data!G195="","",IF([1]source_data!K195="","",[1]source_data!K195))</f>
        <v>Food vouchers</v>
      </c>
      <c r="AF193" s="18" t="str">
        <f>IF([1]source_data!G195="","",IF([1]source_data!K195="","",[1]tailored_settings!$B$13))</f>
        <v>Grant purpose</v>
      </c>
      <c r="AG193" s="18" t="str">
        <f>IF([1]source_data!G195="","",IF([1]source_data!K195="","",[1]source_data!K195))</f>
        <v>Food vouchers</v>
      </c>
      <c r="AH193" s="18" t="str">
        <f>IF([1]source_data!G195="","",IF([1]source_data!M195="","",[1]tailored_settings!$B$14))</f>
        <v/>
      </c>
      <c r="AI193" s="18" t="str">
        <f>IF([1]source_data!G195="","",IF([1]source_data!M195="","",[1]source_data!M195))</f>
        <v/>
      </c>
    </row>
    <row r="194" spans="1:35" ht="16" x14ac:dyDescent="0.2">
      <c r="A194" s="11" t="str">
        <f>IF([1]source_data!G196="","",IF(AND([1]source_data!C196&lt;&gt;"",[1]tailored_settings!$B$15="Publish"),CONCATENATE([1]tailored_settings!$B$2&amp;[1]source_data!C196),IF(AND([1]source_data!C196&lt;&gt;"",[1]tailored_settings!$B$15="Do not publish"),CONCATENATE([1]tailored_settings!$B$2&amp;TEXT(ROW(A194)-1,"0000")&amp;"_"&amp;TEXT(F194,"yyyy-mm")),CONCATENATE([1]tailored_settings!$B$2&amp;TEXT(ROW(A194)-1,"0000")&amp;"_"&amp;TEXT(F194,"yyyy-mm")))))</f>
        <v>360G-Longleigh-E25-00269W</v>
      </c>
      <c r="B194" s="11" t="str">
        <f>IF([1]source_data!G196="","",IF([1]source_data!E196&lt;&gt;"",[1]source_data!E196,CONCATENATE("Grant to "&amp;G194)))</f>
        <v>Grant to Individual Recipient</v>
      </c>
      <c r="C194" s="11" t="str">
        <f>IF([1]source_data!G196="","",IF([1]source_data!F196="",_xlfn.XLOOKUP(T194,[1]tailored_settings!$B$20:$B$25,[1]tailored_settings!$A$20:$A$25,"")))</f>
        <v>Providing financial aid after an impactful incident</v>
      </c>
      <c r="D194" s="12">
        <f>IF([1]source_data!G196="","",IF([1]source_data!G196="","",[1]source_data!G196))</f>
        <v>1740</v>
      </c>
      <c r="E194" s="11" t="str">
        <f>IF([1]source_data!G196="","",[1]tailored_settings!$B$3)</f>
        <v>GBP</v>
      </c>
      <c r="F194" s="13" t="str">
        <f>IF([1]source_data!G196="","",IF([1]source_data!H196="","",[1]source_data!H196))</f>
        <v>2025-10-20</v>
      </c>
      <c r="G194" s="11" t="str">
        <f>IF([1]source_data!G196="","",[1]tailored_settings!$B$5)</f>
        <v>Individual Recipient</v>
      </c>
      <c r="H194" s="11" t="str">
        <f>IF([1]source_data!G196="","",IF(AND([1]source_data!A196&lt;&gt;"",[1]tailored_settings!$B$16="Publish"),CONCATENATE([1]tailored_settings!$B$2&amp;[1]source_data!A196),IF(AND([1]source_data!A196&lt;&gt;"",[1]tailored_settings!$B$16="Do not publish"),CONCATENATE([1]tailored_settings!$B$4&amp;TEXT(ROW(A194)-1,"0000")&amp;"_"&amp;TEXT(F194,"yyyy-mm")),CONCATENATE([1]tailored_settings!$B$4&amp;TEXT(ROW(A194)-1,"0000")&amp;"_"&amp;TEXT(F194,"yyyy-mm")))))</f>
        <v>360G-Longleigh-IND-0193_2025-10</v>
      </c>
      <c r="I194" s="11" t="str">
        <f>IF([1]source_data!G196="","",[1]tailored_settings!$B$7)</f>
        <v>Longleigh Foundation</v>
      </c>
      <c r="J194" s="11" t="str">
        <f>IF([1]source_data!G196="","",[1]tailored_settings!$B$6)</f>
        <v>GB-CHC-1169016</v>
      </c>
      <c r="K194" s="11" t="str">
        <f>IF([1]source_data!G196="","",IF([1]source_data!I196="","",VLOOKUP([1]source_data!I196,[1]codelist_mapping!A:C,3,FALSE)))</f>
        <v>GTIR030</v>
      </c>
      <c r="L194" s="11" t="str">
        <f>IF([1]source_data!G196="","",IF([1]source_data!J196="","",VLOOKUP([1]source_data!J196,[1]codelist_mapping!A:C,3,FALSE)))</f>
        <v/>
      </c>
      <c r="M194" s="11" t="str">
        <f>IF([1]source_data!G196="","",IF([1]source_data!K196="","",IF([1]source_data!M196&lt;&gt;"",CONCATENATE(VLOOKUP([1]source_data!K196,[1]codelist_mapping!F:H,3,FALSE)&amp;";"&amp;VLOOKUP([1]source_data!L196,[1]codelist_mapping!F:H,3,FALSE)&amp;";"&amp;VLOOKUP([1]source_data!M196,[1]codelist_mapping!F:H,3,FALSE)),IF([1]source_data!L196&lt;&gt;"",CONCATENATE(VLOOKUP([1]source_data!K196,[1]codelist_mapping!F:H,3,FALSE)&amp;";"&amp;VLOOKUP([1]source_data!L196,[1]codelist_mapping!F:H,3,FALSE)),IF([1]source_data!K196&lt;&gt;"",CONCATENATE(VLOOKUP([1]source_data!K196,[1]codelist_mapping!F:H,3,FALSE)))))))</f>
        <v>GTIP120</v>
      </c>
      <c r="N194" s="14" t="str">
        <f>IF([1]source_data!G196="","",IF([1]source_data!D196="","",VLOOKUP([1]source_data!D196,[1]geo_data!A:I,9,FALSE)))</f>
        <v>Skipton East &amp; South</v>
      </c>
      <c r="O194" s="14" t="str">
        <f>IF([1]source_data!G196="","",IF([1]source_data!D196="","",VLOOKUP([1]source_data!D196,[1]geo_data!A:I,8,FALSE)))</f>
        <v>E05014319</v>
      </c>
      <c r="P194" s="14" t="str">
        <f>IF([1]source_data!G196="","",IF(LEFT(O194,3)="E05","WD",IF(LEFT(O194,3)="S13","WD",IF(LEFT(O194,3)="W05","WD",IF(LEFT(O194,3)="W06","UA",IF(LEFT(O194,3)="S12","CA",IF(LEFT(O194,3)="E06","UA",IF(LEFT(O194,3)="E07","NMD",IF(LEFT(O194,3)="E08","MD",IF(LEFT(O194,3)="E09","LONB"))))))))))</f>
        <v>WD</v>
      </c>
      <c r="Q194" s="14" t="str">
        <f>IF([1]source_data!G196="","",IF([1]source_data!D196="","",VLOOKUP([1]source_data!D196,[1]geo_data!A:I,7,FALSE)))</f>
        <v>North Yorkshire</v>
      </c>
      <c r="R194" s="14" t="str">
        <f>IF([1]source_data!G196="","",IF([1]source_data!D196="","",VLOOKUP([1]source_data!D196,[1]geo_data!A:I,6,FALSE)))</f>
        <v>E06000065</v>
      </c>
      <c r="S194" s="14" t="str">
        <f>IF([1]source_data!G196="","",IF(LEFT(R194,3)="E05","WD",IF(LEFT(R194,3)="S13","WD",IF(LEFT(R194,3)="W05","WD",IF(LEFT(R194,3)="W06","UA",IF(LEFT(R194,3)="S12","CA",IF(LEFT(R194,3)="E06","UA",IF(LEFT(R194,3)="E07","NMD",IF(LEFT(R194,3)="E08","MD",IF(LEFT(R194,3)="E09","LONB"))))))))))</f>
        <v>UA</v>
      </c>
      <c r="T194" s="11" t="str">
        <f>IF([1]source_data!G196="","",IF([1]source_data!N196="","",[1]source_data!N196))</f>
        <v>Critical Incident Grant</v>
      </c>
      <c r="U194" s="15">
        <f>IF([1]source_data!G196="","",[1]tailored_settings!$B$8)</f>
        <v>46239</v>
      </c>
      <c r="V194" s="11" t="str">
        <f>IF([1]source_data!G196="","",[1]tailored_settings!$B$9)</f>
        <v>http://www.longleigh.org/</v>
      </c>
      <c r="W194" s="13" t="str">
        <f>IF([1]source_data!G196="","",IF([1]source_data!O196="","",[1]source_data!O196))</f>
        <v>2025-10-20</v>
      </c>
      <c r="X194" s="16" t="str">
        <f>IF([1]source_data!G196="","",IF([1]source_data!P196="","",[1]source_data!P196))</f>
        <v>2025-11-12</v>
      </c>
      <c r="Y194" s="17">
        <f>IF([1]source_data!G196="","",IF([1]source_data!Q196="","",[1]source_data!Q196))</f>
        <v>0</v>
      </c>
      <c r="Z194" s="18" t="str">
        <f>IF([1]source_data!G196="","",IF([1]source_data!I196="","",[1]tailored_settings!$B$10))</f>
        <v>Primary grant reason</v>
      </c>
      <c r="AA194" s="18" t="str">
        <f>IF([1]source_data!G196="","",IF([1]source_data!I196="","",[1]source_data!I196))</f>
        <v>1. Customer/family with a diagnosed condition or disability</v>
      </c>
      <c r="AB194" s="18" t="str">
        <f>IF([1]source_data!G196="","",IF([1]source_data!J196="","",[1]tailored_settings!$B$11))</f>
        <v/>
      </c>
      <c r="AC194" s="18" t="str">
        <f>IF([1]source_data!G196="","",IF([1]source_data!J196="","",[1]source_data!J196))</f>
        <v/>
      </c>
      <c r="AD194" s="18" t="str">
        <f>IF([1]source_data!G196="","",IF([1]source_data!K196="","",[1]tailored_settings!$B$12))</f>
        <v>Grant purpose</v>
      </c>
      <c r="AE194" s="18" t="str">
        <f>IF([1]source_data!G196="","",IF([1]source_data!K196="","",[1]source_data!K196))</f>
        <v>House Deep Clean</v>
      </c>
      <c r="AF194" s="18" t="str">
        <f>IF([1]source_data!G196="","",IF([1]source_data!K196="","",[1]tailored_settings!$B$13))</f>
        <v>Grant purpose</v>
      </c>
      <c r="AG194" s="18" t="str">
        <f>IF([1]source_data!G196="","",IF([1]source_data!K196="","",[1]source_data!K196))</f>
        <v>House Deep Clean</v>
      </c>
      <c r="AH194" s="18" t="str">
        <f>IF([1]source_data!G196="","",IF([1]source_data!M196="","",[1]tailored_settings!$B$14))</f>
        <v/>
      </c>
      <c r="AI194" s="18" t="str">
        <f>IF([1]source_data!G196="","",IF([1]source_data!M196="","",[1]source_data!M196))</f>
        <v/>
      </c>
    </row>
    <row r="195" spans="1:35" ht="16" x14ac:dyDescent="0.2">
      <c r="A195" s="11" t="str">
        <f>IF([1]source_data!G197="","",IF(AND([1]source_data!C197&lt;&gt;"",[1]tailored_settings!$B$15="Publish"),CONCATENATE([1]tailored_settings!$B$2&amp;[1]source_data!C197),IF(AND([1]source_data!C197&lt;&gt;"",[1]tailored_settings!$B$15="Do not publish"),CONCATENATE([1]tailored_settings!$B$2&amp;TEXT(ROW(A195)-1,"0000")&amp;"_"&amp;TEXT(F195,"yyyy-mm")),CONCATENATE([1]tailored_settings!$B$2&amp;TEXT(ROW(A195)-1,"0000")&amp;"_"&amp;TEXT(F195,"yyyy-mm")))))</f>
        <v>360G-Longleigh-E25-00270W</v>
      </c>
      <c r="B195" s="11" t="str">
        <f>IF([1]source_data!G197="","",IF([1]source_data!E197&lt;&gt;"",[1]source_data!E197,CONCATENATE("Grant to "&amp;G195)))</f>
        <v>Grant to Individual Recipient</v>
      </c>
      <c r="C195" s="11" t="str">
        <f>IF([1]source_data!G197="","",IF([1]source_data!F197="",_xlfn.XLOOKUP(T195,[1]tailored_settings!$B$20:$B$25,[1]tailored_settings!$A$20:$A$25,"")))</f>
        <v>Providing financial aid during a time of crisis</v>
      </c>
      <c r="D195" s="12">
        <f>IF([1]source_data!G197="","",IF([1]source_data!G197="","",[1]source_data!G197))</f>
        <v>350</v>
      </c>
      <c r="E195" s="11" t="str">
        <f>IF([1]source_data!G197="","",[1]tailored_settings!$B$3)</f>
        <v>GBP</v>
      </c>
      <c r="F195" s="13" t="str">
        <f>IF([1]source_data!G197="","",IF([1]source_data!H197="","",[1]source_data!H197))</f>
        <v>2025-10-21</v>
      </c>
      <c r="G195" s="11" t="str">
        <f>IF([1]source_data!G197="","",[1]tailored_settings!$B$5)</f>
        <v>Individual Recipient</v>
      </c>
      <c r="H195" s="11" t="str">
        <f>IF([1]source_data!G197="","",IF(AND([1]source_data!A197&lt;&gt;"",[1]tailored_settings!$B$16="Publish"),CONCATENATE([1]tailored_settings!$B$2&amp;[1]source_data!A197),IF(AND([1]source_data!A197&lt;&gt;"",[1]tailored_settings!$B$16="Do not publish"),CONCATENATE([1]tailored_settings!$B$4&amp;TEXT(ROW(A195)-1,"0000")&amp;"_"&amp;TEXT(F195,"yyyy-mm")),CONCATENATE([1]tailored_settings!$B$4&amp;TEXT(ROW(A195)-1,"0000")&amp;"_"&amp;TEXT(F195,"yyyy-mm")))))</f>
        <v>360G-Longleigh-IND-0194_2025-10</v>
      </c>
      <c r="I195" s="11" t="str">
        <f>IF([1]source_data!G197="","",[1]tailored_settings!$B$7)</f>
        <v>Longleigh Foundation</v>
      </c>
      <c r="J195" s="11" t="str">
        <f>IF([1]source_data!G197="","",[1]tailored_settings!$B$6)</f>
        <v>GB-CHC-1169016</v>
      </c>
      <c r="K195" s="11" t="str">
        <f>IF([1]source_data!G197="","",IF([1]source_data!I197="","",VLOOKUP([1]source_data!I197,[1]codelist_mapping!A:C,3,FALSE)))</f>
        <v>GTIR040</v>
      </c>
      <c r="L195" s="11" t="str">
        <f>IF([1]source_data!G197="","",IF([1]source_data!J197="","",VLOOKUP([1]source_data!J197,[1]codelist_mapping!A:C,3,FALSE)))</f>
        <v/>
      </c>
      <c r="M195" s="11" t="str">
        <f>IF([1]source_data!G197="","",IF([1]source_data!K197="","",IF([1]source_data!M197&lt;&gt;"",CONCATENATE(VLOOKUP([1]source_data!K197,[1]codelist_mapping!F:H,3,FALSE)&amp;";"&amp;VLOOKUP([1]source_data!L197,[1]codelist_mapping!F:H,3,FALSE)&amp;";"&amp;VLOOKUP([1]source_data!M197,[1]codelist_mapping!F:H,3,FALSE)),IF([1]source_data!L197&lt;&gt;"",CONCATENATE(VLOOKUP([1]source_data!K197,[1]codelist_mapping!F:H,3,FALSE)&amp;";"&amp;VLOOKUP([1]source_data!L197,[1]codelist_mapping!F:H,3,FALSE)),IF([1]source_data!K197&lt;&gt;"",CONCATENATE(VLOOKUP([1]source_data!K197,[1]codelist_mapping!F:H,3,FALSE)))))))</f>
        <v>GTIP070</v>
      </c>
      <c r="N195" s="14" t="str">
        <f>IF([1]source_data!G197="","",IF([1]source_data!D197="","",VLOOKUP([1]source_data!D197,[1]geo_data!A:I,9,FALSE)))</f>
        <v>St John's</v>
      </c>
      <c r="O195" s="14" t="str">
        <f>IF([1]source_data!G197="","",IF([1]source_data!D197="","",VLOOKUP([1]source_data!D197,[1]geo_data!A:I,8,FALSE)))</f>
        <v>E05010804</v>
      </c>
      <c r="P195" s="14" t="str">
        <f>IF([1]source_data!G197="","",IF(LEFT(O195,3)="E05","WD",IF(LEFT(O195,3)="S13","WD",IF(LEFT(O195,3)="W05","WD",IF(LEFT(O195,3)="W06","UA",IF(LEFT(O195,3)="S12","CA",IF(LEFT(O195,3)="E06","UA",IF(LEFT(O195,3)="E07","NMD",IF(LEFT(O195,3)="E08","MD",IF(LEFT(O195,3)="E09","LONB"))))))))))</f>
        <v>WD</v>
      </c>
      <c r="Q195" s="14" t="str">
        <f>IF([1]source_data!G197="","",IF([1]source_data!D197="","",VLOOKUP([1]source_data!D197,[1]geo_data!A:I,7,FALSE)))</f>
        <v>Woking</v>
      </c>
      <c r="R195" s="14" t="str">
        <f>IF([1]source_data!G197="","",IF([1]source_data!D197="","",VLOOKUP([1]source_data!D197,[1]geo_data!A:I,6,FALSE)))</f>
        <v>E07000217</v>
      </c>
      <c r="S195" s="14" t="str">
        <f>IF([1]source_data!G197="","",IF(LEFT(R195,3)="E05","WD",IF(LEFT(R195,3)="S13","WD",IF(LEFT(R195,3)="W05","WD",IF(LEFT(R195,3)="W06","UA",IF(LEFT(R195,3)="S12","CA",IF(LEFT(R195,3)="E06","UA",IF(LEFT(R195,3)="E07","NMD",IF(LEFT(R195,3)="E08","MD",IF(LEFT(R195,3)="E09","LONB"))))))))))</f>
        <v>NMD</v>
      </c>
      <c r="T195" s="11" t="str">
        <f>IF([1]source_data!G197="","",IF([1]source_data!N197="","",[1]source_data!N197))</f>
        <v>Crisis Grant</v>
      </c>
      <c r="U195" s="15">
        <f>IF([1]source_data!G197="","",[1]tailored_settings!$B$8)</f>
        <v>46239</v>
      </c>
      <c r="V195" s="11" t="str">
        <f>IF([1]source_data!G197="","",[1]tailored_settings!$B$9)</f>
        <v>http://www.longleigh.org/</v>
      </c>
      <c r="W195" s="13" t="str">
        <f>IF([1]source_data!G197="","",IF([1]source_data!O197="","",[1]source_data!O197))</f>
        <v>2025-10-21</v>
      </c>
      <c r="X195" s="16" t="str">
        <f>IF([1]source_data!G197="","",IF([1]source_data!P197="","",[1]source_data!P197))</f>
        <v>2025-12-03</v>
      </c>
      <c r="Y195" s="17">
        <f>IF([1]source_data!G197="","",IF([1]source_data!Q197="","",[1]source_data!Q197))</f>
        <v>1</v>
      </c>
      <c r="Z195" s="18" t="str">
        <f>IF([1]source_data!G197="","",IF([1]source_data!I197="","",[1]tailored_settings!$B$10))</f>
        <v>Primary grant reason</v>
      </c>
      <c r="AA195" s="18" t="str">
        <f>IF([1]source_data!G197="","",IF([1]source_data!I197="","",[1]source_data!I197))</f>
        <v>2. Customer/family receiving medication and/or therapy for a mental health condition or substance addiction.</v>
      </c>
      <c r="AB195" s="18" t="str">
        <f>IF([1]source_data!G197="","",IF([1]source_data!J197="","",[1]tailored_settings!$B$11))</f>
        <v/>
      </c>
      <c r="AC195" s="18" t="str">
        <f>IF([1]source_data!G197="","",IF([1]source_data!J197="","",[1]source_data!J197))</f>
        <v/>
      </c>
      <c r="AD195" s="18" t="str">
        <f>IF([1]source_data!G197="","",IF([1]source_data!K197="","",[1]tailored_settings!$B$12))</f>
        <v>Grant purpose</v>
      </c>
      <c r="AE195" s="18" t="str">
        <f>IF([1]source_data!G197="","",IF([1]source_data!K197="","",[1]source_data!K197))</f>
        <v>Food vouchers</v>
      </c>
      <c r="AF195" s="18" t="str">
        <f>IF([1]source_data!G197="","",IF([1]source_data!K197="","",[1]tailored_settings!$B$13))</f>
        <v>Grant purpose</v>
      </c>
      <c r="AG195" s="18" t="str">
        <f>IF([1]source_data!G197="","",IF([1]source_data!K197="","",[1]source_data!K197))</f>
        <v>Food vouchers</v>
      </c>
      <c r="AH195" s="18" t="str">
        <f>IF([1]source_data!G197="","",IF([1]source_data!M197="","",[1]tailored_settings!$B$14))</f>
        <v/>
      </c>
      <c r="AI195" s="18" t="str">
        <f>IF([1]source_data!G197="","",IF([1]source_data!M197="","",[1]source_data!M197))</f>
        <v/>
      </c>
    </row>
    <row r="196" spans="1:35" ht="16" x14ac:dyDescent="0.2">
      <c r="A196" s="11" t="str">
        <f>IF([1]source_data!G198="","",IF(AND([1]source_data!C198&lt;&gt;"",[1]tailored_settings!$B$15="Publish"),CONCATENATE([1]tailored_settings!$B$2&amp;[1]source_data!C198),IF(AND([1]source_data!C198&lt;&gt;"",[1]tailored_settings!$B$15="Do not publish"),CONCATENATE([1]tailored_settings!$B$2&amp;TEXT(ROW(A196)-1,"0000")&amp;"_"&amp;TEXT(F196,"yyyy-mm")),CONCATENATE([1]tailored_settings!$B$2&amp;TEXT(ROW(A196)-1,"0000")&amp;"_"&amp;TEXT(F196,"yyyy-mm")))))</f>
        <v>360G-Longleigh-E25-00271W</v>
      </c>
      <c r="B196" s="11" t="str">
        <f>IF([1]source_data!G198="","",IF([1]source_data!E198&lt;&gt;"",[1]source_data!E198,CONCATENATE("Grant to "&amp;G196)))</f>
        <v>Grant to Individual Recipient</v>
      </c>
      <c r="C196" s="11" t="str">
        <f>IF([1]source_data!G198="","",IF([1]source_data!F198="",_xlfn.XLOOKUP(T196,[1]tailored_settings!$B$20:$B$25,[1]tailored_settings!$A$20:$A$25,"")))</f>
        <v>Providing financial aid during a time of crisis</v>
      </c>
      <c r="D196" s="12">
        <f>IF([1]source_data!G198="","",IF([1]source_data!G198="","",[1]source_data!G198))</f>
        <v>350</v>
      </c>
      <c r="E196" s="11" t="str">
        <f>IF([1]source_data!G198="","",[1]tailored_settings!$B$3)</f>
        <v>GBP</v>
      </c>
      <c r="F196" s="13" t="str">
        <f>IF([1]source_data!G198="","",IF([1]source_data!H198="","",[1]source_data!H198))</f>
        <v>2025-10-22</v>
      </c>
      <c r="G196" s="11" t="str">
        <f>IF([1]source_data!G198="","",[1]tailored_settings!$B$5)</f>
        <v>Individual Recipient</v>
      </c>
      <c r="H196" s="11" t="str">
        <f>IF([1]source_data!G198="","",IF(AND([1]source_data!A198&lt;&gt;"",[1]tailored_settings!$B$16="Publish"),CONCATENATE([1]tailored_settings!$B$2&amp;[1]source_data!A198),IF(AND([1]source_data!A198&lt;&gt;"",[1]tailored_settings!$B$16="Do not publish"),CONCATENATE([1]tailored_settings!$B$4&amp;TEXT(ROW(A196)-1,"0000")&amp;"_"&amp;TEXT(F196,"yyyy-mm")),CONCATENATE([1]tailored_settings!$B$4&amp;TEXT(ROW(A196)-1,"0000")&amp;"_"&amp;TEXT(F196,"yyyy-mm")))))</f>
        <v>360G-Longleigh-IND-0195_2025-10</v>
      </c>
      <c r="I196" s="11" t="str">
        <f>IF([1]source_data!G198="","",[1]tailored_settings!$B$7)</f>
        <v>Longleigh Foundation</v>
      </c>
      <c r="J196" s="11" t="str">
        <f>IF([1]source_data!G198="","",[1]tailored_settings!$B$6)</f>
        <v>GB-CHC-1169016</v>
      </c>
      <c r="K196" s="11" t="str">
        <f>IF([1]source_data!G198="","",IF([1]source_data!I198="","",VLOOKUP([1]source_data!I198,[1]codelist_mapping!A:C,3,FALSE)))</f>
        <v>GTIR030</v>
      </c>
      <c r="L196" s="11" t="str">
        <f>IF([1]source_data!G198="","",IF([1]source_data!J198="","",VLOOKUP([1]source_data!J198,[1]codelist_mapping!A:C,3,FALSE)))</f>
        <v/>
      </c>
      <c r="M196" s="11" t="str">
        <f>IF([1]source_data!G198="","",IF([1]source_data!K198="","",IF([1]source_data!M198&lt;&gt;"",CONCATENATE(VLOOKUP([1]source_data!K198,[1]codelist_mapping!F:H,3,FALSE)&amp;";"&amp;VLOOKUP([1]source_data!L198,[1]codelist_mapping!F:H,3,FALSE)&amp;";"&amp;VLOOKUP([1]source_data!M198,[1]codelist_mapping!F:H,3,FALSE)),IF([1]source_data!L198&lt;&gt;"",CONCATENATE(VLOOKUP([1]source_data!K198,[1]codelist_mapping!F:H,3,FALSE)&amp;";"&amp;VLOOKUP([1]source_data!L198,[1]codelist_mapping!F:H,3,FALSE)),IF([1]source_data!K198&lt;&gt;"",CONCATENATE(VLOOKUP([1]source_data!K198,[1]codelist_mapping!F:H,3,FALSE)))))))</f>
        <v>GTIP070;GTIP050</v>
      </c>
      <c r="N196" s="14" t="str">
        <f>IF([1]source_data!G198="","",IF([1]source_data!D198="","",VLOOKUP([1]source_data!D198,[1]geo_data!A:I,9,FALSE)))</f>
        <v>Mortimer</v>
      </c>
      <c r="O196" s="14" t="str">
        <f>IF([1]source_data!G198="","",IF([1]source_data!D198="","",VLOOKUP([1]source_data!D198,[1]geo_data!A:I,8,FALSE)))</f>
        <v>E05009473</v>
      </c>
      <c r="P196" s="14" t="str">
        <f>IF([1]source_data!G198="","",IF(LEFT(O196,3)="E05","WD",IF(LEFT(O196,3)="S13","WD",IF(LEFT(O196,3)="W05","WD",IF(LEFT(O196,3)="W06","UA",IF(LEFT(O196,3)="S12","CA",IF(LEFT(O196,3)="E06","UA",IF(LEFT(O196,3)="E07","NMD",IF(LEFT(O196,3)="E08","MD",IF(LEFT(O196,3)="E09","LONB"))))))))))</f>
        <v>WD</v>
      </c>
      <c r="Q196" s="14" t="str">
        <f>IF([1]source_data!G198="","",IF([1]source_data!D198="","",VLOOKUP([1]source_data!D198,[1]geo_data!A:I,7,FALSE)))</f>
        <v>Herefordshire, County of</v>
      </c>
      <c r="R196" s="14" t="str">
        <f>IF([1]source_data!G198="","",IF([1]source_data!D198="","",VLOOKUP([1]source_data!D198,[1]geo_data!A:I,6,FALSE)))</f>
        <v>E06000019</v>
      </c>
      <c r="S196" s="14" t="str">
        <f>IF([1]source_data!G198="","",IF(LEFT(R196,3)="E05","WD",IF(LEFT(R196,3)="S13","WD",IF(LEFT(R196,3)="W05","WD",IF(LEFT(R196,3)="W06","UA",IF(LEFT(R196,3)="S12","CA",IF(LEFT(R196,3)="E06","UA",IF(LEFT(R196,3)="E07","NMD",IF(LEFT(R196,3)="E08","MD",IF(LEFT(R196,3)="E09","LONB"))))))))))</f>
        <v>UA</v>
      </c>
      <c r="T196" s="11" t="str">
        <f>IF([1]source_data!G198="","",IF([1]source_data!N198="","",[1]source_data!N198))</f>
        <v>Crisis Grant</v>
      </c>
      <c r="U196" s="15">
        <f>IF([1]source_data!G198="","",[1]tailored_settings!$B$8)</f>
        <v>46239</v>
      </c>
      <c r="V196" s="11" t="str">
        <f>IF([1]source_data!G198="","",[1]tailored_settings!$B$9)</f>
        <v>http://www.longleigh.org/</v>
      </c>
      <c r="W196" s="13" t="str">
        <f>IF([1]source_data!G198="","",IF([1]source_data!O198="","",[1]source_data!O198))</f>
        <v>2025-10-22</v>
      </c>
      <c r="X196" s="16" t="str">
        <f>IF([1]source_data!G198="","",IF([1]source_data!P198="","",[1]source_data!P198))</f>
        <v>2025-11-21</v>
      </c>
      <c r="Y196" s="17">
        <f>IF([1]source_data!G198="","",IF([1]source_data!Q198="","",[1]source_data!Q198))</f>
        <v>0</v>
      </c>
      <c r="Z196" s="18" t="str">
        <f>IF([1]source_data!G198="","",IF([1]source_data!I198="","",[1]tailored_settings!$B$10))</f>
        <v>Primary grant reason</v>
      </c>
      <c r="AA196" s="18" t="str">
        <f>IF([1]source_data!G198="","",IF([1]source_data!I198="","",[1]source_data!I198))</f>
        <v>1. Customer/family with a diagnosed condition or disability</v>
      </c>
      <c r="AB196" s="18" t="str">
        <f>IF([1]source_data!G198="","",IF([1]source_data!J198="","",[1]tailored_settings!$B$11))</f>
        <v/>
      </c>
      <c r="AC196" s="18" t="str">
        <f>IF([1]source_data!G198="","",IF([1]source_data!J198="","",[1]source_data!J198))</f>
        <v/>
      </c>
      <c r="AD196" s="18" t="str">
        <f>IF([1]source_data!G198="","",IF([1]source_data!K198="","",[1]tailored_settings!$B$12))</f>
        <v>Grant purpose</v>
      </c>
      <c r="AE196" s="18" t="str">
        <f>IF([1]source_data!G198="","",IF([1]source_data!K198="","",[1]source_data!K198))</f>
        <v>Food vouchers</v>
      </c>
      <c r="AF196" s="18" t="str">
        <f>IF([1]source_data!G198="","",IF([1]source_data!K198="","",[1]tailored_settings!$B$13))</f>
        <v>Grant purpose</v>
      </c>
      <c r="AG196" s="18" t="str">
        <f>IF([1]source_data!G198="","",IF([1]source_data!K198="","",[1]source_data!K198))</f>
        <v>Food vouchers</v>
      </c>
      <c r="AH196" s="18" t="str">
        <f>IF([1]source_data!G198="","",IF([1]source_data!M198="","",[1]tailored_settings!$B$14))</f>
        <v/>
      </c>
      <c r="AI196" s="18" t="str">
        <f>IF([1]source_data!G198="","",IF([1]source_data!M198="","",[1]source_data!M198))</f>
        <v/>
      </c>
    </row>
    <row r="197" spans="1:35" ht="16" x14ac:dyDescent="0.2">
      <c r="A197" s="11" t="str">
        <f>IF([1]source_data!G199="","",IF(AND([1]source_data!C199&lt;&gt;"",[1]tailored_settings!$B$15="Publish"),CONCATENATE([1]tailored_settings!$B$2&amp;[1]source_data!C199),IF(AND([1]source_data!C199&lt;&gt;"",[1]tailored_settings!$B$15="Do not publish"),CONCATENATE([1]tailored_settings!$B$2&amp;TEXT(ROW(A197)-1,"0000")&amp;"_"&amp;TEXT(F197,"yyyy-mm")),CONCATENATE([1]tailored_settings!$B$2&amp;TEXT(ROW(A197)-1,"0000")&amp;"_"&amp;TEXT(F197,"yyyy-mm")))))</f>
        <v>360G-Longleigh-E25-00272W</v>
      </c>
      <c r="B197" s="11" t="str">
        <f>IF([1]source_data!G199="","",IF([1]source_data!E199&lt;&gt;"",[1]source_data!E199,CONCATENATE("Grant to "&amp;G197)))</f>
        <v>Grant to Individual Recipient</v>
      </c>
      <c r="C197" s="11" t="str">
        <f>IF([1]source_data!G199="","",IF([1]source_data!F199="",_xlfn.XLOOKUP(T197,[1]tailored_settings!$B$20:$B$25,[1]tailored_settings!$A$20:$A$25,"")))</f>
        <v>Helping to alleviate financial hardship</v>
      </c>
      <c r="D197" s="12">
        <f>IF([1]source_data!G199="","",IF([1]source_data!G199="","",[1]source_data!G199))</f>
        <v>915.96</v>
      </c>
      <c r="E197" s="11" t="str">
        <f>IF([1]source_data!G199="","",[1]tailored_settings!$B$3)</f>
        <v>GBP</v>
      </c>
      <c r="F197" s="13" t="str">
        <f>IF([1]source_data!G199="","",IF([1]source_data!H199="","",[1]source_data!H199))</f>
        <v>2025-10-22</v>
      </c>
      <c r="G197" s="11" t="str">
        <f>IF([1]source_data!G199="","",[1]tailored_settings!$B$5)</f>
        <v>Individual Recipient</v>
      </c>
      <c r="H197" s="11" t="str">
        <f>IF([1]source_data!G199="","",IF(AND([1]source_data!A199&lt;&gt;"",[1]tailored_settings!$B$16="Publish"),CONCATENATE([1]tailored_settings!$B$2&amp;[1]source_data!A199),IF(AND([1]source_data!A199&lt;&gt;"",[1]tailored_settings!$B$16="Do not publish"),CONCATENATE([1]tailored_settings!$B$4&amp;TEXT(ROW(A197)-1,"0000")&amp;"_"&amp;TEXT(F197,"yyyy-mm")),CONCATENATE([1]tailored_settings!$B$4&amp;TEXT(ROW(A197)-1,"0000")&amp;"_"&amp;TEXT(F197,"yyyy-mm")))))</f>
        <v>360G-Longleigh-IND-0196_2025-10</v>
      </c>
      <c r="I197" s="11" t="str">
        <f>IF([1]source_data!G199="","",[1]tailored_settings!$B$7)</f>
        <v>Longleigh Foundation</v>
      </c>
      <c r="J197" s="11" t="str">
        <f>IF([1]source_data!G199="","",[1]tailored_settings!$B$6)</f>
        <v>GB-CHC-1169016</v>
      </c>
      <c r="K197" s="11" t="str">
        <f>IF([1]source_data!G199="","",IF([1]source_data!I199="","",VLOOKUP([1]source_data!I199,[1]codelist_mapping!A:C,3,FALSE)))</f>
        <v>GTIR030</v>
      </c>
      <c r="L197" s="11" t="str">
        <f>IF([1]source_data!G199="","",IF([1]source_data!J199="","",VLOOKUP([1]source_data!J199,[1]codelist_mapping!A:C,3,FALSE)))</f>
        <v/>
      </c>
      <c r="M197" s="11" t="str">
        <f>IF([1]source_data!G199="","",IF([1]source_data!K199="","",IF([1]source_data!M199&lt;&gt;"",CONCATENATE(VLOOKUP([1]source_data!K199,[1]codelist_mapping!F:H,3,FALSE)&amp;";"&amp;VLOOKUP([1]source_data!L199,[1]codelist_mapping!F:H,3,FALSE)&amp;";"&amp;VLOOKUP([1]source_data!M199,[1]codelist_mapping!F:H,3,FALSE)),IF([1]source_data!L199&lt;&gt;"",CONCATENATE(VLOOKUP([1]source_data!K199,[1]codelist_mapping!F:H,3,FALSE)&amp;";"&amp;VLOOKUP([1]source_data!L199,[1]codelist_mapping!F:H,3,FALSE)),IF([1]source_data!K199&lt;&gt;"",CONCATENATE(VLOOKUP([1]source_data!K199,[1]codelist_mapping!F:H,3,FALSE)))))))</f>
        <v>GTIP020;GTIP020;GTIP060</v>
      </c>
      <c r="N197" s="14" t="str">
        <f>IF([1]source_data!G199="","",IF([1]source_data!D199="","",VLOOKUP([1]source_data!D199,[1]geo_data!A:I,9,FALSE)))</f>
        <v>Biscot</v>
      </c>
      <c r="O197" s="14" t="str">
        <f>IF([1]source_data!G199="","",IF([1]source_data!D199="","",VLOOKUP([1]source_data!D199,[1]geo_data!A:I,8,FALSE)))</f>
        <v>E05014737</v>
      </c>
      <c r="P197" s="14" t="str">
        <f>IF([1]source_data!G199="","",IF(LEFT(O197,3)="E05","WD",IF(LEFT(O197,3)="S13","WD",IF(LEFT(O197,3)="W05","WD",IF(LEFT(O197,3)="W06","UA",IF(LEFT(O197,3)="S12","CA",IF(LEFT(O197,3)="E06","UA",IF(LEFT(O197,3)="E07","NMD",IF(LEFT(O197,3)="E08","MD",IF(LEFT(O197,3)="E09","LONB"))))))))))</f>
        <v>WD</v>
      </c>
      <c r="Q197" s="14" t="str">
        <f>IF([1]source_data!G199="","",IF([1]source_data!D199="","",VLOOKUP([1]source_data!D199,[1]geo_data!A:I,7,FALSE)))</f>
        <v>Luton</v>
      </c>
      <c r="R197" s="14" t="str">
        <f>IF([1]source_data!G199="","",IF([1]source_data!D199="","",VLOOKUP([1]source_data!D199,[1]geo_data!A:I,6,FALSE)))</f>
        <v>E06000032</v>
      </c>
      <c r="S197" s="14" t="str">
        <f>IF([1]source_data!G199="","",IF(LEFT(R197,3)="E05","WD",IF(LEFT(R197,3)="S13","WD",IF(LEFT(R197,3)="W05","WD",IF(LEFT(R197,3)="W06","UA",IF(LEFT(R197,3)="S12","CA",IF(LEFT(R197,3)="E06","UA",IF(LEFT(R197,3)="E07","NMD",IF(LEFT(R197,3)="E08","MD",IF(LEFT(R197,3)="E09","LONB"))))))))))</f>
        <v>UA</v>
      </c>
      <c r="T197" s="11" t="str">
        <f>IF([1]source_data!G199="","",IF([1]source_data!N199="","",[1]source_data!N199))</f>
        <v>Hardship Grant</v>
      </c>
      <c r="U197" s="15">
        <f>IF([1]source_data!G199="","",[1]tailored_settings!$B$8)</f>
        <v>46239</v>
      </c>
      <c r="V197" s="11" t="str">
        <f>IF([1]source_data!G199="","",[1]tailored_settings!$B$9)</f>
        <v>http://www.longleigh.org/</v>
      </c>
      <c r="W197" s="13" t="str">
        <f>IF([1]source_data!G199="","",IF([1]source_data!O199="","",[1]source_data!O199))</f>
        <v>2025-10-22</v>
      </c>
      <c r="X197" s="16" t="str">
        <f>IF([1]source_data!G199="","",IF([1]source_data!P199="","",[1]source_data!P199))</f>
        <v>2025-11-17</v>
      </c>
      <c r="Y197" s="17">
        <f>IF([1]source_data!G199="","",IF([1]source_data!Q199="","",[1]source_data!Q199))</f>
        <v>0</v>
      </c>
      <c r="Z197" s="18" t="str">
        <f>IF([1]source_data!G199="","",IF([1]source_data!I199="","",[1]tailored_settings!$B$10))</f>
        <v>Primary grant reason</v>
      </c>
      <c r="AA197" s="18" t="str">
        <f>IF([1]source_data!G199="","",IF([1]source_data!I199="","",[1]source_data!I199))</f>
        <v>1. Customer/family with a diagnosed condition or disability</v>
      </c>
      <c r="AB197" s="18" t="str">
        <f>IF([1]source_data!G199="","",IF([1]source_data!J199="","",[1]tailored_settings!$B$11))</f>
        <v/>
      </c>
      <c r="AC197" s="18" t="str">
        <f>IF([1]source_data!G199="","",IF([1]source_data!J199="","",[1]source_data!J199))</f>
        <v/>
      </c>
      <c r="AD197" s="18" t="str">
        <f>IF([1]source_data!G199="","",IF([1]source_data!K199="","",[1]tailored_settings!$B$12))</f>
        <v>Grant purpose</v>
      </c>
      <c r="AE197" s="18" t="str">
        <f>IF([1]source_data!G199="","",IF([1]source_data!K199="","",[1]source_data!K199))</f>
        <v xml:space="preserve">Furniture </v>
      </c>
      <c r="AF197" s="18" t="str">
        <f>IF([1]source_data!G199="","",IF([1]source_data!K199="","",[1]tailored_settings!$B$13))</f>
        <v>Grant purpose</v>
      </c>
      <c r="AG197" s="18" t="str">
        <f>IF([1]source_data!G199="","",IF([1]source_data!K199="","",[1]source_data!K199))</f>
        <v xml:space="preserve">Furniture </v>
      </c>
      <c r="AH197" s="18" t="str">
        <f>IF([1]source_data!G199="","",IF([1]source_data!M199="","",[1]tailored_settings!$B$14))</f>
        <v>Grant purpose</v>
      </c>
      <c r="AI197" s="18" t="str">
        <f>IF([1]source_data!G199="","",IF([1]source_data!M199="","",[1]source_data!M199))</f>
        <v>Voucher for small household items</v>
      </c>
    </row>
    <row r="198" spans="1:35" ht="16" x14ac:dyDescent="0.2">
      <c r="A198" s="11" t="str">
        <f>IF([1]source_data!G200="","",IF(AND([1]source_data!C200&lt;&gt;"",[1]tailored_settings!$B$15="Publish"),CONCATENATE([1]tailored_settings!$B$2&amp;[1]source_data!C200),IF(AND([1]source_data!C200&lt;&gt;"",[1]tailored_settings!$B$15="Do not publish"),CONCATENATE([1]tailored_settings!$B$2&amp;TEXT(ROW(A198)-1,"0000")&amp;"_"&amp;TEXT(F198,"yyyy-mm")),CONCATENATE([1]tailored_settings!$B$2&amp;TEXT(ROW(A198)-1,"0000")&amp;"_"&amp;TEXT(F198,"yyyy-mm")))))</f>
        <v>360G-Longleigh-E25-00273W</v>
      </c>
      <c r="B198" s="11" t="str">
        <f>IF([1]source_data!G200="","",IF([1]source_data!E200&lt;&gt;"",[1]source_data!E200,CONCATENATE("Grant to "&amp;G198)))</f>
        <v>Grant to Individual Recipient</v>
      </c>
      <c r="C198" s="11" t="str">
        <f>IF([1]source_data!G200="","",IF([1]source_data!F200="",_xlfn.XLOOKUP(T198,[1]tailored_settings!$B$20:$B$25,[1]tailored_settings!$A$20:$A$25,"")))</f>
        <v>Providing financial aid during a time of crisis</v>
      </c>
      <c r="D198" s="12">
        <f>IF([1]source_data!G200="","",IF([1]source_data!G200="","",[1]source_data!G200))</f>
        <v>350</v>
      </c>
      <c r="E198" s="11" t="str">
        <f>IF([1]source_data!G200="","",[1]tailored_settings!$B$3)</f>
        <v>GBP</v>
      </c>
      <c r="F198" s="13" t="str">
        <f>IF([1]source_data!G200="","",IF([1]source_data!H200="","",[1]source_data!H200))</f>
        <v>2025-10-22</v>
      </c>
      <c r="G198" s="11" t="str">
        <f>IF([1]source_data!G200="","",[1]tailored_settings!$B$5)</f>
        <v>Individual Recipient</v>
      </c>
      <c r="H198" s="11" t="str">
        <f>IF([1]source_data!G200="","",IF(AND([1]source_data!A200&lt;&gt;"",[1]tailored_settings!$B$16="Publish"),CONCATENATE([1]tailored_settings!$B$2&amp;[1]source_data!A200),IF(AND([1]source_data!A200&lt;&gt;"",[1]tailored_settings!$B$16="Do not publish"),CONCATENATE([1]tailored_settings!$B$4&amp;TEXT(ROW(A198)-1,"0000")&amp;"_"&amp;TEXT(F198,"yyyy-mm")),CONCATENATE([1]tailored_settings!$B$4&amp;TEXT(ROW(A198)-1,"0000")&amp;"_"&amp;TEXT(F198,"yyyy-mm")))))</f>
        <v>360G-Longleigh-IND-0197_2025-10</v>
      </c>
      <c r="I198" s="11" t="str">
        <f>IF([1]source_data!G200="","",[1]tailored_settings!$B$7)</f>
        <v>Longleigh Foundation</v>
      </c>
      <c r="J198" s="11" t="str">
        <f>IF([1]source_data!G200="","",[1]tailored_settings!$B$6)</f>
        <v>GB-CHC-1169016</v>
      </c>
      <c r="K198" s="11" t="str">
        <f>IF([1]source_data!G200="","",IF([1]source_data!I200="","",VLOOKUP([1]source_data!I200,[1]codelist_mapping!A:C,3,FALSE)))</f>
        <v>GTIR030</v>
      </c>
      <c r="L198" s="11" t="str">
        <f>IF([1]source_data!G200="","",IF([1]source_data!J200="","",VLOOKUP([1]source_data!J200,[1]codelist_mapping!A:C,3,FALSE)))</f>
        <v/>
      </c>
      <c r="M198" s="11" t="str">
        <f>IF([1]source_data!G200="","",IF([1]source_data!K200="","",IF([1]source_data!M200&lt;&gt;"",CONCATENATE(VLOOKUP([1]source_data!K200,[1]codelist_mapping!F:H,3,FALSE)&amp;";"&amp;VLOOKUP([1]source_data!L200,[1]codelist_mapping!F:H,3,FALSE)&amp;";"&amp;VLOOKUP([1]source_data!M200,[1]codelist_mapping!F:H,3,FALSE)),IF([1]source_data!L200&lt;&gt;"",CONCATENATE(VLOOKUP([1]source_data!K200,[1]codelist_mapping!F:H,3,FALSE)&amp;";"&amp;VLOOKUP([1]source_data!L200,[1]codelist_mapping!F:H,3,FALSE)),IF([1]source_data!K200&lt;&gt;"",CONCATENATE(VLOOKUP([1]source_data!K200,[1]codelist_mapping!F:H,3,FALSE)))))))</f>
        <v>GTIP070;GTIP050</v>
      </c>
      <c r="N198" s="14" t="str">
        <f>IF([1]source_data!G200="","",IF([1]source_data!D200="","",VLOOKUP([1]source_data!D200,[1]geo_data!A:I,9,FALSE)))</f>
        <v>Leominster North &amp; Rural</v>
      </c>
      <c r="O198" s="14" t="str">
        <f>IF([1]source_data!G200="","",IF([1]source_data!D200="","",VLOOKUP([1]source_data!D200,[1]geo_data!A:I,8,FALSE)))</f>
        <v>E05009469</v>
      </c>
      <c r="P198" s="14" t="str">
        <f>IF([1]source_data!G200="","",IF(LEFT(O198,3)="E05","WD",IF(LEFT(O198,3)="S13","WD",IF(LEFT(O198,3)="W05","WD",IF(LEFT(O198,3)="W06","UA",IF(LEFT(O198,3)="S12","CA",IF(LEFT(O198,3)="E06","UA",IF(LEFT(O198,3)="E07","NMD",IF(LEFT(O198,3)="E08","MD",IF(LEFT(O198,3)="E09","LONB"))))))))))</f>
        <v>WD</v>
      </c>
      <c r="Q198" s="14" t="str">
        <f>IF([1]source_data!G200="","",IF([1]source_data!D200="","",VLOOKUP([1]source_data!D200,[1]geo_data!A:I,7,FALSE)))</f>
        <v>Herefordshire, County of</v>
      </c>
      <c r="R198" s="14" t="str">
        <f>IF([1]source_data!G200="","",IF([1]source_data!D200="","",VLOOKUP([1]source_data!D200,[1]geo_data!A:I,6,FALSE)))</f>
        <v>E06000019</v>
      </c>
      <c r="S198" s="14" t="str">
        <f>IF([1]source_data!G200="","",IF(LEFT(R198,3)="E05","WD",IF(LEFT(R198,3)="S13","WD",IF(LEFT(R198,3)="W05","WD",IF(LEFT(R198,3)="W06","UA",IF(LEFT(R198,3)="S12","CA",IF(LEFT(R198,3)="E06","UA",IF(LEFT(R198,3)="E07","NMD",IF(LEFT(R198,3)="E08","MD",IF(LEFT(R198,3)="E09","LONB"))))))))))</f>
        <v>UA</v>
      </c>
      <c r="T198" s="11" t="str">
        <f>IF([1]source_data!G200="","",IF([1]source_data!N200="","",[1]source_data!N200))</f>
        <v>Crisis Grant</v>
      </c>
      <c r="U198" s="15">
        <f>IF([1]source_data!G200="","",[1]tailored_settings!$B$8)</f>
        <v>46239</v>
      </c>
      <c r="V198" s="11" t="str">
        <f>IF([1]source_data!G200="","",[1]tailored_settings!$B$9)</f>
        <v>http://www.longleigh.org/</v>
      </c>
      <c r="W198" s="13" t="str">
        <f>IF([1]source_data!G200="","",IF([1]source_data!O200="","",[1]source_data!O200))</f>
        <v>2025-10-22</v>
      </c>
      <c r="X198" s="16" t="str">
        <f>IF([1]source_data!G200="","",IF([1]source_data!P200="","",[1]source_data!P200))</f>
        <v>2025-11-21</v>
      </c>
      <c r="Y198" s="17">
        <f>IF([1]source_data!G200="","",IF([1]source_data!Q200="","",[1]source_data!Q200))</f>
        <v>0</v>
      </c>
      <c r="Z198" s="18" t="str">
        <f>IF([1]source_data!G200="","",IF([1]source_data!I200="","",[1]tailored_settings!$B$10))</f>
        <v>Primary grant reason</v>
      </c>
      <c r="AA198" s="18" t="str">
        <f>IF([1]source_data!G200="","",IF([1]source_data!I200="","",[1]source_data!I200))</f>
        <v>1. Customer/family with a diagnosed condition or disability</v>
      </c>
      <c r="AB198" s="18" t="str">
        <f>IF([1]source_data!G200="","",IF([1]source_data!J200="","",[1]tailored_settings!$B$11))</f>
        <v/>
      </c>
      <c r="AC198" s="18" t="str">
        <f>IF([1]source_data!G200="","",IF([1]source_data!J200="","",[1]source_data!J200))</f>
        <v/>
      </c>
      <c r="AD198" s="18" t="str">
        <f>IF([1]source_data!G200="","",IF([1]source_data!K200="","",[1]tailored_settings!$B$12))</f>
        <v>Grant purpose</v>
      </c>
      <c r="AE198" s="18" t="str">
        <f>IF([1]source_data!G200="","",IF([1]source_data!K200="","",[1]source_data!K200))</f>
        <v>Food vouchers</v>
      </c>
      <c r="AF198" s="18" t="str">
        <f>IF([1]source_data!G200="","",IF([1]source_data!K200="","",[1]tailored_settings!$B$13))</f>
        <v>Grant purpose</v>
      </c>
      <c r="AG198" s="18" t="str">
        <f>IF([1]source_data!G200="","",IF([1]source_data!K200="","",[1]source_data!K200))</f>
        <v>Food vouchers</v>
      </c>
      <c r="AH198" s="18" t="str">
        <f>IF([1]source_data!G200="","",IF([1]source_data!M200="","",[1]tailored_settings!$B$14))</f>
        <v/>
      </c>
      <c r="AI198" s="18" t="str">
        <f>IF([1]source_data!G200="","",IF([1]source_data!M200="","",[1]source_data!M200))</f>
        <v/>
      </c>
    </row>
    <row r="199" spans="1:35" ht="16" x14ac:dyDescent="0.2">
      <c r="A199" s="11" t="str">
        <f>IF([1]source_data!G201="","",IF(AND([1]source_data!C201&lt;&gt;"",[1]tailored_settings!$B$15="Publish"),CONCATENATE([1]tailored_settings!$B$2&amp;[1]source_data!C201),IF(AND([1]source_data!C201&lt;&gt;"",[1]tailored_settings!$B$15="Do not publish"),CONCATENATE([1]tailored_settings!$B$2&amp;TEXT(ROW(A199)-1,"0000")&amp;"_"&amp;TEXT(F199,"yyyy-mm")),CONCATENATE([1]tailored_settings!$B$2&amp;TEXT(ROW(A199)-1,"0000")&amp;"_"&amp;TEXT(F199,"yyyy-mm")))))</f>
        <v>360G-Longleigh-E25-00274W</v>
      </c>
      <c r="B199" s="11" t="str">
        <f>IF([1]source_data!G201="","",IF([1]source_data!E201&lt;&gt;"",[1]source_data!E201,CONCATENATE("Grant to "&amp;G199)))</f>
        <v>Grant to Individual Recipient</v>
      </c>
      <c r="C199" s="11" t="str">
        <f>IF([1]source_data!G201="","",IF([1]source_data!F201="",_xlfn.XLOOKUP(T199,[1]tailored_settings!$B$20:$B$25,[1]tailored_settings!$A$20:$A$25,"")))</f>
        <v>Helping to alleviate financial hardship</v>
      </c>
      <c r="D199" s="12">
        <f>IF([1]source_data!G201="","",IF([1]source_data!G201="","",[1]source_data!G201))</f>
        <v>769.96</v>
      </c>
      <c r="E199" s="11" t="str">
        <f>IF([1]source_data!G201="","",[1]tailored_settings!$B$3)</f>
        <v>GBP</v>
      </c>
      <c r="F199" s="13" t="str">
        <f>IF([1]source_data!G201="","",IF([1]source_data!H201="","",[1]source_data!H201))</f>
        <v>2025-10-22</v>
      </c>
      <c r="G199" s="11" t="str">
        <f>IF([1]source_data!G201="","",[1]tailored_settings!$B$5)</f>
        <v>Individual Recipient</v>
      </c>
      <c r="H199" s="11" t="str">
        <f>IF([1]source_data!G201="","",IF(AND([1]source_data!A201&lt;&gt;"",[1]tailored_settings!$B$16="Publish"),CONCATENATE([1]tailored_settings!$B$2&amp;[1]source_data!A201),IF(AND([1]source_data!A201&lt;&gt;"",[1]tailored_settings!$B$16="Do not publish"),CONCATENATE([1]tailored_settings!$B$4&amp;TEXT(ROW(A199)-1,"0000")&amp;"_"&amp;TEXT(F199,"yyyy-mm")),CONCATENATE([1]tailored_settings!$B$4&amp;TEXT(ROW(A199)-1,"0000")&amp;"_"&amp;TEXT(F199,"yyyy-mm")))))</f>
        <v>360G-Longleigh-IND-0198_2025-10</v>
      </c>
      <c r="I199" s="11" t="str">
        <f>IF([1]source_data!G201="","",[1]tailored_settings!$B$7)</f>
        <v>Longleigh Foundation</v>
      </c>
      <c r="J199" s="11" t="str">
        <f>IF([1]source_data!G201="","",[1]tailored_settings!$B$6)</f>
        <v>GB-CHC-1169016</v>
      </c>
      <c r="K199" s="11" t="str">
        <f>IF([1]source_data!G201="","",IF([1]source_data!I201="","",VLOOKUP([1]source_data!I201,[1]codelist_mapping!A:C,3,FALSE)))</f>
        <v>GTIR030</v>
      </c>
      <c r="L199" s="11" t="str">
        <f>IF([1]source_data!G201="","",IF([1]source_data!J201="","",VLOOKUP([1]source_data!J201,[1]codelist_mapping!A:C,3,FALSE)))</f>
        <v/>
      </c>
      <c r="M199" s="11" t="str">
        <f>IF([1]source_data!G201="","",IF([1]source_data!K201="","",IF([1]source_data!M201&lt;&gt;"",CONCATENATE(VLOOKUP([1]source_data!K201,[1]codelist_mapping!F:H,3,FALSE)&amp;";"&amp;VLOOKUP([1]source_data!L201,[1]codelist_mapping!F:H,3,FALSE)&amp;";"&amp;VLOOKUP([1]source_data!M201,[1]codelist_mapping!F:H,3,FALSE)),IF([1]source_data!L201&lt;&gt;"",CONCATENATE(VLOOKUP([1]source_data!K201,[1]codelist_mapping!F:H,3,FALSE)&amp;";"&amp;VLOOKUP([1]source_data!L201,[1]codelist_mapping!F:H,3,FALSE)),IF([1]source_data!K201&lt;&gt;"",CONCATENATE(VLOOKUP([1]source_data!K201,[1]codelist_mapping!F:H,3,FALSE)))))))</f>
        <v>GTIP020;GTIP020</v>
      </c>
      <c r="N199" s="14" t="str">
        <f>IF([1]source_data!G201="","",IF([1]source_data!D201="","",VLOOKUP([1]source_data!D201,[1]geo_data!A:I,9,FALSE)))</f>
        <v>Redbridge</v>
      </c>
      <c r="O199" s="14" t="str">
        <f>IF([1]source_data!G201="","",IF([1]source_data!D201="","",VLOOKUP([1]source_data!D201,[1]geo_data!A:I,8,FALSE)))</f>
        <v>E05015501</v>
      </c>
      <c r="P199" s="14" t="str">
        <f>IF([1]source_data!G201="","",IF(LEFT(O199,3)="E05","WD",IF(LEFT(O199,3)="S13","WD",IF(LEFT(O199,3)="W05","WD",IF(LEFT(O199,3)="W06","UA",IF(LEFT(O199,3)="S12","CA",IF(LEFT(O199,3)="E06","UA",IF(LEFT(O199,3)="E07","NMD",IF(LEFT(O199,3)="E08","MD",IF(LEFT(O199,3)="E09","LONB"))))))))))</f>
        <v>WD</v>
      </c>
      <c r="Q199" s="14" t="str">
        <f>IF([1]source_data!G201="","",IF([1]source_data!D201="","",VLOOKUP([1]source_data!D201,[1]geo_data!A:I,7,FALSE)))</f>
        <v>Southampton</v>
      </c>
      <c r="R199" s="14" t="str">
        <f>IF([1]source_data!G201="","",IF([1]source_data!D201="","",VLOOKUP([1]source_data!D201,[1]geo_data!A:I,6,FALSE)))</f>
        <v>E06000045</v>
      </c>
      <c r="S199" s="14" t="str">
        <f>IF([1]source_data!G201="","",IF(LEFT(R199,3)="E05","WD",IF(LEFT(R199,3)="S13","WD",IF(LEFT(R199,3)="W05","WD",IF(LEFT(R199,3)="W06","UA",IF(LEFT(R199,3)="S12","CA",IF(LEFT(R199,3)="E06","UA",IF(LEFT(R199,3)="E07","NMD",IF(LEFT(R199,3)="E08","MD",IF(LEFT(R199,3)="E09","LONB"))))))))))</f>
        <v>UA</v>
      </c>
      <c r="T199" s="11" t="str">
        <f>IF([1]source_data!G201="","",IF([1]source_data!N201="","",[1]source_data!N201))</f>
        <v>Hardship Grant</v>
      </c>
      <c r="U199" s="15">
        <f>IF([1]source_data!G201="","",[1]tailored_settings!$B$8)</f>
        <v>46239</v>
      </c>
      <c r="V199" s="11" t="str">
        <f>IF([1]source_data!G201="","",[1]tailored_settings!$B$9)</f>
        <v>http://www.longleigh.org/</v>
      </c>
      <c r="W199" s="13" t="str">
        <f>IF([1]source_data!G201="","",IF([1]source_data!O201="","",[1]source_data!O201))</f>
        <v>2025-10-22</v>
      </c>
      <c r="X199" s="16" t="str">
        <f>IF([1]source_data!G201="","",IF([1]source_data!P201="","",[1]source_data!P201))</f>
        <v>2025-11-06</v>
      </c>
      <c r="Y199" s="17">
        <f>IF([1]source_data!G201="","",IF([1]source_data!Q201="","",[1]source_data!Q201))</f>
        <v>0</v>
      </c>
      <c r="Z199" s="18" t="str">
        <f>IF([1]source_data!G201="","",IF([1]source_data!I201="","",[1]tailored_settings!$B$10))</f>
        <v>Primary grant reason</v>
      </c>
      <c r="AA199" s="18" t="str">
        <f>IF([1]source_data!G201="","",IF([1]source_data!I201="","",[1]source_data!I201))</f>
        <v>1. Customer/family with a diagnosed condition or disability</v>
      </c>
      <c r="AB199" s="18" t="str">
        <f>IF([1]source_data!G201="","",IF([1]source_data!J201="","",[1]tailored_settings!$B$11))</f>
        <v/>
      </c>
      <c r="AC199" s="18" t="str">
        <f>IF([1]source_data!G201="","",IF([1]source_data!J201="","",[1]source_data!J201))</f>
        <v/>
      </c>
      <c r="AD199" s="18" t="str">
        <f>IF([1]source_data!G201="","",IF([1]source_data!K201="","",[1]tailored_settings!$B$12))</f>
        <v>Grant purpose</v>
      </c>
      <c r="AE199" s="18" t="str">
        <f>IF([1]source_data!G201="","",IF([1]source_data!K201="","",[1]source_data!K201))</f>
        <v xml:space="preserve">Furniture </v>
      </c>
      <c r="AF199" s="18" t="str">
        <f>IF([1]source_data!G201="","",IF([1]source_data!K201="","",[1]tailored_settings!$B$13))</f>
        <v>Grant purpose</v>
      </c>
      <c r="AG199" s="18" t="str">
        <f>IF([1]source_data!G201="","",IF([1]source_data!K201="","",[1]source_data!K201))</f>
        <v xml:space="preserve">Furniture </v>
      </c>
      <c r="AH199" s="18" t="str">
        <f>IF([1]source_data!G201="","",IF([1]source_data!M201="","",[1]tailored_settings!$B$14))</f>
        <v/>
      </c>
      <c r="AI199" s="18" t="str">
        <f>IF([1]source_data!G201="","",IF([1]source_data!M201="","",[1]source_data!M201))</f>
        <v/>
      </c>
    </row>
    <row r="200" spans="1:35" ht="16" x14ac:dyDescent="0.2">
      <c r="A200" s="11" t="str">
        <f>IF([1]source_data!G202="","",IF(AND([1]source_data!C202&lt;&gt;"",[1]tailored_settings!$B$15="Publish"),CONCATENATE([1]tailored_settings!$B$2&amp;[1]source_data!C202),IF(AND([1]source_data!C202&lt;&gt;"",[1]tailored_settings!$B$15="Do not publish"),CONCATENATE([1]tailored_settings!$B$2&amp;TEXT(ROW(A200)-1,"0000")&amp;"_"&amp;TEXT(F200,"yyyy-mm")),CONCATENATE([1]tailored_settings!$B$2&amp;TEXT(ROW(A200)-1,"0000")&amp;"_"&amp;TEXT(F200,"yyyy-mm")))))</f>
        <v>360G-Longleigh-E25-00275W</v>
      </c>
      <c r="B200" s="11" t="str">
        <f>IF([1]source_data!G202="","",IF([1]source_data!E202&lt;&gt;"",[1]source_data!E202,CONCATENATE("Grant to "&amp;G200)))</f>
        <v>Grant to Individual Recipient</v>
      </c>
      <c r="C200" s="11" t="str">
        <f>IF([1]source_data!G202="","",IF([1]source_data!F202="",_xlfn.XLOOKUP(T200,[1]tailored_settings!$B$20:$B$25,[1]tailored_settings!$A$20:$A$25,"")))</f>
        <v>Providing financial aid during a time of crisis</v>
      </c>
      <c r="D200" s="12">
        <f>IF([1]source_data!G202="","",IF([1]source_data!G202="","",[1]source_data!G202))</f>
        <v>350</v>
      </c>
      <c r="E200" s="11" t="str">
        <f>IF([1]source_data!G202="","",[1]tailored_settings!$B$3)</f>
        <v>GBP</v>
      </c>
      <c r="F200" s="13" t="str">
        <f>IF([1]source_data!G202="","",IF([1]source_data!H202="","",[1]source_data!H202))</f>
        <v>2025-10-27</v>
      </c>
      <c r="G200" s="11" t="str">
        <f>IF([1]source_data!G202="","",[1]tailored_settings!$B$5)</f>
        <v>Individual Recipient</v>
      </c>
      <c r="H200" s="11" t="str">
        <f>IF([1]source_data!G202="","",IF(AND([1]source_data!A202&lt;&gt;"",[1]tailored_settings!$B$16="Publish"),CONCATENATE([1]tailored_settings!$B$2&amp;[1]source_data!A202),IF(AND([1]source_data!A202&lt;&gt;"",[1]tailored_settings!$B$16="Do not publish"),CONCATENATE([1]tailored_settings!$B$4&amp;TEXT(ROW(A200)-1,"0000")&amp;"_"&amp;TEXT(F200,"yyyy-mm")),CONCATENATE([1]tailored_settings!$B$4&amp;TEXT(ROW(A200)-1,"0000")&amp;"_"&amp;TEXT(F200,"yyyy-mm")))))</f>
        <v>360G-Longleigh-IND-0199_2025-10</v>
      </c>
      <c r="I200" s="11" t="str">
        <f>IF([1]source_data!G202="","",[1]tailored_settings!$B$7)</f>
        <v>Longleigh Foundation</v>
      </c>
      <c r="J200" s="11" t="str">
        <f>IF([1]source_data!G202="","",[1]tailored_settings!$B$6)</f>
        <v>GB-CHC-1169016</v>
      </c>
      <c r="K200" s="11" t="str">
        <f>IF([1]source_data!G202="","",IF([1]source_data!I202="","",VLOOKUP([1]source_data!I202,[1]codelist_mapping!A:C,3,FALSE)))</f>
        <v>GTIR030</v>
      </c>
      <c r="L200" s="11" t="str">
        <f>IF([1]source_data!G202="","",IF([1]source_data!J202="","",VLOOKUP([1]source_data!J202,[1]codelist_mapping!A:C,3,FALSE)))</f>
        <v>GTIR040</v>
      </c>
      <c r="M200" s="11" t="str">
        <f>IF([1]source_data!G202="","",IF([1]source_data!K202="","",IF([1]source_data!M202&lt;&gt;"",CONCATENATE(VLOOKUP([1]source_data!K202,[1]codelist_mapping!F:H,3,FALSE)&amp;";"&amp;VLOOKUP([1]source_data!L202,[1]codelist_mapping!F:H,3,FALSE)&amp;";"&amp;VLOOKUP([1]source_data!M202,[1]codelist_mapping!F:H,3,FALSE)),IF([1]source_data!L202&lt;&gt;"",CONCATENATE(VLOOKUP([1]source_data!K202,[1]codelist_mapping!F:H,3,FALSE)&amp;";"&amp;VLOOKUP([1]source_data!L202,[1]codelist_mapping!F:H,3,FALSE)),IF([1]source_data!K202&lt;&gt;"",CONCATENATE(VLOOKUP([1]source_data!K202,[1]codelist_mapping!F:H,3,FALSE)))))))</f>
        <v>GTIP070;GTIP050</v>
      </c>
      <c r="N200" s="14" t="str">
        <f>IF([1]source_data!G202="","",IF([1]source_data!D202="","",VLOOKUP([1]source_data!D202,[1]geo_data!A:I,9,FALSE)))</f>
        <v>Caddington</v>
      </c>
      <c r="O200" s="14" t="str">
        <f>IF([1]source_data!G202="","",IF([1]source_data!D202="","",VLOOKUP([1]source_data!D202,[1]geo_data!A:I,8,FALSE)))</f>
        <v>E05014400</v>
      </c>
      <c r="P200" s="14" t="str">
        <f>IF([1]source_data!G202="","",IF(LEFT(O200,3)="E05","WD",IF(LEFT(O200,3)="S13","WD",IF(LEFT(O200,3)="W05","WD",IF(LEFT(O200,3)="W06","UA",IF(LEFT(O200,3)="S12","CA",IF(LEFT(O200,3)="E06","UA",IF(LEFT(O200,3)="E07","NMD",IF(LEFT(O200,3)="E08","MD",IF(LEFT(O200,3)="E09","LONB"))))))))))</f>
        <v>WD</v>
      </c>
      <c r="Q200" s="14" t="str">
        <f>IF([1]source_data!G202="","",IF([1]source_data!D202="","",VLOOKUP([1]source_data!D202,[1]geo_data!A:I,7,FALSE)))</f>
        <v>Central Bedfordshire</v>
      </c>
      <c r="R200" s="14" t="str">
        <f>IF([1]source_data!G202="","",IF([1]source_data!D202="","",VLOOKUP([1]source_data!D202,[1]geo_data!A:I,6,FALSE)))</f>
        <v>E06000056</v>
      </c>
      <c r="S200" s="14" t="str">
        <f>IF([1]source_data!G202="","",IF(LEFT(R200,3)="E05","WD",IF(LEFT(R200,3)="S13","WD",IF(LEFT(R200,3)="W05","WD",IF(LEFT(R200,3)="W06","UA",IF(LEFT(R200,3)="S12","CA",IF(LEFT(R200,3)="E06","UA",IF(LEFT(R200,3)="E07","NMD",IF(LEFT(R200,3)="E08","MD",IF(LEFT(R200,3)="E09","LONB"))))))))))</f>
        <v>UA</v>
      </c>
      <c r="T200" s="11" t="str">
        <f>IF([1]source_data!G202="","",IF([1]source_data!N202="","",[1]source_data!N202))</f>
        <v>Crisis Grant</v>
      </c>
      <c r="U200" s="15">
        <f>IF([1]source_data!G202="","",[1]tailored_settings!$B$8)</f>
        <v>46239</v>
      </c>
      <c r="V200" s="11" t="str">
        <f>IF([1]source_data!G202="","",[1]tailored_settings!$B$9)</f>
        <v>http://www.longleigh.org/</v>
      </c>
      <c r="W200" s="13" t="str">
        <f>IF([1]source_data!G202="","",IF([1]source_data!O202="","",[1]source_data!O202))</f>
        <v>2025-10-27</v>
      </c>
      <c r="X200" s="16" t="str">
        <f>IF([1]source_data!G202="","",IF([1]source_data!P202="","",[1]source_data!P202))</f>
        <v>2025-11-21</v>
      </c>
      <c r="Y200" s="17">
        <f>IF([1]source_data!G202="","",IF([1]source_data!Q202="","",[1]source_data!Q202))</f>
        <v>0</v>
      </c>
      <c r="Z200" s="18" t="str">
        <f>IF([1]source_data!G202="","",IF([1]source_data!I202="","",[1]tailored_settings!$B$10))</f>
        <v>Primary grant reason</v>
      </c>
      <c r="AA200" s="18" t="str">
        <f>IF([1]source_data!G202="","",IF([1]source_data!I202="","",[1]source_data!I202))</f>
        <v>1. Customer/family with a diagnosed condition or disability</v>
      </c>
      <c r="AB200" s="18" t="str">
        <f>IF([1]source_data!G202="","",IF([1]source_data!J202="","",[1]tailored_settings!$B$11))</f>
        <v>Secondary grant reason</v>
      </c>
      <c r="AC200" s="18" t="str">
        <f>IF([1]source_data!G202="","",IF([1]source_data!J202="","",[1]source_data!J202))</f>
        <v>2. Customer/family receiving medication and/or therapy for a mental health condition or substance addiction.</v>
      </c>
      <c r="AD200" s="18" t="str">
        <f>IF([1]source_data!G202="","",IF([1]source_data!K202="","",[1]tailored_settings!$B$12))</f>
        <v>Grant purpose</v>
      </c>
      <c r="AE200" s="18" t="str">
        <f>IF([1]source_data!G202="","",IF([1]source_data!K202="","",[1]source_data!K202))</f>
        <v>Food vouchers</v>
      </c>
      <c r="AF200" s="18" t="str">
        <f>IF([1]source_data!G202="","",IF([1]source_data!K202="","",[1]tailored_settings!$B$13))</f>
        <v>Grant purpose</v>
      </c>
      <c r="AG200" s="18" t="str">
        <f>IF([1]source_data!G202="","",IF([1]source_data!K202="","",[1]source_data!K202))</f>
        <v>Food vouchers</v>
      </c>
      <c r="AH200" s="18" t="str">
        <f>IF([1]source_data!G202="","",IF([1]source_data!M202="","",[1]tailored_settings!$B$14))</f>
        <v/>
      </c>
      <c r="AI200" s="18" t="str">
        <f>IF([1]source_data!G202="","",IF([1]source_data!M202="","",[1]source_data!M202))</f>
        <v/>
      </c>
    </row>
    <row r="201" spans="1:35" ht="16" x14ac:dyDescent="0.2">
      <c r="A201" s="11" t="str">
        <f>IF([1]source_data!G203="","",IF(AND([1]source_data!C203&lt;&gt;"",[1]tailored_settings!$B$15="Publish"),CONCATENATE([1]tailored_settings!$B$2&amp;[1]source_data!C203),IF(AND([1]source_data!C203&lt;&gt;"",[1]tailored_settings!$B$15="Do not publish"),CONCATENATE([1]tailored_settings!$B$2&amp;TEXT(ROW(A201)-1,"0000")&amp;"_"&amp;TEXT(F201,"yyyy-mm")),CONCATENATE([1]tailored_settings!$B$2&amp;TEXT(ROW(A201)-1,"0000")&amp;"_"&amp;TEXT(F201,"yyyy-mm")))))</f>
        <v>360G-Longleigh-E25-00276W</v>
      </c>
      <c r="B201" s="11" t="str">
        <f>IF([1]source_data!G203="","",IF([1]source_data!E203&lt;&gt;"",[1]source_data!E203,CONCATENATE("Grant to "&amp;G201)))</f>
        <v>Grant to Individual Recipient</v>
      </c>
      <c r="C201" s="11" t="str">
        <f>IF([1]source_data!G203="","",IF([1]source_data!F203="",_xlfn.XLOOKUP(T201,[1]tailored_settings!$B$20:$B$25,[1]tailored_settings!$A$20:$A$25,"")))</f>
        <v>Helping to alleviate financial hardship</v>
      </c>
      <c r="D201" s="12">
        <f>IF([1]source_data!G203="","",IF([1]source_data!G203="","",[1]source_data!G203))</f>
        <v>837.97</v>
      </c>
      <c r="E201" s="11" t="str">
        <f>IF([1]source_data!G203="","",[1]tailored_settings!$B$3)</f>
        <v>GBP</v>
      </c>
      <c r="F201" s="13" t="str">
        <f>IF([1]source_data!G203="","",IF([1]source_data!H203="","",[1]source_data!H203))</f>
        <v>2025-10-27</v>
      </c>
      <c r="G201" s="11" t="str">
        <f>IF([1]source_data!G203="","",[1]tailored_settings!$B$5)</f>
        <v>Individual Recipient</v>
      </c>
      <c r="H201" s="11" t="str">
        <f>IF([1]source_data!G203="","",IF(AND([1]source_data!A203&lt;&gt;"",[1]tailored_settings!$B$16="Publish"),CONCATENATE([1]tailored_settings!$B$2&amp;[1]source_data!A203),IF(AND([1]source_data!A203&lt;&gt;"",[1]tailored_settings!$B$16="Do not publish"),CONCATENATE([1]tailored_settings!$B$4&amp;TEXT(ROW(A201)-1,"0000")&amp;"_"&amp;TEXT(F201,"yyyy-mm")),CONCATENATE([1]tailored_settings!$B$4&amp;TEXT(ROW(A201)-1,"0000")&amp;"_"&amp;TEXT(F201,"yyyy-mm")))))</f>
        <v>360G-Longleigh-IND-0200_2025-10</v>
      </c>
      <c r="I201" s="11" t="str">
        <f>IF([1]source_data!G203="","",[1]tailored_settings!$B$7)</f>
        <v>Longleigh Foundation</v>
      </c>
      <c r="J201" s="11" t="str">
        <f>IF([1]source_data!G203="","",[1]tailored_settings!$B$6)</f>
        <v>GB-CHC-1169016</v>
      </c>
      <c r="K201" s="11" t="str">
        <f>IF([1]source_data!G203="","",IF([1]source_data!I203="","",VLOOKUP([1]source_data!I203,[1]codelist_mapping!A:C,3,FALSE)))</f>
        <v>GTIR080</v>
      </c>
      <c r="L201" s="11" t="str">
        <f>IF([1]source_data!G203="","",IF([1]source_data!J203="","",VLOOKUP([1]source_data!J203,[1]codelist_mapping!A:C,3,FALSE)))</f>
        <v/>
      </c>
      <c r="M201" s="11" t="str">
        <f>IF([1]source_data!G203="","",IF([1]source_data!K203="","",IF([1]source_data!M203&lt;&gt;"",CONCATENATE(VLOOKUP([1]source_data!K203,[1]codelist_mapping!F:H,3,FALSE)&amp;";"&amp;VLOOKUP([1]source_data!L203,[1]codelist_mapping!F:H,3,FALSE)&amp;";"&amp;VLOOKUP([1]source_data!M203,[1]codelist_mapping!F:H,3,FALSE)),IF([1]source_data!L203&lt;&gt;"",CONCATENATE(VLOOKUP([1]source_data!K203,[1]codelist_mapping!F:H,3,FALSE)&amp;";"&amp;VLOOKUP([1]source_data!L203,[1]codelist_mapping!F:H,3,FALSE)),IF([1]source_data!K203&lt;&gt;"",CONCATENATE(VLOOKUP([1]source_data!K203,[1]codelist_mapping!F:H,3,FALSE)))))))</f>
        <v>GTIP020;GTIP020</v>
      </c>
      <c r="N201" s="14" t="str">
        <f>IF([1]source_data!G203="","",IF([1]source_data!D203="","",VLOOKUP([1]source_data!D203,[1]geo_data!A:I,9,FALSE)))</f>
        <v>Loughborough Storer</v>
      </c>
      <c r="O201" s="14" t="str">
        <f>IF([1]source_data!G203="","",IF([1]source_data!D203="","",VLOOKUP([1]source_data!D203,[1]geo_data!A:I,8,FALSE)))</f>
        <v>E05014677</v>
      </c>
      <c r="P201" s="14" t="str">
        <f>IF([1]source_data!G203="","",IF(LEFT(O201,3)="E05","WD",IF(LEFT(O201,3)="S13","WD",IF(LEFT(O201,3)="W05","WD",IF(LEFT(O201,3)="W06","UA",IF(LEFT(O201,3)="S12","CA",IF(LEFT(O201,3)="E06","UA",IF(LEFT(O201,3)="E07","NMD",IF(LEFT(O201,3)="E08","MD",IF(LEFT(O201,3)="E09","LONB"))))))))))</f>
        <v>WD</v>
      </c>
      <c r="Q201" s="14" t="str">
        <f>IF([1]source_data!G203="","",IF([1]source_data!D203="","",VLOOKUP([1]source_data!D203,[1]geo_data!A:I,7,FALSE)))</f>
        <v>Charnwood</v>
      </c>
      <c r="R201" s="14" t="str">
        <f>IF([1]source_data!G203="","",IF([1]source_data!D203="","",VLOOKUP([1]source_data!D203,[1]geo_data!A:I,6,FALSE)))</f>
        <v>E07000130</v>
      </c>
      <c r="S201" s="14" t="str">
        <f>IF([1]source_data!G203="","",IF(LEFT(R201,3)="E05","WD",IF(LEFT(R201,3)="S13","WD",IF(LEFT(R201,3)="W05","WD",IF(LEFT(R201,3)="W06","UA",IF(LEFT(R201,3)="S12","CA",IF(LEFT(R201,3)="E06","UA",IF(LEFT(R201,3)="E07","NMD",IF(LEFT(R201,3)="E08","MD",IF(LEFT(R201,3)="E09","LONB"))))))))))</f>
        <v>NMD</v>
      </c>
      <c r="T201" s="11" t="str">
        <f>IF([1]source_data!G203="","",IF([1]source_data!N203="","",[1]source_data!N203))</f>
        <v>Hardship Grant</v>
      </c>
      <c r="U201" s="15">
        <f>IF([1]source_data!G203="","",[1]tailored_settings!$B$8)</f>
        <v>46239</v>
      </c>
      <c r="V201" s="11" t="str">
        <f>IF([1]source_data!G203="","",[1]tailored_settings!$B$9)</f>
        <v>http://www.longleigh.org/</v>
      </c>
      <c r="W201" s="13" t="str">
        <f>IF([1]source_data!G203="","",IF([1]source_data!O203="","",[1]source_data!O203))</f>
        <v>2025-10-27</v>
      </c>
      <c r="X201" s="16" t="str">
        <f>IF([1]source_data!G203="","",IF([1]source_data!P203="","",[1]source_data!P203))</f>
        <v>2025-11-07</v>
      </c>
      <c r="Y201" s="17">
        <f>IF([1]source_data!G203="","",IF([1]source_data!Q203="","",[1]source_data!Q203))</f>
        <v>0</v>
      </c>
      <c r="Z201" s="18" t="str">
        <f>IF([1]source_data!G203="","",IF([1]source_data!I203="","",[1]tailored_settings!$B$10))</f>
        <v>Primary grant reason</v>
      </c>
      <c r="AA201" s="18" t="str">
        <f>IF([1]source_data!G203="","",IF([1]source_data!I203="","",[1]source_data!I203))</f>
        <v>3. Customer/family moving from homelessness/supported living into independent living.</v>
      </c>
      <c r="AB201" s="18" t="str">
        <f>IF([1]source_data!G203="","",IF([1]source_data!J203="","",[1]tailored_settings!$B$11))</f>
        <v/>
      </c>
      <c r="AC201" s="18" t="str">
        <f>IF([1]source_data!G203="","",IF([1]source_data!J203="","",[1]source_data!J203))</f>
        <v/>
      </c>
      <c r="AD201" s="18" t="str">
        <f>IF([1]source_data!G203="","",IF([1]source_data!K203="","",[1]tailored_settings!$B$12))</f>
        <v>Grant purpose</v>
      </c>
      <c r="AE201" s="18" t="str">
        <f>IF([1]source_data!G203="","",IF([1]source_data!K203="","",[1]source_data!K203))</f>
        <v xml:space="preserve">Furniture </v>
      </c>
      <c r="AF201" s="18" t="str">
        <f>IF([1]source_data!G203="","",IF([1]source_data!K203="","",[1]tailored_settings!$B$13))</f>
        <v>Grant purpose</v>
      </c>
      <c r="AG201" s="18" t="str">
        <f>IF([1]source_data!G203="","",IF([1]source_data!K203="","",[1]source_data!K203))</f>
        <v xml:space="preserve">Furniture </v>
      </c>
      <c r="AH201" s="18" t="str">
        <f>IF([1]source_data!G203="","",IF([1]source_data!M203="","",[1]tailored_settings!$B$14))</f>
        <v/>
      </c>
      <c r="AI201" s="18" t="str">
        <f>IF([1]source_data!G203="","",IF([1]source_data!M203="","",[1]source_data!M203))</f>
        <v/>
      </c>
    </row>
    <row r="202" spans="1:35" ht="16" x14ac:dyDescent="0.2">
      <c r="A202" s="11" t="str">
        <f>IF([1]source_data!G204="","",IF(AND([1]source_data!C204&lt;&gt;"",[1]tailored_settings!$B$15="Publish"),CONCATENATE([1]tailored_settings!$B$2&amp;[1]source_data!C204),IF(AND([1]source_data!C204&lt;&gt;"",[1]tailored_settings!$B$15="Do not publish"),CONCATENATE([1]tailored_settings!$B$2&amp;TEXT(ROW(A202)-1,"0000")&amp;"_"&amp;TEXT(F202,"yyyy-mm")),CONCATENATE([1]tailored_settings!$B$2&amp;TEXT(ROW(A202)-1,"0000")&amp;"_"&amp;TEXT(F202,"yyyy-mm")))))</f>
        <v>360G-Longleigh-E25-00277W</v>
      </c>
      <c r="B202" s="11" t="str">
        <f>IF([1]source_data!G204="","",IF([1]source_data!E204&lt;&gt;"",[1]source_data!E204,CONCATENATE("Grant to "&amp;G202)))</f>
        <v>Grant to Individual Recipient</v>
      </c>
      <c r="C202" s="11" t="str">
        <f>IF([1]source_data!G204="","",IF([1]source_data!F204="",_xlfn.XLOOKUP(T202,[1]tailored_settings!$B$20:$B$25,[1]tailored_settings!$A$20:$A$25,"")))</f>
        <v>Helping to alleviate financial hardship</v>
      </c>
      <c r="D202" s="12">
        <f>IF([1]source_data!G204="","",IF([1]source_data!G204="","",[1]source_data!G204))</f>
        <v>803.38</v>
      </c>
      <c r="E202" s="11" t="str">
        <f>IF([1]source_data!G204="","",[1]tailored_settings!$B$3)</f>
        <v>GBP</v>
      </c>
      <c r="F202" s="13" t="str">
        <f>IF([1]source_data!G204="","",IF([1]source_data!H204="","",[1]source_data!H204))</f>
        <v>2025-10-27</v>
      </c>
      <c r="G202" s="11" t="str">
        <f>IF([1]source_data!G204="","",[1]tailored_settings!$B$5)</f>
        <v>Individual Recipient</v>
      </c>
      <c r="H202" s="11" t="str">
        <f>IF([1]source_data!G204="","",IF(AND([1]source_data!A204&lt;&gt;"",[1]tailored_settings!$B$16="Publish"),CONCATENATE([1]tailored_settings!$B$2&amp;[1]source_data!A204),IF(AND([1]source_data!A204&lt;&gt;"",[1]tailored_settings!$B$16="Do not publish"),CONCATENATE([1]tailored_settings!$B$4&amp;TEXT(ROW(A202)-1,"0000")&amp;"_"&amp;TEXT(F202,"yyyy-mm")),CONCATENATE([1]tailored_settings!$B$4&amp;TEXT(ROW(A202)-1,"0000")&amp;"_"&amp;TEXT(F202,"yyyy-mm")))))</f>
        <v>360G-Longleigh-IND-0201_2025-10</v>
      </c>
      <c r="I202" s="11" t="str">
        <f>IF([1]source_data!G204="","",[1]tailored_settings!$B$7)</f>
        <v>Longleigh Foundation</v>
      </c>
      <c r="J202" s="11" t="str">
        <f>IF([1]source_data!G204="","",[1]tailored_settings!$B$6)</f>
        <v>GB-CHC-1169016</v>
      </c>
      <c r="K202" s="11" t="str">
        <f>IF([1]source_data!G204="","",IF([1]source_data!I204="","",VLOOKUP([1]source_data!I204,[1]codelist_mapping!A:C,3,FALSE)))</f>
        <v>GTIR040</v>
      </c>
      <c r="L202" s="11" t="str">
        <f>IF([1]source_data!G204="","",IF([1]source_data!J204="","",VLOOKUP([1]source_data!J204,[1]codelist_mapping!A:C,3,FALSE)))</f>
        <v>GTIR100</v>
      </c>
      <c r="M202" s="11" t="str">
        <f>IF([1]source_data!G204="","",IF([1]source_data!K204="","",IF([1]source_data!M204&lt;&gt;"",CONCATENATE(VLOOKUP([1]source_data!K204,[1]codelist_mapping!F:H,3,FALSE)&amp;";"&amp;VLOOKUP([1]source_data!L204,[1]codelist_mapping!F:H,3,FALSE)&amp;";"&amp;VLOOKUP([1]source_data!M204,[1]codelist_mapping!F:H,3,FALSE)),IF([1]source_data!L204&lt;&gt;"",CONCATENATE(VLOOKUP([1]source_data!K204,[1]codelist_mapping!F:H,3,FALSE)&amp;";"&amp;VLOOKUP([1]source_data!L204,[1]codelist_mapping!F:H,3,FALSE)),IF([1]source_data!K204&lt;&gt;"",CONCATENATE(VLOOKUP([1]source_data!K204,[1]codelist_mapping!F:H,3,FALSE)))))))</f>
        <v>GTIP020;GTIP080;GTIP060</v>
      </c>
      <c r="N202" s="14" t="str">
        <f>IF([1]source_data!G204="","",IF([1]source_data!D204="","",VLOOKUP([1]source_data!D204,[1]geo_data!A:I,9,FALSE)))</f>
        <v>Devizes South</v>
      </c>
      <c r="O202" s="14" t="str">
        <f>IF([1]source_data!G204="","",IF([1]source_data!D204="","",VLOOKUP([1]source_data!D204,[1]geo_data!A:I,8,FALSE)))</f>
        <v>E05013431</v>
      </c>
      <c r="P202" s="14" t="str">
        <f>IF([1]source_data!G204="","",IF(LEFT(O202,3)="E05","WD",IF(LEFT(O202,3)="S13","WD",IF(LEFT(O202,3)="W05","WD",IF(LEFT(O202,3)="W06","UA",IF(LEFT(O202,3)="S12","CA",IF(LEFT(O202,3)="E06","UA",IF(LEFT(O202,3)="E07","NMD",IF(LEFT(O202,3)="E08","MD",IF(LEFT(O202,3)="E09","LONB"))))))))))</f>
        <v>WD</v>
      </c>
      <c r="Q202" s="14" t="str">
        <f>IF([1]source_data!G204="","",IF([1]source_data!D204="","",VLOOKUP([1]source_data!D204,[1]geo_data!A:I,7,FALSE)))</f>
        <v>Wiltshire</v>
      </c>
      <c r="R202" s="14" t="str">
        <f>IF([1]source_data!G204="","",IF([1]source_data!D204="","",VLOOKUP([1]source_data!D204,[1]geo_data!A:I,6,FALSE)))</f>
        <v>E06000054</v>
      </c>
      <c r="S202" s="14" t="str">
        <f>IF([1]source_data!G204="","",IF(LEFT(R202,3)="E05","WD",IF(LEFT(R202,3)="S13","WD",IF(LEFT(R202,3)="W05","WD",IF(LEFT(R202,3)="W06","UA",IF(LEFT(R202,3)="S12","CA",IF(LEFT(R202,3)="E06","UA",IF(LEFT(R202,3)="E07","NMD",IF(LEFT(R202,3)="E08","MD",IF(LEFT(R202,3)="E09","LONB"))))))))))</f>
        <v>UA</v>
      </c>
      <c r="T202" s="11" t="str">
        <f>IF([1]source_data!G204="","",IF([1]source_data!N204="","",[1]source_data!N204))</f>
        <v>Hardship Grant</v>
      </c>
      <c r="U202" s="15">
        <f>IF([1]source_data!G204="","",[1]tailored_settings!$B$8)</f>
        <v>46239</v>
      </c>
      <c r="V202" s="11" t="str">
        <f>IF([1]source_data!G204="","",[1]tailored_settings!$B$9)</f>
        <v>http://www.longleigh.org/</v>
      </c>
      <c r="W202" s="13" t="str">
        <f>IF([1]source_data!G204="","",IF([1]source_data!O204="","",[1]source_data!O204))</f>
        <v>2025-10-27</v>
      </c>
      <c r="X202" s="16" t="str">
        <f>IF([1]source_data!G204="","",IF([1]source_data!P204="","",[1]source_data!P204))</f>
        <v>2025-11-21</v>
      </c>
      <c r="Y202" s="17">
        <f>IF([1]source_data!G204="","",IF([1]source_data!Q204="","",[1]source_data!Q204))</f>
        <v>0</v>
      </c>
      <c r="Z202" s="18" t="str">
        <f>IF([1]source_data!G204="","",IF([1]source_data!I204="","",[1]tailored_settings!$B$10))</f>
        <v>Primary grant reason</v>
      </c>
      <c r="AA202" s="18" t="str">
        <f>IF([1]source_data!G204="","",IF([1]source_data!I204="","",[1]source_data!I204))</f>
        <v>2. Customer/family receiving medication and/or therapy for a mental health condition or substance addiction.</v>
      </c>
      <c r="AB202" s="18" t="str">
        <f>IF([1]source_data!G204="","",IF([1]source_data!J204="","",[1]tailored_settings!$B$11))</f>
        <v>Secondary grant reason</v>
      </c>
      <c r="AC202" s="18" t="str">
        <f>IF([1]source_data!G204="","",IF([1]source_data!J204="","",[1]source_data!J204))</f>
        <v>5. Customer/family having been the victims of a reported crime in their home.</v>
      </c>
      <c r="AD202" s="18" t="str">
        <f>IF([1]source_data!G204="","",IF([1]source_data!K204="","",[1]tailored_settings!$B$12))</f>
        <v>Grant purpose</v>
      </c>
      <c r="AE202" s="18" t="str">
        <f>IF([1]source_data!G204="","",IF([1]source_data!K204="","",[1]source_data!K204))</f>
        <v xml:space="preserve">Furniture </v>
      </c>
      <c r="AF202" s="18" t="str">
        <f>IF([1]source_data!G204="","",IF([1]source_data!K204="","",[1]tailored_settings!$B$13))</f>
        <v>Grant purpose</v>
      </c>
      <c r="AG202" s="18" t="str">
        <f>IF([1]source_data!G204="","",IF([1]source_data!K204="","",[1]source_data!K204))</f>
        <v xml:space="preserve">Furniture </v>
      </c>
      <c r="AH202" s="18" t="str">
        <f>IF([1]source_data!G204="","",IF([1]source_data!M204="","",[1]tailored_settings!$B$14))</f>
        <v>Grant purpose</v>
      </c>
      <c r="AI202" s="18" t="str">
        <f>IF([1]source_data!G204="","",IF([1]source_data!M204="","",[1]source_data!M204))</f>
        <v>Voucher for small household items</v>
      </c>
    </row>
    <row r="203" spans="1:35" ht="16" x14ac:dyDescent="0.2">
      <c r="A203" s="11" t="str">
        <f>IF([1]source_data!G205="","",IF(AND([1]source_data!C205&lt;&gt;"",[1]tailored_settings!$B$15="Publish"),CONCATENATE([1]tailored_settings!$B$2&amp;[1]source_data!C205),IF(AND([1]source_data!C205&lt;&gt;"",[1]tailored_settings!$B$15="Do not publish"),CONCATENATE([1]tailored_settings!$B$2&amp;TEXT(ROW(A203)-1,"0000")&amp;"_"&amp;TEXT(F203,"yyyy-mm")),CONCATENATE([1]tailored_settings!$B$2&amp;TEXT(ROW(A203)-1,"0000")&amp;"_"&amp;TEXT(F203,"yyyy-mm")))))</f>
        <v>360G-Longleigh-E25-00278W</v>
      </c>
      <c r="B203" s="11" t="str">
        <f>IF([1]source_data!G205="","",IF([1]source_data!E205&lt;&gt;"",[1]source_data!E205,CONCATENATE("Grant to "&amp;G203)))</f>
        <v>Grant to Individual Recipient</v>
      </c>
      <c r="C203" s="11" t="str">
        <f>IF([1]source_data!G205="","",IF([1]source_data!F205="",_xlfn.XLOOKUP(T203,[1]tailored_settings!$B$20:$B$25,[1]tailored_settings!$A$20:$A$25,"")))</f>
        <v>Providing financial aid during a time of crisis</v>
      </c>
      <c r="D203" s="12">
        <f>IF([1]source_data!G205="","",IF([1]source_data!G205="","",[1]source_data!G205))</f>
        <v>350</v>
      </c>
      <c r="E203" s="11" t="str">
        <f>IF([1]source_data!G205="","",[1]tailored_settings!$B$3)</f>
        <v>GBP</v>
      </c>
      <c r="F203" s="13" t="str">
        <f>IF([1]source_data!G205="","",IF([1]source_data!H205="","",[1]source_data!H205))</f>
        <v>2025-10-27</v>
      </c>
      <c r="G203" s="11" t="str">
        <f>IF([1]source_data!G205="","",[1]tailored_settings!$B$5)</f>
        <v>Individual Recipient</v>
      </c>
      <c r="H203" s="11" t="str">
        <f>IF([1]source_data!G205="","",IF(AND([1]source_data!A205&lt;&gt;"",[1]tailored_settings!$B$16="Publish"),CONCATENATE([1]tailored_settings!$B$2&amp;[1]source_data!A205),IF(AND([1]source_data!A205&lt;&gt;"",[1]tailored_settings!$B$16="Do not publish"),CONCATENATE([1]tailored_settings!$B$4&amp;TEXT(ROW(A203)-1,"0000")&amp;"_"&amp;TEXT(F203,"yyyy-mm")),CONCATENATE([1]tailored_settings!$B$4&amp;TEXT(ROW(A203)-1,"0000")&amp;"_"&amp;TEXT(F203,"yyyy-mm")))))</f>
        <v>360G-Longleigh-IND-0202_2025-10</v>
      </c>
      <c r="I203" s="11" t="str">
        <f>IF([1]source_data!G205="","",[1]tailored_settings!$B$7)</f>
        <v>Longleigh Foundation</v>
      </c>
      <c r="J203" s="11" t="str">
        <f>IF([1]source_data!G205="","",[1]tailored_settings!$B$6)</f>
        <v>GB-CHC-1169016</v>
      </c>
      <c r="K203" s="11" t="str">
        <f>IF([1]source_data!G205="","",IF([1]source_data!I205="","",VLOOKUP([1]source_data!I205,[1]codelist_mapping!A:C,3,FALSE)))</f>
        <v>GTIR040</v>
      </c>
      <c r="L203" s="11" t="str">
        <f>IF([1]source_data!G205="","",IF([1]source_data!J205="","",VLOOKUP([1]source_data!J205,[1]codelist_mapping!A:C,3,FALSE)))</f>
        <v/>
      </c>
      <c r="M203" s="11" t="str">
        <f>IF([1]source_data!G205="","",IF([1]source_data!K205="","",IF([1]source_data!M205&lt;&gt;"",CONCATENATE(VLOOKUP([1]source_data!K205,[1]codelist_mapping!F:H,3,FALSE)&amp;";"&amp;VLOOKUP([1]source_data!L205,[1]codelist_mapping!F:H,3,FALSE)&amp;";"&amp;VLOOKUP([1]source_data!M205,[1]codelist_mapping!F:H,3,FALSE)),IF([1]source_data!L205&lt;&gt;"",CONCATENATE(VLOOKUP([1]source_data!K205,[1]codelist_mapping!F:H,3,FALSE)&amp;";"&amp;VLOOKUP([1]source_data!L205,[1]codelist_mapping!F:H,3,FALSE)),IF([1]source_data!K205&lt;&gt;"",CONCATENATE(VLOOKUP([1]source_data!K205,[1]codelist_mapping!F:H,3,FALSE)))))))</f>
        <v>GTIP070</v>
      </c>
      <c r="N203" s="14" t="str">
        <f>IF([1]source_data!G205="","",IF([1]source_data!D205="","",VLOOKUP([1]source_data!D205,[1]geo_data!A:I,9,FALSE)))</f>
        <v>Devizes South</v>
      </c>
      <c r="O203" s="14" t="str">
        <f>IF([1]source_data!G205="","",IF([1]source_data!D205="","",VLOOKUP([1]source_data!D205,[1]geo_data!A:I,8,FALSE)))</f>
        <v>E05013431</v>
      </c>
      <c r="P203" s="14" t="str">
        <f>IF([1]source_data!G205="","",IF(LEFT(O203,3)="E05","WD",IF(LEFT(O203,3)="S13","WD",IF(LEFT(O203,3)="W05","WD",IF(LEFT(O203,3)="W06","UA",IF(LEFT(O203,3)="S12","CA",IF(LEFT(O203,3)="E06","UA",IF(LEFT(O203,3)="E07","NMD",IF(LEFT(O203,3)="E08","MD",IF(LEFT(O203,3)="E09","LONB"))))))))))</f>
        <v>WD</v>
      </c>
      <c r="Q203" s="14" t="str">
        <f>IF([1]source_data!G205="","",IF([1]source_data!D205="","",VLOOKUP([1]source_data!D205,[1]geo_data!A:I,7,FALSE)))</f>
        <v>Wiltshire</v>
      </c>
      <c r="R203" s="14" t="str">
        <f>IF([1]source_data!G205="","",IF([1]source_data!D205="","",VLOOKUP([1]source_data!D205,[1]geo_data!A:I,6,FALSE)))</f>
        <v>E06000054</v>
      </c>
      <c r="S203" s="14" t="str">
        <f>IF([1]source_data!G205="","",IF(LEFT(R203,3)="E05","WD",IF(LEFT(R203,3)="S13","WD",IF(LEFT(R203,3)="W05","WD",IF(LEFT(R203,3)="W06","UA",IF(LEFT(R203,3)="S12","CA",IF(LEFT(R203,3)="E06","UA",IF(LEFT(R203,3)="E07","NMD",IF(LEFT(R203,3)="E08","MD",IF(LEFT(R203,3)="E09","LONB"))))))))))</f>
        <v>UA</v>
      </c>
      <c r="T203" s="11" t="str">
        <f>IF([1]source_data!G205="","",IF([1]source_data!N205="","",[1]source_data!N205))</f>
        <v>Crisis Grant</v>
      </c>
      <c r="U203" s="15">
        <f>IF([1]source_data!G205="","",[1]tailored_settings!$B$8)</f>
        <v>46239</v>
      </c>
      <c r="V203" s="11" t="str">
        <f>IF([1]source_data!G205="","",[1]tailored_settings!$B$9)</f>
        <v>http://www.longleigh.org/</v>
      </c>
      <c r="W203" s="13" t="str">
        <f>IF([1]source_data!G205="","",IF([1]source_data!O205="","",[1]source_data!O205))</f>
        <v>2025-10-27</v>
      </c>
      <c r="X203" s="16" t="str">
        <f>IF([1]source_data!G205="","",IF([1]source_data!P205="","",[1]source_data!P205))</f>
        <v>2026-01-12</v>
      </c>
      <c r="Y203" s="17">
        <f>IF([1]source_data!G205="","",IF([1]source_data!Q205="","",[1]source_data!Q205))</f>
        <v>2</v>
      </c>
      <c r="Z203" s="18" t="str">
        <f>IF([1]source_data!G205="","",IF([1]source_data!I205="","",[1]tailored_settings!$B$10))</f>
        <v>Primary grant reason</v>
      </c>
      <c r="AA203" s="18" t="str">
        <f>IF([1]source_data!G205="","",IF([1]source_data!I205="","",[1]source_data!I205))</f>
        <v>2. Customer/family receiving medication and/or therapy for a mental health condition or substance addiction.</v>
      </c>
      <c r="AB203" s="18" t="str">
        <f>IF([1]source_data!G205="","",IF([1]source_data!J205="","",[1]tailored_settings!$B$11))</f>
        <v/>
      </c>
      <c r="AC203" s="18" t="str">
        <f>IF([1]source_data!G205="","",IF([1]source_data!J205="","",[1]source_data!J205))</f>
        <v/>
      </c>
      <c r="AD203" s="18" t="str">
        <f>IF([1]source_data!G205="","",IF([1]source_data!K205="","",[1]tailored_settings!$B$12))</f>
        <v>Grant purpose</v>
      </c>
      <c r="AE203" s="18" t="str">
        <f>IF([1]source_data!G205="","",IF([1]source_data!K205="","",[1]source_data!K205))</f>
        <v>Food vouchers</v>
      </c>
      <c r="AF203" s="18" t="str">
        <f>IF([1]source_data!G205="","",IF([1]source_data!K205="","",[1]tailored_settings!$B$13))</f>
        <v>Grant purpose</v>
      </c>
      <c r="AG203" s="18" t="str">
        <f>IF([1]source_data!G205="","",IF([1]source_data!K205="","",[1]source_data!K205))</f>
        <v>Food vouchers</v>
      </c>
      <c r="AH203" s="18" t="str">
        <f>IF([1]source_data!G205="","",IF([1]source_data!M205="","",[1]tailored_settings!$B$14))</f>
        <v/>
      </c>
      <c r="AI203" s="18" t="str">
        <f>IF([1]source_data!G205="","",IF([1]source_data!M205="","",[1]source_data!M205))</f>
        <v/>
      </c>
    </row>
    <row r="204" spans="1:35" ht="16" x14ac:dyDescent="0.2">
      <c r="A204" s="11" t="str">
        <f>IF([1]source_data!G206="","",IF(AND([1]source_data!C206&lt;&gt;"",[1]tailored_settings!$B$15="Publish"),CONCATENATE([1]tailored_settings!$B$2&amp;[1]source_data!C206),IF(AND([1]source_data!C206&lt;&gt;"",[1]tailored_settings!$B$15="Do not publish"),CONCATENATE([1]tailored_settings!$B$2&amp;TEXT(ROW(A204)-1,"0000")&amp;"_"&amp;TEXT(F204,"yyyy-mm")),CONCATENATE([1]tailored_settings!$B$2&amp;TEXT(ROW(A204)-1,"0000")&amp;"_"&amp;TEXT(F204,"yyyy-mm")))))</f>
        <v>360G-Longleigh-E25-00279W</v>
      </c>
      <c r="B204" s="11" t="str">
        <f>IF([1]source_data!G206="","",IF([1]source_data!E206&lt;&gt;"",[1]source_data!E206,CONCATENATE("Grant to "&amp;G204)))</f>
        <v>Grant to Individual Recipient</v>
      </c>
      <c r="C204" s="11" t="str">
        <f>IF([1]source_data!G206="","",IF([1]source_data!F206="",_xlfn.XLOOKUP(T204,[1]tailored_settings!$B$20:$B$25,[1]tailored_settings!$A$20:$A$25,"")))</f>
        <v>Helping to alleviate financial hardship</v>
      </c>
      <c r="D204" s="12">
        <f>IF([1]source_data!G206="","",IF([1]source_data!G206="","",[1]source_data!G206))</f>
        <v>625.91000000000008</v>
      </c>
      <c r="E204" s="11" t="str">
        <f>IF([1]source_data!G206="","",[1]tailored_settings!$B$3)</f>
        <v>GBP</v>
      </c>
      <c r="F204" s="13" t="str">
        <f>IF([1]source_data!G206="","",IF([1]source_data!H206="","",[1]source_data!H206))</f>
        <v>2025-10-27</v>
      </c>
      <c r="G204" s="11" t="str">
        <f>IF([1]source_data!G206="","",[1]tailored_settings!$B$5)</f>
        <v>Individual Recipient</v>
      </c>
      <c r="H204" s="11" t="str">
        <f>IF([1]source_data!G206="","",IF(AND([1]source_data!A206&lt;&gt;"",[1]tailored_settings!$B$16="Publish"),CONCATENATE([1]tailored_settings!$B$2&amp;[1]source_data!A206),IF(AND([1]source_data!A206&lt;&gt;"",[1]tailored_settings!$B$16="Do not publish"),CONCATENATE([1]tailored_settings!$B$4&amp;TEXT(ROW(A204)-1,"0000")&amp;"_"&amp;TEXT(F204,"yyyy-mm")),CONCATENATE([1]tailored_settings!$B$4&amp;TEXT(ROW(A204)-1,"0000")&amp;"_"&amp;TEXT(F204,"yyyy-mm")))))</f>
        <v>360G-Longleigh-IND-0203_2025-10</v>
      </c>
      <c r="I204" s="11" t="str">
        <f>IF([1]source_data!G206="","",[1]tailored_settings!$B$7)</f>
        <v>Longleigh Foundation</v>
      </c>
      <c r="J204" s="11" t="str">
        <f>IF([1]source_data!G206="","",[1]tailored_settings!$B$6)</f>
        <v>GB-CHC-1169016</v>
      </c>
      <c r="K204" s="11" t="str">
        <f>IF([1]source_data!G206="","",IF([1]source_data!I206="","",VLOOKUP([1]source_data!I206,[1]codelist_mapping!A:C,3,FALSE)))</f>
        <v>GTIR040</v>
      </c>
      <c r="L204" s="11" t="str">
        <f>IF([1]source_data!G206="","",IF([1]source_data!J206="","",VLOOKUP([1]source_data!J206,[1]codelist_mapping!A:C,3,FALSE)))</f>
        <v/>
      </c>
      <c r="M204" s="11" t="str">
        <f>IF([1]source_data!G206="","",IF([1]source_data!K206="","",IF([1]source_data!M206&lt;&gt;"",CONCATENATE(VLOOKUP([1]source_data!K206,[1]codelist_mapping!F:H,3,FALSE)&amp;";"&amp;VLOOKUP([1]source_data!L206,[1]codelist_mapping!F:H,3,FALSE)&amp;";"&amp;VLOOKUP([1]source_data!M206,[1]codelist_mapping!F:H,3,FALSE)),IF([1]source_data!L206&lt;&gt;"",CONCATENATE(VLOOKUP([1]source_data!K206,[1]codelist_mapping!F:H,3,FALSE)&amp;";"&amp;VLOOKUP([1]source_data!L206,[1]codelist_mapping!F:H,3,FALSE)),IF([1]source_data!K206&lt;&gt;"",CONCATENATE(VLOOKUP([1]source_data!K206,[1]codelist_mapping!F:H,3,FALSE)))))))</f>
        <v>GTIP020;GTIP020;GTIP060</v>
      </c>
      <c r="N204" s="14" t="str">
        <f>IF([1]source_data!G206="","",IF([1]source_data!D206="","",VLOOKUP([1]source_data!D206,[1]geo_data!A:I,9,FALSE)))</f>
        <v>Queens Park</v>
      </c>
      <c r="O204" s="14" t="str">
        <f>IF([1]source_data!G206="","",IF([1]source_data!D206="","",VLOOKUP([1]source_data!D206,[1]geo_data!A:I,8,FALSE)))</f>
        <v>E05014510</v>
      </c>
      <c r="P204" s="14" t="str">
        <f>IF([1]source_data!G206="","",IF(LEFT(O204,3)="E05","WD",IF(LEFT(O204,3)="S13","WD",IF(LEFT(O204,3)="W05","WD",IF(LEFT(O204,3)="W06","UA",IF(LEFT(O204,3)="S12","CA",IF(LEFT(O204,3)="E06","UA",IF(LEFT(O204,3)="E07","NMD",IF(LEFT(O204,3)="E08","MD",IF(LEFT(O204,3)="E09","LONB"))))))))))</f>
        <v>WD</v>
      </c>
      <c r="Q204" s="14" t="str">
        <f>IF([1]source_data!G206="","",IF([1]source_data!D206="","",VLOOKUP([1]source_data!D206,[1]geo_data!A:I,7,FALSE)))</f>
        <v>Bedford</v>
      </c>
      <c r="R204" s="14" t="str">
        <f>IF([1]source_data!G206="","",IF([1]source_data!D206="","",VLOOKUP([1]source_data!D206,[1]geo_data!A:I,6,FALSE)))</f>
        <v>E06000055</v>
      </c>
      <c r="S204" s="14" t="str">
        <f>IF([1]source_data!G206="","",IF(LEFT(R204,3)="E05","WD",IF(LEFT(R204,3)="S13","WD",IF(LEFT(R204,3)="W05","WD",IF(LEFT(R204,3)="W06","UA",IF(LEFT(R204,3)="S12","CA",IF(LEFT(R204,3)="E06","UA",IF(LEFT(R204,3)="E07","NMD",IF(LEFT(R204,3)="E08","MD",IF(LEFT(R204,3)="E09","LONB"))))))))))</f>
        <v>UA</v>
      </c>
      <c r="T204" s="11" t="str">
        <f>IF([1]source_data!G206="","",IF([1]source_data!N206="","",[1]source_data!N206))</f>
        <v>Hardship Grant</v>
      </c>
      <c r="U204" s="15">
        <f>IF([1]source_data!G206="","",[1]tailored_settings!$B$8)</f>
        <v>46239</v>
      </c>
      <c r="V204" s="11" t="str">
        <f>IF([1]source_data!G206="","",[1]tailored_settings!$B$9)</f>
        <v>http://www.longleigh.org/</v>
      </c>
      <c r="W204" s="13" t="str">
        <f>IF([1]source_data!G206="","",IF([1]source_data!O206="","",[1]source_data!O206))</f>
        <v>2025-10-27</v>
      </c>
      <c r="X204" s="16" t="str">
        <f>IF([1]source_data!G206="","",IF([1]source_data!P206="","",[1]source_data!P206))</f>
        <v>2025-11-05</v>
      </c>
      <c r="Y204" s="17">
        <f>IF([1]source_data!G206="","",IF([1]source_data!Q206="","",[1]source_data!Q206))</f>
        <v>0</v>
      </c>
      <c r="Z204" s="18" t="str">
        <f>IF([1]source_data!G206="","",IF([1]source_data!I206="","",[1]tailored_settings!$B$10))</f>
        <v>Primary grant reason</v>
      </c>
      <c r="AA204" s="18" t="str">
        <f>IF([1]source_data!G206="","",IF([1]source_data!I206="","",[1]source_data!I206))</f>
        <v>2. Customer/family receiving medication and/or therapy for a mental health condition or substance addiction.</v>
      </c>
      <c r="AB204" s="18" t="str">
        <f>IF([1]source_data!G206="","",IF([1]source_data!J206="","",[1]tailored_settings!$B$11))</f>
        <v/>
      </c>
      <c r="AC204" s="18" t="str">
        <f>IF([1]source_data!G206="","",IF([1]source_data!J206="","",[1]source_data!J206))</f>
        <v/>
      </c>
      <c r="AD204" s="18" t="str">
        <f>IF([1]source_data!G206="","",IF([1]source_data!K206="","",[1]tailored_settings!$B$12))</f>
        <v>Grant purpose</v>
      </c>
      <c r="AE204" s="18" t="str">
        <f>IF([1]source_data!G206="","",IF([1]source_data!K206="","",[1]source_data!K206))</f>
        <v xml:space="preserve">Furniture </v>
      </c>
      <c r="AF204" s="18" t="str">
        <f>IF([1]source_data!G206="","",IF([1]source_data!K206="","",[1]tailored_settings!$B$13))</f>
        <v>Grant purpose</v>
      </c>
      <c r="AG204" s="18" t="str">
        <f>IF([1]source_data!G206="","",IF([1]source_data!K206="","",[1]source_data!K206))</f>
        <v xml:space="preserve">Furniture </v>
      </c>
      <c r="AH204" s="18" t="str">
        <f>IF([1]source_data!G206="","",IF([1]source_data!M206="","",[1]tailored_settings!$B$14))</f>
        <v>Grant purpose</v>
      </c>
      <c r="AI204" s="18" t="str">
        <f>IF([1]source_data!G206="","",IF([1]source_data!M206="","",[1]source_data!M206))</f>
        <v>Voucher for small household items</v>
      </c>
    </row>
    <row r="205" spans="1:35" ht="16" x14ac:dyDescent="0.2">
      <c r="A205" s="11" t="str">
        <f>IF([1]source_data!G207="","",IF(AND([1]source_data!C207&lt;&gt;"",[1]tailored_settings!$B$15="Publish"),CONCATENATE([1]tailored_settings!$B$2&amp;[1]source_data!C207),IF(AND([1]source_data!C207&lt;&gt;"",[1]tailored_settings!$B$15="Do not publish"),CONCATENATE([1]tailored_settings!$B$2&amp;TEXT(ROW(A205)-1,"0000")&amp;"_"&amp;TEXT(F205,"yyyy-mm")),CONCATENATE([1]tailored_settings!$B$2&amp;TEXT(ROW(A205)-1,"0000")&amp;"_"&amp;TEXT(F205,"yyyy-mm")))))</f>
        <v>360G-Longleigh-E25-00280W</v>
      </c>
      <c r="B205" s="11" t="str">
        <f>IF([1]source_data!G207="","",IF([1]source_data!E207&lt;&gt;"",[1]source_data!E207,CONCATENATE("Grant to "&amp;G205)))</f>
        <v>Grant to Individual Recipient</v>
      </c>
      <c r="C205" s="11" t="str">
        <f>IF([1]source_data!G207="","",IF([1]source_data!F207="",_xlfn.XLOOKUP(T205,[1]tailored_settings!$B$20:$B$25,[1]tailored_settings!$A$20:$A$25,"")))</f>
        <v>Providing financial aid during a time of crisis</v>
      </c>
      <c r="D205" s="12">
        <f>IF([1]source_data!G207="","",IF([1]source_data!G207="","",[1]source_data!G207))</f>
        <v>500</v>
      </c>
      <c r="E205" s="11" t="str">
        <f>IF([1]source_data!G207="","",[1]tailored_settings!$B$3)</f>
        <v>GBP</v>
      </c>
      <c r="F205" s="13" t="str">
        <f>IF([1]source_data!G207="","",IF([1]source_data!H207="","",[1]source_data!H207))</f>
        <v>2025-10-27</v>
      </c>
      <c r="G205" s="11" t="str">
        <f>IF([1]source_data!G207="","",[1]tailored_settings!$B$5)</f>
        <v>Individual Recipient</v>
      </c>
      <c r="H205" s="11" t="str">
        <f>IF([1]source_data!G207="","",IF(AND([1]source_data!A207&lt;&gt;"",[1]tailored_settings!$B$16="Publish"),CONCATENATE([1]tailored_settings!$B$2&amp;[1]source_data!A207),IF(AND([1]source_data!A207&lt;&gt;"",[1]tailored_settings!$B$16="Do not publish"),CONCATENATE([1]tailored_settings!$B$4&amp;TEXT(ROW(A205)-1,"0000")&amp;"_"&amp;TEXT(F205,"yyyy-mm")),CONCATENATE([1]tailored_settings!$B$4&amp;TEXT(ROW(A205)-1,"0000")&amp;"_"&amp;TEXT(F205,"yyyy-mm")))))</f>
        <v>360G-Longleigh-IND-0204_2025-10</v>
      </c>
      <c r="I205" s="11" t="str">
        <f>IF([1]source_data!G207="","",[1]tailored_settings!$B$7)</f>
        <v>Longleigh Foundation</v>
      </c>
      <c r="J205" s="11" t="str">
        <f>IF([1]source_data!G207="","",[1]tailored_settings!$B$6)</f>
        <v>GB-CHC-1169016</v>
      </c>
      <c r="K205" s="11" t="str">
        <f>IF([1]source_data!G207="","",IF([1]source_data!I207="","",VLOOKUP([1]source_data!I207,[1]codelist_mapping!A:C,3,FALSE)))</f>
        <v>GTIR060</v>
      </c>
      <c r="L205" s="11" t="str">
        <f>IF([1]source_data!G207="","",IF([1]source_data!J207="","",VLOOKUP([1]source_data!J207,[1]codelist_mapping!A:C,3,FALSE)))</f>
        <v/>
      </c>
      <c r="M205" s="11" t="str">
        <f>IF([1]source_data!G207="","",IF([1]source_data!K207="","",IF([1]source_data!M207&lt;&gt;"",CONCATENATE(VLOOKUP([1]source_data!K207,[1]codelist_mapping!F:H,3,FALSE)&amp;";"&amp;VLOOKUP([1]source_data!L207,[1]codelist_mapping!F:H,3,FALSE)&amp;";"&amp;VLOOKUP([1]source_data!M207,[1]codelist_mapping!F:H,3,FALSE)),IF([1]source_data!L207&lt;&gt;"",CONCATENATE(VLOOKUP([1]source_data!K207,[1]codelist_mapping!F:H,3,FALSE)&amp;";"&amp;VLOOKUP([1]source_data!L207,[1]codelist_mapping!F:H,3,FALSE)),IF([1]source_data!K207&lt;&gt;"",CONCATENATE(VLOOKUP([1]source_data!K207,[1]codelist_mapping!F:H,3,FALSE)))))))</f>
        <v>GTIP070</v>
      </c>
      <c r="N205" s="14" t="str">
        <f>IF([1]source_data!G207="","",IF([1]source_data!D207="","",VLOOKUP([1]source_data!D207,[1]geo_data!A:I,9,FALSE)))</f>
        <v>Banister &amp; Polygon</v>
      </c>
      <c r="O205" s="14" t="str">
        <f>IF([1]source_data!G207="","",IF([1]source_data!D207="","",VLOOKUP([1]source_data!D207,[1]geo_data!A:I,8,FALSE)))</f>
        <v>E05015490</v>
      </c>
      <c r="P205" s="14" t="str">
        <f>IF([1]source_data!G207="","",IF(LEFT(O205,3)="E05","WD",IF(LEFT(O205,3)="S13","WD",IF(LEFT(O205,3)="W05","WD",IF(LEFT(O205,3)="W06","UA",IF(LEFT(O205,3)="S12","CA",IF(LEFT(O205,3)="E06","UA",IF(LEFT(O205,3)="E07","NMD",IF(LEFT(O205,3)="E08","MD",IF(LEFT(O205,3)="E09","LONB"))))))))))</f>
        <v>WD</v>
      </c>
      <c r="Q205" s="14" t="str">
        <f>IF([1]source_data!G207="","",IF([1]source_data!D207="","",VLOOKUP([1]source_data!D207,[1]geo_data!A:I,7,FALSE)))</f>
        <v>Southampton</v>
      </c>
      <c r="R205" s="14" t="str">
        <f>IF([1]source_data!G207="","",IF([1]source_data!D207="","",VLOOKUP([1]source_data!D207,[1]geo_data!A:I,6,FALSE)))</f>
        <v>E06000045</v>
      </c>
      <c r="S205" s="14" t="str">
        <f>IF([1]source_data!G207="","",IF(LEFT(R205,3)="E05","WD",IF(LEFT(R205,3)="S13","WD",IF(LEFT(R205,3)="W05","WD",IF(LEFT(R205,3)="W06","UA",IF(LEFT(R205,3)="S12","CA",IF(LEFT(R205,3)="E06","UA",IF(LEFT(R205,3)="E07","NMD",IF(LEFT(R205,3)="E08","MD",IF(LEFT(R205,3)="E09","LONB"))))))))))</f>
        <v>UA</v>
      </c>
      <c r="T205" s="11" t="str">
        <f>IF([1]source_data!G207="","",IF([1]source_data!N207="","",[1]source_data!N207))</f>
        <v>Crisis Grant</v>
      </c>
      <c r="U205" s="15">
        <f>IF([1]source_data!G207="","",[1]tailored_settings!$B$8)</f>
        <v>46239</v>
      </c>
      <c r="V205" s="11" t="str">
        <f>IF([1]source_data!G207="","",[1]tailored_settings!$B$9)</f>
        <v>http://www.longleigh.org/</v>
      </c>
      <c r="W205" s="13" t="str">
        <f>IF([1]source_data!G207="","",IF([1]source_data!O207="","",[1]source_data!O207))</f>
        <v>2025-10-27</v>
      </c>
      <c r="X205" s="16" t="str">
        <f>IF([1]source_data!G207="","",IF([1]source_data!P207="","",[1]source_data!P207))</f>
        <v>2026-01-09</v>
      </c>
      <c r="Y205" s="17">
        <f>IF([1]source_data!G207="","",IF([1]source_data!Q207="","",[1]source_data!Q207))</f>
        <v>2</v>
      </c>
      <c r="Z205" s="18" t="str">
        <f>IF([1]source_data!G207="","",IF([1]source_data!I207="","",[1]tailored_settings!$B$10))</f>
        <v>Primary grant reason</v>
      </c>
      <c r="AA205" s="18" t="str">
        <f>IF([1]source_data!G207="","",IF([1]source_data!I207="","",[1]source_data!I207))</f>
        <v>4. Customer/family fleeing from a violent or abusive relationship</v>
      </c>
      <c r="AB205" s="18" t="str">
        <f>IF([1]source_data!G207="","",IF([1]source_data!J207="","",[1]tailored_settings!$B$11))</f>
        <v/>
      </c>
      <c r="AC205" s="18" t="str">
        <f>IF([1]source_data!G207="","",IF([1]source_data!J207="","",[1]source_data!J207))</f>
        <v/>
      </c>
      <c r="AD205" s="18" t="str">
        <f>IF([1]source_data!G207="","",IF([1]source_data!K207="","",[1]tailored_settings!$B$12))</f>
        <v>Grant purpose</v>
      </c>
      <c r="AE205" s="18" t="str">
        <f>IF([1]source_data!G207="","",IF([1]source_data!K207="","",[1]source_data!K207))</f>
        <v>Food vouchers</v>
      </c>
      <c r="AF205" s="18" t="str">
        <f>IF([1]source_data!G207="","",IF([1]source_data!K207="","",[1]tailored_settings!$B$13))</f>
        <v>Grant purpose</v>
      </c>
      <c r="AG205" s="18" t="str">
        <f>IF([1]source_data!G207="","",IF([1]source_data!K207="","",[1]source_data!K207))</f>
        <v>Food vouchers</v>
      </c>
      <c r="AH205" s="18" t="str">
        <f>IF([1]source_data!G207="","",IF([1]source_data!M207="","",[1]tailored_settings!$B$14))</f>
        <v/>
      </c>
      <c r="AI205" s="18" t="str">
        <f>IF([1]source_data!G207="","",IF([1]source_data!M207="","",[1]source_data!M207))</f>
        <v/>
      </c>
    </row>
    <row r="206" spans="1:35" ht="16" x14ac:dyDescent="0.2">
      <c r="A206" s="11" t="str">
        <f>IF([1]source_data!G208="","",IF(AND([1]source_data!C208&lt;&gt;"",[1]tailored_settings!$B$15="Publish"),CONCATENATE([1]tailored_settings!$B$2&amp;[1]source_data!C208),IF(AND([1]source_data!C208&lt;&gt;"",[1]tailored_settings!$B$15="Do not publish"),CONCATENATE([1]tailored_settings!$B$2&amp;TEXT(ROW(A206)-1,"0000")&amp;"_"&amp;TEXT(F206,"yyyy-mm")),CONCATENATE([1]tailored_settings!$B$2&amp;TEXT(ROW(A206)-1,"0000")&amp;"_"&amp;TEXT(F206,"yyyy-mm")))))</f>
        <v>360G-Longleigh-E25-00282W</v>
      </c>
      <c r="B206" s="11" t="str">
        <f>IF([1]source_data!G208="","",IF([1]source_data!E208&lt;&gt;"",[1]source_data!E208,CONCATENATE("Grant to "&amp;G206)))</f>
        <v>Grant to Individual Recipient</v>
      </c>
      <c r="C206" s="11" t="str">
        <f>IF([1]source_data!G208="","",IF([1]source_data!F208="",_xlfn.XLOOKUP(T206,[1]tailored_settings!$B$20:$B$25,[1]tailored_settings!$A$20:$A$25,"")))</f>
        <v xml:space="preserve">Providing new flooring </v>
      </c>
      <c r="D206" s="12">
        <f>IF([1]source_data!G208="","",IF([1]source_data!G208="","",[1]source_data!G208))</f>
        <v>1314</v>
      </c>
      <c r="E206" s="11" t="str">
        <f>IF([1]source_data!G208="","",[1]tailored_settings!$B$3)</f>
        <v>GBP</v>
      </c>
      <c r="F206" s="13" t="str">
        <f>IF([1]source_data!G208="","",IF([1]source_data!H208="","",[1]source_data!H208))</f>
        <v>2025-11-03</v>
      </c>
      <c r="G206" s="11" t="str">
        <f>IF([1]source_data!G208="","",[1]tailored_settings!$B$5)</f>
        <v>Individual Recipient</v>
      </c>
      <c r="H206" s="11" t="str">
        <f>IF([1]source_data!G208="","",IF(AND([1]source_data!A208&lt;&gt;"",[1]tailored_settings!$B$16="Publish"),CONCATENATE([1]tailored_settings!$B$2&amp;[1]source_data!A208),IF(AND([1]source_data!A208&lt;&gt;"",[1]tailored_settings!$B$16="Do not publish"),CONCATENATE([1]tailored_settings!$B$4&amp;TEXT(ROW(A206)-1,"0000")&amp;"_"&amp;TEXT(F206,"yyyy-mm")),CONCATENATE([1]tailored_settings!$B$4&amp;TEXT(ROW(A206)-1,"0000")&amp;"_"&amp;TEXT(F206,"yyyy-mm")))))</f>
        <v>360G-Longleigh-IND-0205_2025-11</v>
      </c>
      <c r="I206" s="11" t="str">
        <f>IF([1]source_data!G208="","",[1]tailored_settings!$B$7)</f>
        <v>Longleigh Foundation</v>
      </c>
      <c r="J206" s="11" t="str">
        <f>IF([1]source_data!G208="","",[1]tailored_settings!$B$6)</f>
        <v>GB-CHC-1169016</v>
      </c>
      <c r="K206" s="11" t="str">
        <f>IF([1]source_data!G208="","",IF([1]source_data!I208="","",VLOOKUP([1]source_data!I208,[1]codelist_mapping!A:C,3,FALSE)))</f>
        <v>GTIR030</v>
      </c>
      <c r="L206" s="11" t="str">
        <f>IF([1]source_data!G208="","",IF([1]source_data!J208="","",VLOOKUP([1]source_data!J208,[1]codelist_mapping!A:C,3,FALSE)))</f>
        <v/>
      </c>
      <c r="M206" s="11" t="str">
        <f>IF([1]source_data!G208="","",IF([1]source_data!K208="","",IF([1]source_data!M208&lt;&gt;"",CONCATENATE(VLOOKUP([1]source_data!K208,[1]codelist_mapping!F:H,3,FALSE)&amp;";"&amp;VLOOKUP([1]source_data!L208,[1]codelist_mapping!F:H,3,FALSE)&amp;";"&amp;VLOOKUP([1]source_data!M208,[1]codelist_mapping!F:H,3,FALSE)),IF([1]source_data!L208&lt;&gt;"",CONCATENATE(VLOOKUP([1]source_data!K208,[1]codelist_mapping!F:H,3,FALSE)&amp;";"&amp;VLOOKUP([1]source_data!L208,[1]codelist_mapping!F:H,3,FALSE)),IF([1]source_data!K208&lt;&gt;"",CONCATENATE(VLOOKUP([1]source_data!K208,[1]codelist_mapping!F:H,3,FALSE)))))))</f>
        <v>GTIP030</v>
      </c>
      <c r="N206" s="14" t="str">
        <f>IF([1]source_data!G208="","",IF([1]source_data!D208="","",VLOOKUP([1]source_data!D208,[1]geo_data!A:I,9,FALSE)))</f>
        <v>Woughton &amp; Fishermead</v>
      </c>
      <c r="O206" s="14" t="str">
        <f>IF([1]source_data!G208="","",IF([1]source_data!D208="","",VLOOKUP([1]source_data!D208,[1]geo_data!A:I,8,FALSE)))</f>
        <v>E05009424</v>
      </c>
      <c r="P206" s="14" t="str">
        <f>IF([1]source_data!G208="","",IF(LEFT(O206,3)="E05","WD",IF(LEFT(O206,3)="S13","WD",IF(LEFT(O206,3)="W05","WD",IF(LEFT(O206,3)="W06","UA",IF(LEFT(O206,3)="S12","CA",IF(LEFT(O206,3)="E06","UA",IF(LEFT(O206,3)="E07","NMD",IF(LEFT(O206,3)="E08","MD",IF(LEFT(O206,3)="E09","LONB"))))))))))</f>
        <v>WD</v>
      </c>
      <c r="Q206" s="14" t="str">
        <f>IF([1]source_data!G208="","",IF([1]source_data!D208="","",VLOOKUP([1]source_data!D208,[1]geo_data!A:I,7,FALSE)))</f>
        <v>Milton Keynes</v>
      </c>
      <c r="R206" s="14" t="str">
        <f>IF([1]source_data!G208="","",IF([1]source_data!D208="","",VLOOKUP([1]source_data!D208,[1]geo_data!A:I,6,FALSE)))</f>
        <v>E06000042</v>
      </c>
      <c r="S206" s="14" t="str">
        <f>IF([1]source_data!G208="","",IF(LEFT(R206,3)="E05","WD",IF(LEFT(R206,3)="S13","WD",IF(LEFT(R206,3)="W05","WD",IF(LEFT(R206,3)="W06","UA",IF(LEFT(R206,3)="S12","CA",IF(LEFT(R206,3)="E06","UA",IF(LEFT(R206,3)="E07","NMD",IF(LEFT(R206,3)="E08","MD",IF(LEFT(R206,3)="E09","LONB"))))))))))</f>
        <v>UA</v>
      </c>
      <c r="T206" s="11" t="str">
        <f>IF([1]source_data!G208="","",IF([1]source_data!N208="","",[1]source_data!N208))</f>
        <v>Flooring Grant</v>
      </c>
      <c r="U206" s="15">
        <f>IF([1]source_data!G208="","",[1]tailored_settings!$B$8)</f>
        <v>46239</v>
      </c>
      <c r="V206" s="11" t="str">
        <f>IF([1]source_data!G208="","",[1]tailored_settings!$B$9)</f>
        <v>http://www.longleigh.org/</v>
      </c>
      <c r="W206" s="13" t="str">
        <f>IF([1]source_data!G208="","",IF([1]source_data!O208="","",[1]source_data!O208))</f>
        <v>2025-11-03</v>
      </c>
      <c r="X206" s="16" t="str">
        <f>IF([1]source_data!G208="","",IF([1]source_data!P208="","",[1]source_data!P208))</f>
        <v>2026-01-13</v>
      </c>
      <c r="Y206" s="17">
        <f>IF([1]source_data!G208="","",IF([1]source_data!Q208="","",[1]source_data!Q208))</f>
        <v>2</v>
      </c>
      <c r="Z206" s="18" t="str">
        <f>IF([1]source_data!G208="","",IF([1]source_data!I208="","",[1]tailored_settings!$B$10))</f>
        <v>Primary grant reason</v>
      </c>
      <c r="AA206" s="18" t="str">
        <f>IF([1]source_data!G208="","",IF([1]source_data!I208="","",[1]source_data!I208))</f>
        <v>1. Customer/family with a diagnosed condition or disability</v>
      </c>
      <c r="AB206" s="18" t="str">
        <f>IF([1]source_data!G208="","",IF([1]source_data!J208="","",[1]tailored_settings!$B$11))</f>
        <v/>
      </c>
      <c r="AC206" s="18" t="str">
        <f>IF([1]source_data!G208="","",IF([1]source_data!J208="","",[1]source_data!J208))</f>
        <v/>
      </c>
      <c r="AD206" s="18" t="str">
        <f>IF([1]source_data!G208="","",IF([1]source_data!K208="","",[1]tailored_settings!$B$12))</f>
        <v>Grant purpose</v>
      </c>
      <c r="AE206" s="18" t="str">
        <f>IF([1]source_data!G208="","",IF([1]source_data!K208="","",[1]source_data!K208))</f>
        <v>Flooring</v>
      </c>
      <c r="AF206" s="18" t="str">
        <f>IF([1]source_data!G208="","",IF([1]source_data!K208="","",[1]tailored_settings!$B$13))</f>
        <v>Grant purpose</v>
      </c>
      <c r="AG206" s="18" t="str">
        <f>IF([1]source_data!G208="","",IF([1]source_data!K208="","",[1]source_data!K208))</f>
        <v>Flooring</v>
      </c>
      <c r="AH206" s="18" t="str">
        <f>IF([1]source_data!G208="","",IF([1]source_data!M208="","",[1]tailored_settings!$B$14))</f>
        <v/>
      </c>
      <c r="AI206" s="18" t="str">
        <f>IF([1]source_data!G208="","",IF([1]source_data!M208="","",[1]source_data!M208))</f>
        <v/>
      </c>
    </row>
    <row r="207" spans="1:35" ht="16" x14ac:dyDescent="0.2">
      <c r="A207" s="11" t="str">
        <f>IF([1]source_data!G209="","",IF(AND([1]source_data!C209&lt;&gt;"",[1]tailored_settings!$B$15="Publish"),CONCATENATE([1]tailored_settings!$B$2&amp;[1]source_data!C209),IF(AND([1]source_data!C209&lt;&gt;"",[1]tailored_settings!$B$15="Do not publish"),CONCATENATE([1]tailored_settings!$B$2&amp;TEXT(ROW(A207)-1,"0000")&amp;"_"&amp;TEXT(F207,"yyyy-mm")),CONCATENATE([1]tailored_settings!$B$2&amp;TEXT(ROW(A207)-1,"0000")&amp;"_"&amp;TEXT(F207,"yyyy-mm")))))</f>
        <v>360G-Longleigh-E25-00283W</v>
      </c>
      <c r="B207" s="11" t="str">
        <f>IF([1]source_data!G209="","",IF([1]source_data!E209&lt;&gt;"",[1]source_data!E209,CONCATENATE("Grant to "&amp;G207)))</f>
        <v>Grant to Individual Recipient</v>
      </c>
      <c r="C207" s="11" t="str">
        <f>IF([1]source_data!G209="","",IF([1]source_data!F209="",_xlfn.XLOOKUP(T207,[1]tailored_settings!$B$20:$B$25,[1]tailored_settings!$A$20:$A$25,"")))</f>
        <v>Helping to alleviate financial hardship</v>
      </c>
      <c r="D207" s="12">
        <f>IF([1]source_data!G209="","",IF([1]source_data!G209="","",[1]source_data!G209))</f>
        <v>682.15000000000009</v>
      </c>
      <c r="E207" s="11" t="str">
        <f>IF([1]source_data!G209="","",[1]tailored_settings!$B$3)</f>
        <v>GBP</v>
      </c>
      <c r="F207" s="13" t="str">
        <f>IF([1]source_data!G209="","",IF([1]source_data!H209="","",[1]source_data!H209))</f>
        <v>2025-10-27</v>
      </c>
      <c r="G207" s="11" t="str">
        <f>IF([1]source_data!G209="","",[1]tailored_settings!$B$5)</f>
        <v>Individual Recipient</v>
      </c>
      <c r="H207" s="11" t="str">
        <f>IF([1]source_data!G209="","",IF(AND([1]source_data!A209&lt;&gt;"",[1]tailored_settings!$B$16="Publish"),CONCATENATE([1]tailored_settings!$B$2&amp;[1]source_data!A209),IF(AND([1]source_data!A209&lt;&gt;"",[1]tailored_settings!$B$16="Do not publish"),CONCATENATE([1]tailored_settings!$B$4&amp;TEXT(ROW(A207)-1,"0000")&amp;"_"&amp;TEXT(F207,"yyyy-mm")),CONCATENATE([1]tailored_settings!$B$4&amp;TEXT(ROW(A207)-1,"0000")&amp;"_"&amp;TEXT(F207,"yyyy-mm")))))</f>
        <v>360G-Longleigh-IND-0206_2025-10</v>
      </c>
      <c r="I207" s="11" t="str">
        <f>IF([1]source_data!G209="","",[1]tailored_settings!$B$7)</f>
        <v>Longleigh Foundation</v>
      </c>
      <c r="J207" s="11" t="str">
        <f>IF([1]source_data!G209="","",[1]tailored_settings!$B$6)</f>
        <v>GB-CHC-1169016</v>
      </c>
      <c r="K207" s="11" t="str">
        <f>IF([1]source_data!G209="","",IF([1]source_data!I209="","",VLOOKUP([1]source_data!I209,[1]codelist_mapping!A:C,3,FALSE)))</f>
        <v>GTIR030</v>
      </c>
      <c r="L207" s="11" t="str">
        <f>IF([1]source_data!G209="","",IF([1]source_data!J209="","",VLOOKUP([1]source_data!J209,[1]codelist_mapping!A:C,3,FALSE)))</f>
        <v/>
      </c>
      <c r="M207" s="11" t="str">
        <f>IF([1]source_data!G209="","",IF([1]source_data!K209="","",IF([1]source_data!M209&lt;&gt;"",CONCATENATE(VLOOKUP([1]source_data!K209,[1]codelist_mapping!F:H,3,FALSE)&amp;";"&amp;VLOOKUP([1]source_data!L209,[1]codelist_mapping!F:H,3,FALSE)&amp;";"&amp;VLOOKUP([1]source_data!M209,[1]codelist_mapping!F:H,3,FALSE)),IF([1]source_data!L209&lt;&gt;"",CONCATENATE(VLOOKUP([1]source_data!K209,[1]codelist_mapping!F:H,3,FALSE)&amp;";"&amp;VLOOKUP([1]source_data!L209,[1]codelist_mapping!F:H,3,FALSE)),IF([1]source_data!K209&lt;&gt;"",CONCATENATE(VLOOKUP([1]source_data!K209,[1]codelist_mapping!F:H,3,FALSE)))))))</f>
        <v>GTIP020;GTIP080</v>
      </c>
      <c r="N207" s="14" t="str">
        <f>IF([1]source_data!G209="","",IF([1]source_data!D209="","",VLOOKUP([1]source_data!D209,[1]geo_data!A:I,9,FALSE)))</f>
        <v>Orchard</v>
      </c>
      <c r="O207" s="14" t="str">
        <f>IF([1]source_data!G209="","",IF([1]source_data!D209="","",VLOOKUP([1]source_data!D209,[1]geo_data!A:I,8,FALSE)))</f>
        <v>E05009816</v>
      </c>
      <c r="P207" s="14" t="str">
        <f>IF([1]source_data!G209="","",IF(LEFT(O207,3)="E05","WD",IF(LEFT(O207,3)="S13","WD",IF(LEFT(O207,3)="W05","WD",IF(LEFT(O207,3)="W06","UA",IF(LEFT(O207,3)="S12","CA",IF(LEFT(O207,3)="E06","UA",IF(LEFT(O207,3)="E07","NMD",IF(LEFT(O207,3)="E08","MD",IF(LEFT(O207,3)="E09","LONB"))))))))))</f>
        <v>WD</v>
      </c>
      <c r="Q207" s="14" t="str">
        <f>IF([1]source_data!G209="","",IF([1]source_data!D209="","",VLOOKUP([1]source_data!D209,[1]geo_data!A:I,7,FALSE)))</f>
        <v>Arun</v>
      </c>
      <c r="R207" s="14" t="str">
        <f>IF([1]source_data!G209="","",IF([1]source_data!D209="","",VLOOKUP([1]source_data!D209,[1]geo_data!A:I,6,FALSE)))</f>
        <v>E07000224</v>
      </c>
      <c r="S207" s="14" t="str">
        <f>IF([1]source_data!G209="","",IF(LEFT(R207,3)="E05","WD",IF(LEFT(R207,3)="S13","WD",IF(LEFT(R207,3)="W05","WD",IF(LEFT(R207,3)="W06","UA",IF(LEFT(R207,3)="S12","CA",IF(LEFT(R207,3)="E06","UA",IF(LEFT(R207,3)="E07","NMD",IF(LEFT(R207,3)="E08","MD",IF(LEFT(R207,3)="E09","LONB"))))))))))</f>
        <v>NMD</v>
      </c>
      <c r="T207" s="11" t="str">
        <f>IF([1]source_data!G209="","",IF([1]source_data!N209="","",[1]source_data!N209))</f>
        <v>Hardship Grant</v>
      </c>
      <c r="U207" s="15">
        <f>IF([1]source_data!G209="","",[1]tailored_settings!$B$8)</f>
        <v>46239</v>
      </c>
      <c r="V207" s="11" t="str">
        <f>IF([1]source_data!G209="","",[1]tailored_settings!$B$9)</f>
        <v>http://www.longleigh.org/</v>
      </c>
      <c r="W207" s="13" t="str">
        <f>IF([1]source_data!G209="","",IF([1]source_data!O209="","",[1]source_data!O209))</f>
        <v>2025-10-27</v>
      </c>
      <c r="X207" s="16" t="str">
        <f>IF([1]source_data!G209="","",IF([1]source_data!P209="","",[1]source_data!P209))</f>
        <v>2025-11-04</v>
      </c>
      <c r="Y207" s="17">
        <f>IF([1]source_data!G209="","",IF([1]source_data!Q209="","",[1]source_data!Q209))</f>
        <v>0</v>
      </c>
      <c r="Z207" s="18" t="str">
        <f>IF([1]source_data!G209="","",IF([1]source_data!I209="","",[1]tailored_settings!$B$10))</f>
        <v>Primary grant reason</v>
      </c>
      <c r="AA207" s="18" t="str">
        <f>IF([1]source_data!G209="","",IF([1]source_data!I209="","",[1]source_data!I209))</f>
        <v>1. Customer/family with a diagnosed condition or disability</v>
      </c>
      <c r="AB207" s="18" t="str">
        <f>IF([1]source_data!G209="","",IF([1]source_data!J209="","",[1]tailored_settings!$B$11))</f>
        <v/>
      </c>
      <c r="AC207" s="18" t="str">
        <f>IF([1]source_data!G209="","",IF([1]source_data!J209="","",[1]source_data!J209))</f>
        <v/>
      </c>
      <c r="AD207" s="18" t="str">
        <f>IF([1]source_data!G209="","",IF([1]source_data!K209="","",[1]tailored_settings!$B$12))</f>
        <v>Grant purpose</v>
      </c>
      <c r="AE207" s="18" t="str">
        <f>IF([1]source_data!G209="","",IF([1]source_data!K209="","",[1]source_data!K209))</f>
        <v xml:space="preserve">Furniture </v>
      </c>
      <c r="AF207" s="18" t="str">
        <f>IF([1]source_data!G209="","",IF([1]source_data!K209="","",[1]tailored_settings!$B$13))</f>
        <v>Grant purpose</v>
      </c>
      <c r="AG207" s="18" t="str">
        <f>IF([1]source_data!G209="","",IF([1]source_data!K209="","",[1]source_data!K209))</f>
        <v xml:space="preserve">Furniture </v>
      </c>
      <c r="AH207" s="18" t="str">
        <f>IF([1]source_data!G209="","",IF([1]source_data!M209="","",[1]tailored_settings!$B$14))</f>
        <v/>
      </c>
      <c r="AI207" s="18" t="str">
        <f>IF([1]source_data!G209="","",IF([1]source_data!M209="","",[1]source_data!M209))</f>
        <v/>
      </c>
    </row>
    <row r="208" spans="1:35" ht="16" x14ac:dyDescent="0.2">
      <c r="A208" s="11" t="str">
        <f>IF([1]source_data!G210="","",IF(AND([1]source_data!C210&lt;&gt;"",[1]tailored_settings!$B$15="Publish"),CONCATENATE([1]tailored_settings!$B$2&amp;[1]source_data!C210),IF(AND([1]source_data!C210&lt;&gt;"",[1]tailored_settings!$B$15="Do not publish"),CONCATENATE([1]tailored_settings!$B$2&amp;TEXT(ROW(A208)-1,"0000")&amp;"_"&amp;TEXT(F208,"yyyy-mm")),CONCATENATE([1]tailored_settings!$B$2&amp;TEXT(ROW(A208)-1,"0000")&amp;"_"&amp;TEXT(F208,"yyyy-mm")))))</f>
        <v>360G-Longleigh-E25-00285W</v>
      </c>
      <c r="B208" s="11" t="str">
        <f>IF([1]source_data!G210="","",IF([1]source_data!E210&lt;&gt;"",[1]source_data!E210,CONCATENATE("Grant to "&amp;G208)))</f>
        <v>Grant to Individual Recipient</v>
      </c>
      <c r="C208" s="11" t="str">
        <f>IF([1]source_data!G210="","",IF([1]source_data!F210="",_xlfn.XLOOKUP(T208,[1]tailored_settings!$B$20:$B$25,[1]tailored_settings!$A$20:$A$25,"")))</f>
        <v xml:space="preserve">Providing new flooring </v>
      </c>
      <c r="D208" s="12">
        <f>IF([1]source_data!G210="","",IF([1]source_data!G210="","",[1]source_data!G210))</f>
        <v>1983.6</v>
      </c>
      <c r="E208" s="11" t="str">
        <f>IF([1]source_data!G210="","",[1]tailored_settings!$B$3)</f>
        <v>GBP</v>
      </c>
      <c r="F208" s="13" t="str">
        <f>IF([1]source_data!G210="","",IF([1]source_data!H210="","",[1]source_data!H210))</f>
        <v>2025-11-03</v>
      </c>
      <c r="G208" s="11" t="str">
        <f>IF([1]source_data!G210="","",[1]tailored_settings!$B$5)</f>
        <v>Individual Recipient</v>
      </c>
      <c r="H208" s="11" t="str">
        <f>IF([1]source_data!G210="","",IF(AND([1]source_data!A210&lt;&gt;"",[1]tailored_settings!$B$16="Publish"),CONCATENATE([1]tailored_settings!$B$2&amp;[1]source_data!A210),IF(AND([1]source_data!A210&lt;&gt;"",[1]tailored_settings!$B$16="Do not publish"),CONCATENATE([1]tailored_settings!$B$4&amp;TEXT(ROW(A208)-1,"0000")&amp;"_"&amp;TEXT(F208,"yyyy-mm")),CONCATENATE([1]tailored_settings!$B$4&amp;TEXT(ROW(A208)-1,"0000")&amp;"_"&amp;TEXT(F208,"yyyy-mm")))))</f>
        <v>360G-Longleigh-IND-0207_2025-11</v>
      </c>
      <c r="I208" s="11" t="str">
        <f>IF([1]source_data!G210="","",[1]tailored_settings!$B$7)</f>
        <v>Longleigh Foundation</v>
      </c>
      <c r="J208" s="11" t="str">
        <f>IF([1]source_data!G210="","",[1]tailored_settings!$B$6)</f>
        <v>GB-CHC-1169016</v>
      </c>
      <c r="K208" s="11" t="str">
        <f>IF([1]source_data!G210="","",IF([1]source_data!I210="","",VLOOKUP([1]source_data!I210,[1]codelist_mapping!A:C,3,FALSE)))</f>
        <v>GTIR030</v>
      </c>
      <c r="L208" s="11" t="str">
        <f>IF([1]source_data!G210="","",IF([1]source_data!J210="","",VLOOKUP([1]source_data!J210,[1]codelist_mapping!A:C,3,FALSE)))</f>
        <v/>
      </c>
      <c r="M208" s="11" t="str">
        <f>IF([1]source_data!G210="","",IF([1]source_data!K210="","",IF([1]source_data!M210&lt;&gt;"",CONCATENATE(VLOOKUP([1]source_data!K210,[1]codelist_mapping!F:H,3,FALSE)&amp;";"&amp;VLOOKUP([1]source_data!L210,[1]codelist_mapping!F:H,3,FALSE)&amp;";"&amp;VLOOKUP([1]source_data!M210,[1]codelist_mapping!F:H,3,FALSE)),IF([1]source_data!L210&lt;&gt;"",CONCATENATE(VLOOKUP([1]source_data!K210,[1]codelist_mapping!F:H,3,FALSE)&amp;";"&amp;VLOOKUP([1]source_data!L210,[1]codelist_mapping!F:H,3,FALSE)),IF([1]source_data!K210&lt;&gt;"",CONCATENATE(VLOOKUP([1]source_data!K210,[1]codelist_mapping!F:H,3,FALSE)))))))</f>
        <v>GTIP030</v>
      </c>
      <c r="N208" s="14" t="str">
        <f>IF([1]source_data!G210="","",IF([1]source_data!D210="","",VLOOKUP([1]source_data!D210,[1]geo_data!A:I,9,FALSE)))</f>
        <v>Wantage Charlton</v>
      </c>
      <c r="O208" s="14" t="str">
        <f>IF([1]source_data!G210="","",IF([1]source_data!D210="","",VLOOKUP([1]source_data!D210,[1]geo_data!A:I,8,FALSE)))</f>
        <v>E05012979</v>
      </c>
      <c r="P208" s="14" t="str">
        <f>IF([1]source_data!G210="","",IF(LEFT(O208,3)="E05","WD",IF(LEFT(O208,3)="S13","WD",IF(LEFT(O208,3)="W05","WD",IF(LEFT(O208,3)="W06","UA",IF(LEFT(O208,3)="S12","CA",IF(LEFT(O208,3)="E06","UA",IF(LEFT(O208,3)="E07","NMD",IF(LEFT(O208,3)="E08","MD",IF(LEFT(O208,3)="E09","LONB"))))))))))</f>
        <v>WD</v>
      </c>
      <c r="Q208" s="14" t="str">
        <f>IF([1]source_data!G210="","",IF([1]source_data!D210="","",VLOOKUP([1]source_data!D210,[1]geo_data!A:I,7,FALSE)))</f>
        <v>Vale of White Horse</v>
      </c>
      <c r="R208" s="14" t="str">
        <f>IF([1]source_data!G210="","",IF([1]source_data!D210="","",VLOOKUP([1]source_data!D210,[1]geo_data!A:I,6,FALSE)))</f>
        <v>E07000180</v>
      </c>
      <c r="S208" s="14" t="str">
        <f>IF([1]source_data!G210="","",IF(LEFT(R208,3)="E05","WD",IF(LEFT(R208,3)="S13","WD",IF(LEFT(R208,3)="W05","WD",IF(LEFT(R208,3)="W06","UA",IF(LEFT(R208,3)="S12","CA",IF(LEFT(R208,3)="E06","UA",IF(LEFT(R208,3)="E07","NMD",IF(LEFT(R208,3)="E08","MD",IF(LEFT(R208,3)="E09","LONB"))))))))))</f>
        <v>NMD</v>
      </c>
      <c r="T208" s="11" t="str">
        <f>IF([1]source_data!G210="","",IF([1]source_data!N210="","",[1]source_data!N210))</f>
        <v>Flooring Grant</v>
      </c>
      <c r="U208" s="15">
        <f>IF([1]source_data!G210="","",[1]tailored_settings!$B$8)</f>
        <v>46239</v>
      </c>
      <c r="V208" s="11" t="str">
        <f>IF([1]source_data!G210="","",[1]tailored_settings!$B$9)</f>
        <v>http://www.longleigh.org/</v>
      </c>
      <c r="W208" s="13" t="str">
        <f>IF([1]source_data!G210="","",IF([1]source_data!O210="","",[1]source_data!O210))</f>
        <v>2025-11-03</v>
      </c>
      <c r="X208" s="16" t="str">
        <f>IF([1]source_data!G210="","",IF([1]source_data!P210="","",[1]source_data!P210))</f>
        <v>2025-12-17</v>
      </c>
      <c r="Y208" s="17">
        <f>IF([1]source_data!G210="","",IF([1]source_data!Q210="","",[1]source_data!Q210))</f>
        <v>1</v>
      </c>
      <c r="Z208" s="18" t="str">
        <f>IF([1]source_data!G210="","",IF([1]source_data!I210="","",[1]tailored_settings!$B$10))</f>
        <v>Primary grant reason</v>
      </c>
      <c r="AA208" s="18" t="str">
        <f>IF([1]source_data!G210="","",IF([1]source_data!I210="","",[1]source_data!I210))</f>
        <v>1. Customer/family with a diagnosed condition or disability</v>
      </c>
      <c r="AB208" s="18" t="str">
        <f>IF([1]source_data!G210="","",IF([1]source_data!J210="","",[1]tailored_settings!$B$11))</f>
        <v/>
      </c>
      <c r="AC208" s="18" t="str">
        <f>IF([1]source_data!G210="","",IF([1]source_data!J210="","",[1]source_data!J210))</f>
        <v/>
      </c>
      <c r="AD208" s="18" t="str">
        <f>IF([1]source_data!G210="","",IF([1]source_data!K210="","",[1]tailored_settings!$B$12))</f>
        <v>Grant purpose</v>
      </c>
      <c r="AE208" s="18" t="str">
        <f>IF([1]source_data!G210="","",IF([1]source_data!K210="","",[1]source_data!K210))</f>
        <v>Flooring</v>
      </c>
      <c r="AF208" s="18" t="str">
        <f>IF([1]source_data!G210="","",IF([1]source_data!K210="","",[1]tailored_settings!$B$13))</f>
        <v>Grant purpose</v>
      </c>
      <c r="AG208" s="18" t="str">
        <f>IF([1]source_data!G210="","",IF([1]source_data!K210="","",[1]source_data!K210))</f>
        <v>Flooring</v>
      </c>
      <c r="AH208" s="18" t="str">
        <f>IF([1]source_data!G210="","",IF([1]source_data!M210="","",[1]tailored_settings!$B$14))</f>
        <v/>
      </c>
      <c r="AI208" s="18" t="str">
        <f>IF([1]source_data!G210="","",IF([1]source_data!M210="","",[1]source_data!M210))</f>
        <v/>
      </c>
    </row>
    <row r="209" spans="1:35" ht="16" x14ac:dyDescent="0.2">
      <c r="A209" s="11" t="str">
        <f>IF([1]source_data!G211="","",IF(AND([1]source_data!C211&lt;&gt;"",[1]tailored_settings!$B$15="Publish"),CONCATENATE([1]tailored_settings!$B$2&amp;[1]source_data!C211),IF(AND([1]source_data!C211&lt;&gt;"",[1]tailored_settings!$B$15="Do not publish"),CONCATENATE([1]tailored_settings!$B$2&amp;TEXT(ROW(A209)-1,"0000")&amp;"_"&amp;TEXT(F209,"yyyy-mm")),CONCATENATE([1]tailored_settings!$B$2&amp;TEXT(ROW(A209)-1,"0000")&amp;"_"&amp;TEXT(F209,"yyyy-mm")))))</f>
        <v>360G-Longleigh-E25-00286W</v>
      </c>
      <c r="B209" s="11" t="str">
        <f>IF([1]source_data!G211="","",IF([1]source_data!E211&lt;&gt;"",[1]source_data!E211,CONCATENATE("Grant to "&amp;G209)))</f>
        <v>Grant to Individual Recipient</v>
      </c>
      <c r="C209" s="11" t="str">
        <f>IF([1]source_data!G211="","",IF([1]source_data!F211="",_xlfn.XLOOKUP(T209,[1]tailored_settings!$B$20:$B$25,[1]tailored_settings!$A$20:$A$25,"")))</f>
        <v>Helping to alleviate financial hardship</v>
      </c>
      <c r="D209" s="12">
        <f>IF([1]source_data!G211="","",IF([1]source_data!G211="","",[1]source_data!G211))</f>
        <v>1049.47</v>
      </c>
      <c r="E209" s="11" t="str">
        <f>IF([1]source_data!G211="","",[1]tailored_settings!$B$3)</f>
        <v>GBP</v>
      </c>
      <c r="F209" s="13" t="str">
        <f>IF([1]source_data!G211="","",IF([1]source_data!H211="","",[1]source_data!H211))</f>
        <v>2025-10-27</v>
      </c>
      <c r="G209" s="11" t="str">
        <f>IF([1]source_data!G211="","",[1]tailored_settings!$B$5)</f>
        <v>Individual Recipient</v>
      </c>
      <c r="H209" s="11" t="str">
        <f>IF([1]source_data!G211="","",IF(AND([1]source_data!A211&lt;&gt;"",[1]tailored_settings!$B$16="Publish"),CONCATENATE([1]tailored_settings!$B$2&amp;[1]source_data!A211),IF(AND([1]source_data!A211&lt;&gt;"",[1]tailored_settings!$B$16="Do not publish"),CONCATENATE([1]tailored_settings!$B$4&amp;TEXT(ROW(A209)-1,"0000")&amp;"_"&amp;TEXT(F209,"yyyy-mm")),CONCATENATE([1]tailored_settings!$B$4&amp;TEXT(ROW(A209)-1,"0000")&amp;"_"&amp;TEXT(F209,"yyyy-mm")))))</f>
        <v>360G-Longleigh-IND-0208_2025-10</v>
      </c>
      <c r="I209" s="11" t="str">
        <f>IF([1]source_data!G211="","",[1]tailored_settings!$B$7)</f>
        <v>Longleigh Foundation</v>
      </c>
      <c r="J209" s="11" t="str">
        <f>IF([1]source_data!G211="","",[1]tailored_settings!$B$6)</f>
        <v>GB-CHC-1169016</v>
      </c>
      <c r="K209" s="11" t="str">
        <f>IF([1]source_data!G211="","",IF([1]source_data!I211="","",VLOOKUP([1]source_data!I211,[1]codelist_mapping!A:C,3,FALSE)))</f>
        <v>GTIR040</v>
      </c>
      <c r="L209" s="11" t="str">
        <f>IF([1]source_data!G211="","",IF([1]source_data!J211="","",VLOOKUP([1]source_data!J211,[1]codelist_mapping!A:C,3,FALSE)))</f>
        <v/>
      </c>
      <c r="M209" s="11" t="str">
        <f>IF([1]source_data!G211="","",IF([1]source_data!K211="","",IF([1]source_data!M211&lt;&gt;"",CONCATENATE(VLOOKUP([1]source_data!K211,[1]codelist_mapping!F:H,3,FALSE)&amp;";"&amp;VLOOKUP([1]source_data!L211,[1]codelist_mapping!F:H,3,FALSE)&amp;";"&amp;VLOOKUP([1]source_data!M211,[1]codelist_mapping!F:H,3,FALSE)),IF([1]source_data!L211&lt;&gt;"",CONCATENATE(VLOOKUP([1]source_data!K211,[1]codelist_mapping!F:H,3,FALSE)&amp;";"&amp;VLOOKUP([1]source_data!L211,[1]codelist_mapping!F:H,3,FALSE)),IF([1]source_data!K211&lt;&gt;"",CONCATENATE(VLOOKUP([1]source_data!K211,[1]codelist_mapping!F:H,3,FALSE)))))))</f>
        <v>GTIP020;GTIP020;GTIP070</v>
      </c>
      <c r="N209" s="14" t="str">
        <f>IF([1]source_data!G211="","",IF([1]source_data!D211="","",VLOOKUP([1]source_data!D211,[1]geo_data!A:I,9,FALSE)))</f>
        <v>Tenbury</v>
      </c>
      <c r="O209" s="14" t="str">
        <f>IF([1]source_data!G211="","",IF([1]source_data!D211="","",VLOOKUP([1]source_data!D211,[1]geo_data!A:I,8,FALSE)))</f>
        <v>E05015394</v>
      </c>
      <c r="P209" s="14" t="str">
        <f>IF([1]source_data!G211="","",IF(LEFT(O209,3)="E05","WD",IF(LEFT(O209,3)="S13","WD",IF(LEFT(O209,3)="W05","WD",IF(LEFT(O209,3)="W06","UA",IF(LEFT(O209,3)="S12","CA",IF(LEFT(O209,3)="E06","UA",IF(LEFT(O209,3)="E07","NMD",IF(LEFT(O209,3)="E08","MD",IF(LEFT(O209,3)="E09","LONB"))))))))))</f>
        <v>WD</v>
      </c>
      <c r="Q209" s="14" t="str">
        <f>IF([1]source_data!G211="","",IF([1]source_data!D211="","",VLOOKUP([1]source_data!D211,[1]geo_data!A:I,7,FALSE)))</f>
        <v>Malvern Hills</v>
      </c>
      <c r="R209" s="14" t="str">
        <f>IF([1]source_data!G211="","",IF([1]source_data!D211="","",VLOOKUP([1]source_data!D211,[1]geo_data!A:I,6,FALSE)))</f>
        <v>E07000235</v>
      </c>
      <c r="S209" s="14" t="str">
        <f>IF([1]source_data!G211="","",IF(LEFT(R209,3)="E05","WD",IF(LEFT(R209,3)="S13","WD",IF(LEFT(R209,3)="W05","WD",IF(LEFT(R209,3)="W06","UA",IF(LEFT(R209,3)="S12","CA",IF(LEFT(R209,3)="E06","UA",IF(LEFT(R209,3)="E07","NMD",IF(LEFT(R209,3)="E08","MD",IF(LEFT(R209,3)="E09","LONB"))))))))))</f>
        <v>NMD</v>
      </c>
      <c r="T209" s="11" t="str">
        <f>IF([1]source_data!G211="","",IF([1]source_data!N211="","",[1]source_data!N211))</f>
        <v>Hardship Grant</v>
      </c>
      <c r="U209" s="15">
        <f>IF([1]source_data!G211="","",[1]tailored_settings!$B$8)</f>
        <v>46239</v>
      </c>
      <c r="V209" s="11" t="str">
        <f>IF([1]source_data!G211="","",[1]tailored_settings!$B$9)</f>
        <v>http://www.longleigh.org/</v>
      </c>
      <c r="W209" s="13" t="str">
        <f>IF([1]source_data!G211="","",IF([1]source_data!O211="","",[1]source_data!O211))</f>
        <v>2025-10-27</v>
      </c>
      <c r="X209" s="16" t="str">
        <f>IF([1]source_data!G211="","",IF([1]source_data!P211="","",[1]source_data!P211))</f>
        <v>2025-11-04</v>
      </c>
      <c r="Y209" s="17">
        <f>IF([1]source_data!G211="","",IF([1]source_data!Q211="","",[1]source_data!Q211))</f>
        <v>0</v>
      </c>
      <c r="Z209" s="18" t="str">
        <f>IF([1]source_data!G211="","",IF([1]source_data!I211="","",[1]tailored_settings!$B$10))</f>
        <v>Primary grant reason</v>
      </c>
      <c r="AA209" s="18" t="str">
        <f>IF([1]source_data!G211="","",IF([1]source_data!I211="","",[1]source_data!I211))</f>
        <v>2. Customer/family receiving medication and/or therapy for a mental health condition or substance addiction.</v>
      </c>
      <c r="AB209" s="18" t="str">
        <f>IF([1]source_data!G211="","",IF([1]source_data!J211="","",[1]tailored_settings!$B$11))</f>
        <v/>
      </c>
      <c r="AC209" s="18" t="str">
        <f>IF([1]source_data!G211="","",IF([1]source_data!J211="","",[1]source_data!J211))</f>
        <v/>
      </c>
      <c r="AD209" s="18" t="str">
        <f>IF([1]source_data!G211="","",IF([1]source_data!K211="","",[1]tailored_settings!$B$12))</f>
        <v>Grant purpose</v>
      </c>
      <c r="AE209" s="18" t="str">
        <f>IF([1]source_data!G211="","",IF([1]source_data!K211="","",[1]source_data!K211))</f>
        <v xml:space="preserve">Furniture </v>
      </c>
      <c r="AF209" s="18" t="str">
        <f>IF([1]source_data!G211="","",IF([1]source_data!K211="","",[1]tailored_settings!$B$13))</f>
        <v>Grant purpose</v>
      </c>
      <c r="AG209" s="18" t="str">
        <f>IF([1]source_data!G211="","",IF([1]source_data!K211="","",[1]source_data!K211))</f>
        <v xml:space="preserve">Furniture </v>
      </c>
      <c r="AH209" s="18" t="str">
        <f>IF([1]source_data!G211="","",IF([1]source_data!M211="","",[1]tailored_settings!$B$14))</f>
        <v>Grant purpose</v>
      </c>
      <c r="AI209" s="18" t="str">
        <f>IF([1]source_data!G211="","",IF([1]source_data!M211="","",[1]source_data!M211))</f>
        <v>Food vouchers</v>
      </c>
    </row>
    <row r="210" spans="1:35" ht="16" x14ac:dyDescent="0.2">
      <c r="A210" s="11" t="str">
        <f>IF([1]source_data!G212="","",IF(AND([1]source_data!C212&lt;&gt;"",[1]tailored_settings!$B$15="Publish"),CONCATENATE([1]tailored_settings!$B$2&amp;[1]source_data!C212),IF(AND([1]source_data!C212&lt;&gt;"",[1]tailored_settings!$B$15="Do not publish"),CONCATENATE([1]tailored_settings!$B$2&amp;TEXT(ROW(A210)-1,"0000")&amp;"_"&amp;TEXT(F210,"yyyy-mm")),CONCATENATE([1]tailored_settings!$B$2&amp;TEXT(ROW(A210)-1,"0000")&amp;"_"&amp;TEXT(F210,"yyyy-mm")))))</f>
        <v>360G-Longleigh-E25-00287W</v>
      </c>
      <c r="B210" s="11" t="str">
        <f>IF([1]source_data!G212="","",IF([1]source_data!E212&lt;&gt;"",[1]source_data!E212,CONCATENATE("Grant to "&amp;G210)))</f>
        <v>Grant to Individual Recipient</v>
      </c>
      <c r="C210" s="11" t="str">
        <f>IF([1]source_data!G212="","",IF([1]source_data!F212="",_xlfn.XLOOKUP(T210,[1]tailored_settings!$B$20:$B$25,[1]tailored_settings!$A$20:$A$25,"")))</f>
        <v>Helping to alleviate financial hardship</v>
      </c>
      <c r="D210" s="12">
        <f>IF([1]source_data!G212="","",IF([1]source_data!G212="","",[1]source_data!G212))</f>
        <v>597.97</v>
      </c>
      <c r="E210" s="11" t="str">
        <f>IF([1]source_data!G212="","",[1]tailored_settings!$B$3)</f>
        <v>GBP</v>
      </c>
      <c r="F210" s="13" t="str">
        <f>IF([1]source_data!G212="","",IF([1]source_data!H212="","",[1]source_data!H212))</f>
        <v>2025-10-27</v>
      </c>
      <c r="G210" s="11" t="str">
        <f>IF([1]source_data!G212="","",[1]tailored_settings!$B$5)</f>
        <v>Individual Recipient</v>
      </c>
      <c r="H210" s="11" t="str">
        <f>IF([1]source_data!G212="","",IF(AND([1]source_data!A212&lt;&gt;"",[1]tailored_settings!$B$16="Publish"),CONCATENATE([1]tailored_settings!$B$2&amp;[1]source_data!A212),IF(AND([1]source_data!A212&lt;&gt;"",[1]tailored_settings!$B$16="Do not publish"),CONCATENATE([1]tailored_settings!$B$4&amp;TEXT(ROW(A210)-1,"0000")&amp;"_"&amp;TEXT(F210,"yyyy-mm")),CONCATENATE([1]tailored_settings!$B$4&amp;TEXT(ROW(A210)-1,"0000")&amp;"_"&amp;TEXT(F210,"yyyy-mm")))))</f>
        <v>360G-Longleigh-IND-0209_2025-10</v>
      </c>
      <c r="I210" s="11" t="str">
        <f>IF([1]source_data!G212="","",[1]tailored_settings!$B$7)</f>
        <v>Longleigh Foundation</v>
      </c>
      <c r="J210" s="11" t="str">
        <f>IF([1]source_data!G212="","",[1]tailored_settings!$B$6)</f>
        <v>GB-CHC-1169016</v>
      </c>
      <c r="K210" s="11" t="str">
        <f>IF([1]source_data!G212="","",IF([1]source_data!I212="","",VLOOKUP([1]source_data!I212,[1]codelist_mapping!A:C,3,FALSE)))</f>
        <v>GTIR040</v>
      </c>
      <c r="L210" s="11" t="str">
        <f>IF([1]source_data!G212="","",IF([1]source_data!J212="","",VLOOKUP([1]source_data!J212,[1]codelist_mapping!A:C,3,FALSE)))</f>
        <v/>
      </c>
      <c r="M210" s="11" t="str">
        <f>IF([1]source_data!G212="","",IF([1]source_data!K212="","",IF([1]source_data!M212&lt;&gt;"",CONCATENATE(VLOOKUP([1]source_data!K212,[1]codelist_mapping!F:H,3,FALSE)&amp;";"&amp;VLOOKUP([1]source_data!L212,[1]codelist_mapping!F:H,3,FALSE)&amp;";"&amp;VLOOKUP([1]source_data!M212,[1]codelist_mapping!F:H,3,FALSE)),IF([1]source_data!L212&lt;&gt;"",CONCATENATE(VLOOKUP([1]source_data!K212,[1]codelist_mapping!F:H,3,FALSE)&amp;";"&amp;VLOOKUP([1]source_data!L212,[1]codelist_mapping!F:H,3,FALSE)),IF([1]source_data!K212&lt;&gt;"",CONCATENATE(VLOOKUP([1]source_data!K212,[1]codelist_mapping!F:H,3,FALSE)))))))</f>
        <v>GTIP020</v>
      </c>
      <c r="N210" s="14" t="str">
        <f>IF([1]source_data!G212="","",IF([1]source_data!D212="","",VLOOKUP([1]source_data!D212,[1]geo_data!A:I,9,FALSE)))</f>
        <v>Bitterne Park</v>
      </c>
      <c r="O210" s="14" t="str">
        <f>IF([1]source_data!G212="","",IF([1]source_data!D212="","",VLOOKUP([1]source_data!D212,[1]geo_data!A:I,8,FALSE)))</f>
        <v>E05015494</v>
      </c>
      <c r="P210" s="14" t="str">
        <f>IF([1]source_data!G212="","",IF(LEFT(O210,3)="E05","WD",IF(LEFT(O210,3)="S13","WD",IF(LEFT(O210,3)="W05","WD",IF(LEFT(O210,3)="W06","UA",IF(LEFT(O210,3)="S12","CA",IF(LEFT(O210,3)="E06","UA",IF(LEFT(O210,3)="E07","NMD",IF(LEFT(O210,3)="E08","MD",IF(LEFT(O210,3)="E09","LONB"))))))))))</f>
        <v>WD</v>
      </c>
      <c r="Q210" s="14" t="str">
        <f>IF([1]source_data!G212="","",IF([1]source_data!D212="","",VLOOKUP([1]source_data!D212,[1]geo_data!A:I,7,FALSE)))</f>
        <v>Southampton</v>
      </c>
      <c r="R210" s="14" t="str">
        <f>IF([1]source_data!G212="","",IF([1]source_data!D212="","",VLOOKUP([1]source_data!D212,[1]geo_data!A:I,6,FALSE)))</f>
        <v>E06000045</v>
      </c>
      <c r="S210" s="14" t="str">
        <f>IF([1]source_data!G212="","",IF(LEFT(R210,3)="E05","WD",IF(LEFT(R210,3)="S13","WD",IF(LEFT(R210,3)="W05","WD",IF(LEFT(R210,3)="W06","UA",IF(LEFT(R210,3)="S12","CA",IF(LEFT(R210,3)="E06","UA",IF(LEFT(R210,3)="E07","NMD",IF(LEFT(R210,3)="E08","MD",IF(LEFT(R210,3)="E09","LONB"))))))))))</f>
        <v>UA</v>
      </c>
      <c r="T210" s="11" t="str">
        <f>IF([1]source_data!G212="","",IF([1]source_data!N212="","",[1]source_data!N212))</f>
        <v>Hardship Grant</v>
      </c>
      <c r="U210" s="15">
        <f>IF([1]source_data!G212="","",[1]tailored_settings!$B$8)</f>
        <v>46239</v>
      </c>
      <c r="V210" s="11" t="str">
        <f>IF([1]source_data!G212="","",[1]tailored_settings!$B$9)</f>
        <v>http://www.longleigh.org/</v>
      </c>
      <c r="W210" s="13" t="str">
        <f>IF([1]source_data!G212="","",IF([1]source_data!O212="","",[1]source_data!O212))</f>
        <v>2025-10-27</v>
      </c>
      <c r="X210" s="16" t="str">
        <f>IF([1]source_data!G212="","",IF([1]source_data!P212="","",[1]source_data!P212))</f>
        <v>2025-11-12</v>
      </c>
      <c r="Y210" s="17">
        <f>IF([1]source_data!G212="","",IF([1]source_data!Q212="","",[1]source_data!Q212))</f>
        <v>0</v>
      </c>
      <c r="Z210" s="18" t="str">
        <f>IF([1]source_data!G212="","",IF([1]source_data!I212="","",[1]tailored_settings!$B$10))</f>
        <v>Primary grant reason</v>
      </c>
      <c r="AA210" s="18" t="str">
        <f>IF([1]source_data!G212="","",IF([1]source_data!I212="","",[1]source_data!I212))</f>
        <v>2. Customer/family receiving medication and/or therapy for a mental health condition or substance addiction.</v>
      </c>
      <c r="AB210" s="18" t="str">
        <f>IF([1]source_data!G212="","",IF([1]source_data!J212="","",[1]tailored_settings!$B$11))</f>
        <v/>
      </c>
      <c r="AC210" s="18" t="str">
        <f>IF([1]source_data!G212="","",IF([1]source_data!J212="","",[1]source_data!J212))</f>
        <v/>
      </c>
      <c r="AD210" s="18" t="str">
        <f>IF([1]source_data!G212="","",IF([1]source_data!K212="","",[1]tailored_settings!$B$12))</f>
        <v>Grant purpose</v>
      </c>
      <c r="AE210" s="18" t="str">
        <f>IF([1]source_data!G212="","",IF([1]source_data!K212="","",[1]source_data!K212))</f>
        <v>Appliances</v>
      </c>
      <c r="AF210" s="18" t="str">
        <f>IF([1]source_data!G212="","",IF([1]source_data!K212="","",[1]tailored_settings!$B$13))</f>
        <v>Grant purpose</v>
      </c>
      <c r="AG210" s="18" t="str">
        <f>IF([1]source_data!G212="","",IF([1]source_data!K212="","",[1]source_data!K212))</f>
        <v>Appliances</v>
      </c>
      <c r="AH210" s="18" t="str">
        <f>IF([1]source_data!G212="","",IF([1]source_data!M212="","",[1]tailored_settings!$B$14))</f>
        <v/>
      </c>
      <c r="AI210" s="18" t="str">
        <f>IF([1]source_data!G212="","",IF([1]source_data!M212="","",[1]source_data!M212))</f>
        <v/>
      </c>
    </row>
    <row r="211" spans="1:35" ht="16" x14ac:dyDescent="0.2">
      <c r="A211" s="11" t="str">
        <f>IF([1]source_data!G213="","",IF(AND([1]source_data!C213&lt;&gt;"",[1]tailored_settings!$B$15="Publish"),CONCATENATE([1]tailored_settings!$B$2&amp;[1]source_data!C213),IF(AND([1]source_data!C213&lt;&gt;"",[1]tailored_settings!$B$15="Do not publish"),CONCATENATE([1]tailored_settings!$B$2&amp;TEXT(ROW(A211)-1,"0000")&amp;"_"&amp;TEXT(F211,"yyyy-mm")),CONCATENATE([1]tailored_settings!$B$2&amp;TEXT(ROW(A211)-1,"0000")&amp;"_"&amp;TEXT(F211,"yyyy-mm")))))</f>
        <v>360G-Longleigh-E25-00288W</v>
      </c>
      <c r="B211" s="11" t="str">
        <f>IF([1]source_data!G213="","",IF([1]source_data!E213&lt;&gt;"",[1]source_data!E213,CONCATENATE("Grant to "&amp;G211)))</f>
        <v>Grant to Individual Recipient</v>
      </c>
      <c r="C211" s="11" t="str">
        <f>IF([1]source_data!G213="","",IF([1]source_data!F213="",_xlfn.XLOOKUP(T211,[1]tailored_settings!$B$20:$B$25,[1]tailored_settings!$A$20:$A$25,"")))</f>
        <v>Providing financial aid during a time of crisis</v>
      </c>
      <c r="D211" s="12">
        <f>IF([1]source_data!G213="","",IF([1]source_data!G213="","",[1]source_data!G213))</f>
        <v>350</v>
      </c>
      <c r="E211" s="11" t="str">
        <f>IF([1]source_data!G213="","",[1]tailored_settings!$B$3)</f>
        <v>GBP</v>
      </c>
      <c r="F211" s="13" t="str">
        <f>IF([1]source_data!G213="","",IF([1]source_data!H213="","",[1]source_data!H213))</f>
        <v>2025-10-28</v>
      </c>
      <c r="G211" s="11" t="str">
        <f>IF([1]source_data!G213="","",[1]tailored_settings!$B$5)</f>
        <v>Individual Recipient</v>
      </c>
      <c r="H211" s="11" t="str">
        <f>IF([1]source_data!G213="","",IF(AND([1]source_data!A213&lt;&gt;"",[1]tailored_settings!$B$16="Publish"),CONCATENATE([1]tailored_settings!$B$2&amp;[1]source_data!A213),IF(AND([1]source_data!A213&lt;&gt;"",[1]tailored_settings!$B$16="Do not publish"),CONCATENATE([1]tailored_settings!$B$4&amp;TEXT(ROW(A211)-1,"0000")&amp;"_"&amp;TEXT(F211,"yyyy-mm")),CONCATENATE([1]tailored_settings!$B$4&amp;TEXT(ROW(A211)-1,"0000")&amp;"_"&amp;TEXT(F211,"yyyy-mm")))))</f>
        <v>360G-Longleigh-IND-0210_2025-10</v>
      </c>
      <c r="I211" s="11" t="str">
        <f>IF([1]source_data!G213="","",[1]tailored_settings!$B$7)</f>
        <v>Longleigh Foundation</v>
      </c>
      <c r="J211" s="11" t="str">
        <f>IF([1]source_data!G213="","",[1]tailored_settings!$B$6)</f>
        <v>GB-CHC-1169016</v>
      </c>
      <c r="K211" s="11" t="str">
        <f>IF([1]source_data!G213="","",IF([1]source_data!I213="","",VLOOKUP([1]source_data!I213,[1]codelist_mapping!A:C,3,FALSE)))</f>
        <v>GTIR010</v>
      </c>
      <c r="L211" s="11" t="str">
        <f>IF([1]source_data!G213="","",IF([1]source_data!J213="","",VLOOKUP([1]source_data!J213,[1]codelist_mapping!A:C,3,FALSE)))</f>
        <v/>
      </c>
      <c r="M211" s="11" t="str">
        <f>IF([1]source_data!G213="","",IF([1]source_data!K213="","",IF([1]source_data!M213&lt;&gt;"",CONCATENATE(VLOOKUP([1]source_data!K213,[1]codelist_mapping!F:H,3,FALSE)&amp;";"&amp;VLOOKUP([1]source_data!L213,[1]codelist_mapping!F:H,3,FALSE)&amp;";"&amp;VLOOKUP([1]source_data!M213,[1]codelist_mapping!F:H,3,FALSE)),IF([1]source_data!L213&lt;&gt;"",CONCATENATE(VLOOKUP([1]source_data!K213,[1]codelist_mapping!F:H,3,FALSE)&amp;";"&amp;VLOOKUP([1]source_data!L213,[1]codelist_mapping!F:H,3,FALSE)),IF([1]source_data!K213&lt;&gt;"",CONCATENATE(VLOOKUP([1]source_data!K213,[1]codelist_mapping!F:H,3,FALSE)))))))</f>
        <v>GTIP070</v>
      </c>
      <c r="N211" s="14" t="str">
        <f>IF([1]source_data!G213="","",IF([1]source_data!D213="","",VLOOKUP([1]source_data!D213,[1]geo_data!A:I,9,FALSE)))</f>
        <v>Hoober</v>
      </c>
      <c r="O211" s="14" t="str">
        <f>IF([1]source_data!G213="","",IF([1]source_data!D213="","",VLOOKUP([1]source_data!D213,[1]geo_data!A:I,8,FALSE)))</f>
        <v>E05013003</v>
      </c>
      <c r="P211" s="14" t="str">
        <f>IF([1]source_data!G213="","",IF(LEFT(O211,3)="E05","WD",IF(LEFT(O211,3)="S13","WD",IF(LEFT(O211,3)="W05","WD",IF(LEFT(O211,3)="W06","UA",IF(LEFT(O211,3)="S12","CA",IF(LEFT(O211,3)="E06","UA",IF(LEFT(O211,3)="E07","NMD",IF(LEFT(O211,3)="E08","MD",IF(LEFT(O211,3)="E09","LONB"))))))))))</f>
        <v>WD</v>
      </c>
      <c r="Q211" s="14" t="str">
        <f>IF([1]source_data!G213="","",IF([1]source_data!D213="","",VLOOKUP([1]source_data!D213,[1]geo_data!A:I,7,FALSE)))</f>
        <v>Rotherham</v>
      </c>
      <c r="R211" s="14" t="str">
        <f>IF([1]source_data!G213="","",IF([1]source_data!D213="","",VLOOKUP([1]source_data!D213,[1]geo_data!A:I,6,FALSE)))</f>
        <v>E08000018</v>
      </c>
      <c r="S211" s="14" t="str">
        <f>IF([1]source_data!G213="","",IF(LEFT(R211,3)="E05","WD",IF(LEFT(R211,3)="S13","WD",IF(LEFT(R211,3)="W05","WD",IF(LEFT(R211,3)="W06","UA",IF(LEFT(R211,3)="S12","CA",IF(LEFT(R211,3)="E06","UA",IF(LEFT(R211,3)="E07","NMD",IF(LEFT(R211,3)="E08","MD",IF(LEFT(R211,3)="E09","LONB"))))))))))</f>
        <v>MD</v>
      </c>
      <c r="T211" s="11" t="str">
        <f>IF([1]source_data!G213="","",IF([1]source_data!N213="","",[1]source_data!N213))</f>
        <v>Crisis Grant</v>
      </c>
      <c r="U211" s="15">
        <f>IF([1]source_data!G213="","",[1]tailored_settings!$B$8)</f>
        <v>46239</v>
      </c>
      <c r="V211" s="11" t="str">
        <f>IF([1]source_data!G213="","",[1]tailored_settings!$B$9)</f>
        <v>http://www.longleigh.org/</v>
      </c>
      <c r="W211" s="13" t="str">
        <f>IF([1]source_data!G213="","",IF([1]source_data!O213="","",[1]source_data!O213))</f>
        <v>2025-10-28</v>
      </c>
      <c r="X211" s="16" t="str">
        <f>IF([1]source_data!G213="","",IF([1]source_data!P213="","",[1]source_data!P213))</f>
        <v>2025-12-24</v>
      </c>
      <c r="Y211" s="17">
        <f>IF([1]source_data!G213="","",IF([1]source_data!Q213="","",[1]source_data!Q213))</f>
        <v>1</v>
      </c>
      <c r="Z211" s="18" t="str">
        <f>IF([1]source_data!G213="","",IF([1]source_data!I213="","",[1]tailored_settings!$B$10))</f>
        <v>Primary grant reason</v>
      </c>
      <c r="AA211" s="18" t="str">
        <f>IF([1]source_data!G213="","",IF([1]source_data!I213="","",[1]source_data!I213))</f>
        <v>7. Customer/family with a child/ren in receipt of means-tested free school meals.</v>
      </c>
      <c r="AB211" s="18" t="str">
        <f>IF([1]source_data!G213="","",IF([1]source_data!J213="","",[1]tailored_settings!$B$11))</f>
        <v/>
      </c>
      <c r="AC211" s="18" t="str">
        <f>IF([1]source_data!G213="","",IF([1]source_data!J213="","",[1]source_data!J213))</f>
        <v/>
      </c>
      <c r="AD211" s="18" t="str">
        <f>IF([1]source_data!G213="","",IF([1]source_data!K213="","",[1]tailored_settings!$B$12))</f>
        <v>Grant purpose</v>
      </c>
      <c r="AE211" s="18" t="str">
        <f>IF([1]source_data!G213="","",IF([1]source_data!K213="","",[1]source_data!K213))</f>
        <v>Food vouchers</v>
      </c>
      <c r="AF211" s="18" t="str">
        <f>IF([1]source_data!G213="","",IF([1]source_data!K213="","",[1]tailored_settings!$B$13))</f>
        <v>Grant purpose</v>
      </c>
      <c r="AG211" s="18" t="str">
        <f>IF([1]source_data!G213="","",IF([1]source_data!K213="","",[1]source_data!K213))</f>
        <v>Food vouchers</v>
      </c>
      <c r="AH211" s="18" t="str">
        <f>IF([1]source_data!G213="","",IF([1]source_data!M213="","",[1]tailored_settings!$B$14))</f>
        <v/>
      </c>
      <c r="AI211" s="18" t="str">
        <f>IF([1]source_data!G213="","",IF([1]source_data!M213="","",[1]source_data!M213))</f>
        <v/>
      </c>
    </row>
    <row r="212" spans="1:35" ht="16" x14ac:dyDescent="0.2">
      <c r="A212" s="11" t="str">
        <f>IF([1]source_data!G214="","",IF(AND([1]source_data!C214&lt;&gt;"",[1]tailored_settings!$B$15="Publish"),CONCATENATE([1]tailored_settings!$B$2&amp;[1]source_data!C214),IF(AND([1]source_data!C214&lt;&gt;"",[1]tailored_settings!$B$15="Do not publish"),CONCATENATE([1]tailored_settings!$B$2&amp;TEXT(ROW(A212)-1,"0000")&amp;"_"&amp;TEXT(F212,"yyyy-mm")),CONCATENATE([1]tailored_settings!$B$2&amp;TEXT(ROW(A212)-1,"0000")&amp;"_"&amp;TEXT(F212,"yyyy-mm")))))</f>
        <v>360G-Longleigh-E25-00289W</v>
      </c>
      <c r="B212" s="11" t="str">
        <f>IF([1]source_data!G214="","",IF([1]source_data!E214&lt;&gt;"",[1]source_data!E214,CONCATENATE("Grant to "&amp;G212)))</f>
        <v>Grant to Individual Recipient</v>
      </c>
      <c r="C212" s="11" t="str">
        <f>IF([1]source_data!G214="","",IF([1]source_data!F214="",_xlfn.XLOOKUP(T212,[1]tailored_settings!$B$20:$B$25,[1]tailored_settings!$A$20:$A$25,"")))</f>
        <v>Helping to alleviate financial hardship</v>
      </c>
      <c r="D212" s="12">
        <f>IF([1]source_data!G214="","",IF([1]source_data!G214="","",[1]source_data!G214))</f>
        <v>443.99</v>
      </c>
      <c r="E212" s="11" t="str">
        <f>IF([1]source_data!G214="","",[1]tailored_settings!$B$3)</f>
        <v>GBP</v>
      </c>
      <c r="F212" s="13" t="str">
        <f>IF([1]source_data!G214="","",IF([1]source_data!H214="","",[1]source_data!H214))</f>
        <v>2025-10-27</v>
      </c>
      <c r="G212" s="11" t="str">
        <f>IF([1]source_data!G214="","",[1]tailored_settings!$B$5)</f>
        <v>Individual Recipient</v>
      </c>
      <c r="H212" s="11" t="str">
        <f>IF([1]source_data!G214="","",IF(AND([1]source_data!A214&lt;&gt;"",[1]tailored_settings!$B$16="Publish"),CONCATENATE([1]tailored_settings!$B$2&amp;[1]source_data!A214),IF(AND([1]source_data!A214&lt;&gt;"",[1]tailored_settings!$B$16="Do not publish"),CONCATENATE([1]tailored_settings!$B$4&amp;TEXT(ROW(A212)-1,"0000")&amp;"_"&amp;TEXT(F212,"yyyy-mm")),CONCATENATE([1]tailored_settings!$B$4&amp;TEXT(ROW(A212)-1,"0000")&amp;"_"&amp;TEXT(F212,"yyyy-mm")))))</f>
        <v>360G-Longleigh-IND-0211_2025-10</v>
      </c>
      <c r="I212" s="11" t="str">
        <f>IF([1]source_data!G214="","",[1]tailored_settings!$B$7)</f>
        <v>Longleigh Foundation</v>
      </c>
      <c r="J212" s="11" t="str">
        <f>IF([1]source_data!G214="","",[1]tailored_settings!$B$6)</f>
        <v>GB-CHC-1169016</v>
      </c>
      <c r="K212" s="11" t="str">
        <f>IF([1]source_data!G214="","",IF([1]source_data!I214="","",VLOOKUP([1]source_data!I214,[1]codelist_mapping!A:C,3,FALSE)))</f>
        <v>GTIR030</v>
      </c>
      <c r="L212" s="11" t="str">
        <f>IF([1]source_data!G214="","",IF([1]source_data!J214="","",VLOOKUP([1]source_data!J214,[1]codelist_mapping!A:C,3,FALSE)))</f>
        <v>GTIR040</v>
      </c>
      <c r="M212" s="11" t="str">
        <f>IF([1]source_data!G214="","",IF([1]source_data!K214="","",IF([1]source_data!M214&lt;&gt;"",CONCATENATE(VLOOKUP([1]source_data!K214,[1]codelist_mapping!F:H,3,FALSE)&amp;";"&amp;VLOOKUP([1]source_data!L214,[1]codelist_mapping!F:H,3,FALSE)&amp;";"&amp;VLOOKUP([1]source_data!M214,[1]codelist_mapping!F:H,3,FALSE)),IF([1]source_data!L214&lt;&gt;"",CONCATENATE(VLOOKUP([1]source_data!K214,[1]codelist_mapping!F:H,3,FALSE)&amp;";"&amp;VLOOKUP([1]source_data!L214,[1]codelist_mapping!F:H,3,FALSE)),IF([1]source_data!K214&lt;&gt;"",CONCATENATE(VLOOKUP([1]source_data!K214,[1]codelist_mapping!F:H,3,FALSE)))))))</f>
        <v>GTIP020</v>
      </c>
      <c r="N212" s="14" t="str">
        <f>IF([1]source_data!G214="","",IF([1]source_data!D214="","",VLOOKUP([1]source_data!D214,[1]geo_data!A:I,9,FALSE)))</f>
        <v>Amblecote</v>
      </c>
      <c r="O212" s="14" t="str">
        <f>IF([1]source_data!G214="","",IF([1]source_data!D214="","",VLOOKUP([1]source_data!D214,[1]geo_data!A:I,8,FALSE)))</f>
        <v>E05015903</v>
      </c>
      <c r="P212" s="14" t="str">
        <f>IF([1]source_data!G214="","",IF(LEFT(O212,3)="E05","WD",IF(LEFT(O212,3)="S13","WD",IF(LEFT(O212,3)="W05","WD",IF(LEFT(O212,3)="W06","UA",IF(LEFT(O212,3)="S12","CA",IF(LEFT(O212,3)="E06","UA",IF(LEFT(O212,3)="E07","NMD",IF(LEFT(O212,3)="E08","MD",IF(LEFT(O212,3)="E09","LONB"))))))))))</f>
        <v>WD</v>
      </c>
      <c r="Q212" s="14" t="str">
        <f>IF([1]source_data!G214="","",IF([1]source_data!D214="","",VLOOKUP([1]source_data!D214,[1]geo_data!A:I,7,FALSE)))</f>
        <v>Dudley</v>
      </c>
      <c r="R212" s="14" t="str">
        <f>IF([1]source_data!G214="","",IF([1]source_data!D214="","",VLOOKUP([1]source_data!D214,[1]geo_data!A:I,6,FALSE)))</f>
        <v>E08000027</v>
      </c>
      <c r="S212" s="14" t="str">
        <f>IF([1]source_data!G214="","",IF(LEFT(R212,3)="E05","WD",IF(LEFT(R212,3)="S13","WD",IF(LEFT(R212,3)="W05","WD",IF(LEFT(R212,3)="W06","UA",IF(LEFT(R212,3)="S12","CA",IF(LEFT(R212,3)="E06","UA",IF(LEFT(R212,3)="E07","NMD",IF(LEFT(R212,3)="E08","MD",IF(LEFT(R212,3)="E09","LONB"))))))))))</f>
        <v>MD</v>
      </c>
      <c r="T212" s="11" t="str">
        <f>IF([1]source_data!G214="","",IF([1]source_data!N214="","",[1]source_data!N214))</f>
        <v>Hardship Grant</v>
      </c>
      <c r="U212" s="15">
        <f>IF([1]source_data!G214="","",[1]tailored_settings!$B$8)</f>
        <v>46239</v>
      </c>
      <c r="V212" s="11" t="str">
        <f>IF([1]source_data!G214="","",[1]tailored_settings!$B$9)</f>
        <v>http://www.longleigh.org/</v>
      </c>
      <c r="W212" s="13" t="str">
        <f>IF([1]source_data!G214="","",IF([1]source_data!O214="","",[1]source_data!O214))</f>
        <v>2025-10-27</v>
      </c>
      <c r="X212" s="16" t="str">
        <f>IF([1]source_data!G214="","",IF([1]source_data!P214="","",[1]source_data!P214))</f>
        <v>2025-11-05</v>
      </c>
      <c r="Y212" s="17">
        <f>IF([1]source_data!G214="","",IF([1]source_data!Q214="","",[1]source_data!Q214))</f>
        <v>0</v>
      </c>
      <c r="Z212" s="18" t="str">
        <f>IF([1]source_data!G214="","",IF([1]source_data!I214="","",[1]tailored_settings!$B$10))</f>
        <v>Primary grant reason</v>
      </c>
      <c r="AA212" s="18" t="str">
        <f>IF([1]source_data!G214="","",IF([1]source_data!I214="","",[1]source_data!I214))</f>
        <v>1. Customer/family with a diagnosed condition or disability</v>
      </c>
      <c r="AB212" s="18" t="str">
        <f>IF([1]source_data!G214="","",IF([1]source_data!J214="","",[1]tailored_settings!$B$11))</f>
        <v>Secondary grant reason</v>
      </c>
      <c r="AC212" s="18" t="str">
        <f>IF([1]source_data!G214="","",IF([1]source_data!J214="","",[1]source_data!J214))</f>
        <v>2. Customer/family receiving medication and/or therapy for a mental health condition or substance addiction.</v>
      </c>
      <c r="AD212" s="18" t="str">
        <f>IF([1]source_data!G214="","",IF([1]source_data!K214="","",[1]tailored_settings!$B$12))</f>
        <v>Grant purpose</v>
      </c>
      <c r="AE212" s="18" t="str">
        <f>IF([1]source_data!G214="","",IF([1]source_data!K214="","",[1]source_data!K214))</f>
        <v>Appliances</v>
      </c>
      <c r="AF212" s="18" t="str">
        <f>IF([1]source_data!G214="","",IF([1]source_data!K214="","",[1]tailored_settings!$B$13))</f>
        <v>Grant purpose</v>
      </c>
      <c r="AG212" s="18" t="str">
        <f>IF([1]source_data!G214="","",IF([1]source_data!K214="","",[1]source_data!K214))</f>
        <v>Appliances</v>
      </c>
      <c r="AH212" s="18" t="str">
        <f>IF([1]source_data!G214="","",IF([1]source_data!M214="","",[1]tailored_settings!$B$14))</f>
        <v/>
      </c>
      <c r="AI212" s="18" t="str">
        <f>IF([1]source_data!G214="","",IF([1]source_data!M214="","",[1]source_data!M214))</f>
        <v/>
      </c>
    </row>
    <row r="213" spans="1:35" ht="16" x14ac:dyDescent="0.2">
      <c r="A213" s="11" t="str">
        <f>IF([1]source_data!G215="","",IF(AND([1]source_data!C215&lt;&gt;"",[1]tailored_settings!$B$15="Publish"),CONCATENATE([1]tailored_settings!$B$2&amp;[1]source_data!C215),IF(AND([1]source_data!C215&lt;&gt;"",[1]tailored_settings!$B$15="Do not publish"),CONCATENATE([1]tailored_settings!$B$2&amp;TEXT(ROW(A213)-1,"0000")&amp;"_"&amp;TEXT(F213,"yyyy-mm")),CONCATENATE([1]tailored_settings!$B$2&amp;TEXT(ROW(A213)-1,"0000")&amp;"_"&amp;TEXT(F213,"yyyy-mm")))))</f>
        <v>360G-Longleigh-E25-00290W</v>
      </c>
      <c r="B213" s="11" t="str">
        <f>IF([1]source_data!G215="","",IF([1]source_data!E215&lt;&gt;"",[1]source_data!E215,CONCATENATE("Grant to "&amp;G213)))</f>
        <v>Grant to Individual Recipient</v>
      </c>
      <c r="C213" s="11" t="str">
        <f>IF([1]source_data!G215="","",IF([1]source_data!F215="",_xlfn.XLOOKUP(T213,[1]tailored_settings!$B$20:$B$25,[1]tailored_settings!$A$20:$A$25,"")))</f>
        <v>Providing financial aid during a time of crisis</v>
      </c>
      <c r="D213" s="12">
        <f>IF([1]source_data!G215="","",IF([1]source_data!G215="","",[1]source_data!G215))</f>
        <v>350</v>
      </c>
      <c r="E213" s="11" t="str">
        <f>IF([1]source_data!G215="","",[1]tailored_settings!$B$3)</f>
        <v>GBP</v>
      </c>
      <c r="F213" s="13" t="str">
        <f>IF([1]source_data!G215="","",IF([1]source_data!H215="","",[1]source_data!H215))</f>
        <v>2025-10-27</v>
      </c>
      <c r="G213" s="11" t="str">
        <f>IF([1]source_data!G215="","",[1]tailored_settings!$B$5)</f>
        <v>Individual Recipient</v>
      </c>
      <c r="H213" s="11" t="str">
        <f>IF([1]source_data!G215="","",IF(AND([1]source_data!A215&lt;&gt;"",[1]tailored_settings!$B$16="Publish"),CONCATENATE([1]tailored_settings!$B$2&amp;[1]source_data!A215),IF(AND([1]source_data!A215&lt;&gt;"",[1]tailored_settings!$B$16="Do not publish"),CONCATENATE([1]tailored_settings!$B$4&amp;TEXT(ROW(A213)-1,"0000")&amp;"_"&amp;TEXT(F213,"yyyy-mm")),CONCATENATE([1]tailored_settings!$B$4&amp;TEXT(ROW(A213)-1,"0000")&amp;"_"&amp;TEXT(F213,"yyyy-mm")))))</f>
        <v>360G-Longleigh-IND-0212_2025-10</v>
      </c>
      <c r="I213" s="11" t="str">
        <f>IF([1]source_data!G215="","",[1]tailored_settings!$B$7)</f>
        <v>Longleigh Foundation</v>
      </c>
      <c r="J213" s="11" t="str">
        <f>IF([1]source_data!G215="","",[1]tailored_settings!$B$6)</f>
        <v>GB-CHC-1169016</v>
      </c>
      <c r="K213" s="11" t="str">
        <f>IF([1]source_data!G215="","",IF([1]source_data!I215="","",VLOOKUP([1]source_data!I215,[1]codelist_mapping!A:C,3,FALSE)))</f>
        <v>GTIR030</v>
      </c>
      <c r="L213" s="11" t="str">
        <f>IF([1]source_data!G215="","",IF([1]source_data!J215="","",VLOOKUP([1]source_data!J215,[1]codelist_mapping!A:C,3,FALSE)))</f>
        <v/>
      </c>
      <c r="M213" s="11" t="str">
        <f>IF([1]source_data!G215="","",IF([1]source_data!K215="","",IF([1]source_data!M215&lt;&gt;"",CONCATENATE(VLOOKUP([1]source_data!K215,[1]codelist_mapping!F:H,3,FALSE)&amp;";"&amp;VLOOKUP([1]source_data!L215,[1]codelist_mapping!F:H,3,FALSE)&amp;";"&amp;VLOOKUP([1]source_data!M215,[1]codelist_mapping!F:H,3,FALSE)),IF([1]source_data!L215&lt;&gt;"",CONCATENATE(VLOOKUP([1]source_data!K215,[1]codelist_mapping!F:H,3,FALSE)&amp;";"&amp;VLOOKUP([1]source_data!L215,[1]codelist_mapping!F:H,3,FALSE)),IF([1]source_data!K215&lt;&gt;"",CONCATENATE(VLOOKUP([1]source_data!K215,[1]codelist_mapping!F:H,3,FALSE)))))))</f>
        <v>GTIP070;GTIP050</v>
      </c>
      <c r="N213" s="14" t="str">
        <f>IF([1]source_data!G215="","",IF([1]source_data!D215="","",VLOOKUP([1]source_data!D215,[1]geo_data!A:I,9,FALSE)))</f>
        <v>Orchard</v>
      </c>
      <c r="O213" s="14" t="str">
        <f>IF([1]source_data!G215="","",IF([1]source_data!D215="","",VLOOKUP([1]source_data!D215,[1]geo_data!A:I,8,FALSE)))</f>
        <v>E05009816</v>
      </c>
      <c r="P213" s="14" t="str">
        <f>IF([1]source_data!G215="","",IF(LEFT(O213,3)="E05","WD",IF(LEFT(O213,3)="S13","WD",IF(LEFT(O213,3)="W05","WD",IF(LEFT(O213,3)="W06","UA",IF(LEFT(O213,3)="S12","CA",IF(LEFT(O213,3)="E06","UA",IF(LEFT(O213,3)="E07","NMD",IF(LEFT(O213,3)="E08","MD",IF(LEFT(O213,3)="E09","LONB"))))))))))</f>
        <v>WD</v>
      </c>
      <c r="Q213" s="14" t="str">
        <f>IF([1]source_data!G215="","",IF([1]source_data!D215="","",VLOOKUP([1]source_data!D215,[1]geo_data!A:I,7,FALSE)))</f>
        <v>Arun</v>
      </c>
      <c r="R213" s="14" t="str">
        <f>IF([1]source_data!G215="","",IF([1]source_data!D215="","",VLOOKUP([1]source_data!D215,[1]geo_data!A:I,6,FALSE)))</f>
        <v>E07000224</v>
      </c>
      <c r="S213" s="14" t="str">
        <f>IF([1]source_data!G215="","",IF(LEFT(R213,3)="E05","WD",IF(LEFT(R213,3)="S13","WD",IF(LEFT(R213,3)="W05","WD",IF(LEFT(R213,3)="W06","UA",IF(LEFT(R213,3)="S12","CA",IF(LEFT(R213,3)="E06","UA",IF(LEFT(R213,3)="E07","NMD",IF(LEFT(R213,3)="E08","MD",IF(LEFT(R213,3)="E09","LONB"))))))))))</f>
        <v>NMD</v>
      </c>
      <c r="T213" s="11" t="str">
        <f>IF([1]source_data!G215="","",IF([1]source_data!N215="","",[1]source_data!N215))</f>
        <v>Crisis Grant</v>
      </c>
      <c r="U213" s="15">
        <f>IF([1]source_data!G215="","",[1]tailored_settings!$B$8)</f>
        <v>46239</v>
      </c>
      <c r="V213" s="11" t="str">
        <f>IF([1]source_data!G215="","",[1]tailored_settings!$B$9)</f>
        <v>http://www.longleigh.org/</v>
      </c>
      <c r="W213" s="13" t="str">
        <f>IF([1]source_data!G215="","",IF([1]source_data!O215="","",[1]source_data!O215))</f>
        <v>2025-10-27</v>
      </c>
      <c r="X213" s="16" t="str">
        <f>IF([1]source_data!G215="","",IF([1]source_data!P215="","",[1]source_data!P215))</f>
        <v>2025-11-28</v>
      </c>
      <c r="Y213" s="17">
        <f>IF([1]source_data!G215="","",IF([1]source_data!Q215="","",[1]source_data!Q215))</f>
        <v>1</v>
      </c>
      <c r="Z213" s="18" t="str">
        <f>IF([1]source_data!G215="","",IF([1]source_data!I215="","",[1]tailored_settings!$B$10))</f>
        <v>Primary grant reason</v>
      </c>
      <c r="AA213" s="18" t="str">
        <f>IF([1]source_data!G215="","",IF([1]source_data!I215="","",[1]source_data!I215))</f>
        <v>1. Customer/family with a diagnosed condition or disability</v>
      </c>
      <c r="AB213" s="18" t="str">
        <f>IF([1]source_data!G215="","",IF([1]source_data!J215="","",[1]tailored_settings!$B$11))</f>
        <v/>
      </c>
      <c r="AC213" s="18" t="str">
        <f>IF([1]source_data!G215="","",IF([1]source_data!J215="","",[1]source_data!J215))</f>
        <v/>
      </c>
      <c r="AD213" s="18" t="str">
        <f>IF([1]source_data!G215="","",IF([1]source_data!K215="","",[1]tailored_settings!$B$12))</f>
        <v>Grant purpose</v>
      </c>
      <c r="AE213" s="18" t="str">
        <f>IF([1]source_data!G215="","",IF([1]source_data!K215="","",[1]source_data!K215))</f>
        <v>Food vouchers</v>
      </c>
      <c r="AF213" s="18" t="str">
        <f>IF([1]source_data!G215="","",IF([1]source_data!K215="","",[1]tailored_settings!$B$13))</f>
        <v>Grant purpose</v>
      </c>
      <c r="AG213" s="18" t="str">
        <f>IF([1]source_data!G215="","",IF([1]source_data!K215="","",[1]source_data!K215))</f>
        <v>Food vouchers</v>
      </c>
      <c r="AH213" s="18" t="str">
        <f>IF([1]source_data!G215="","",IF([1]source_data!M215="","",[1]tailored_settings!$B$14))</f>
        <v/>
      </c>
      <c r="AI213" s="18" t="str">
        <f>IF([1]source_data!G215="","",IF([1]source_data!M215="","",[1]source_data!M215))</f>
        <v/>
      </c>
    </row>
    <row r="214" spans="1:35" ht="16" x14ac:dyDescent="0.2">
      <c r="A214" s="11" t="str">
        <f>IF([1]source_data!G216="","",IF(AND([1]source_data!C216&lt;&gt;"",[1]tailored_settings!$B$15="Publish"),CONCATENATE([1]tailored_settings!$B$2&amp;[1]source_data!C216),IF(AND([1]source_data!C216&lt;&gt;"",[1]tailored_settings!$B$15="Do not publish"),CONCATENATE([1]tailored_settings!$B$2&amp;TEXT(ROW(A214)-1,"0000")&amp;"_"&amp;TEXT(F214,"yyyy-mm")),CONCATENATE([1]tailored_settings!$B$2&amp;TEXT(ROW(A214)-1,"0000")&amp;"_"&amp;TEXT(F214,"yyyy-mm")))))</f>
        <v>360G-Longleigh-E25-00291W</v>
      </c>
      <c r="B214" s="11" t="str">
        <f>IF([1]source_data!G216="","",IF([1]source_data!E216&lt;&gt;"",[1]source_data!E216,CONCATENATE("Grant to "&amp;G214)))</f>
        <v>Grant to Individual Recipient</v>
      </c>
      <c r="C214" s="11" t="str">
        <f>IF([1]source_data!G216="","",IF([1]source_data!F216="",_xlfn.XLOOKUP(T214,[1]tailored_settings!$B$20:$B$25,[1]tailored_settings!$A$20:$A$25,"")))</f>
        <v>Providing financial aid during a time of crisis</v>
      </c>
      <c r="D214" s="12">
        <f>IF([1]source_data!G216="","",IF([1]source_data!G216="","",[1]source_data!G216))</f>
        <v>300</v>
      </c>
      <c r="E214" s="11" t="str">
        <f>IF([1]source_data!G216="","",[1]tailored_settings!$B$3)</f>
        <v>GBP</v>
      </c>
      <c r="F214" s="13" t="str">
        <f>IF([1]source_data!G216="","",IF([1]source_data!H216="","",[1]source_data!H216))</f>
        <v>2025-10-28</v>
      </c>
      <c r="G214" s="11" t="str">
        <f>IF([1]source_data!G216="","",[1]tailored_settings!$B$5)</f>
        <v>Individual Recipient</v>
      </c>
      <c r="H214" s="11" t="str">
        <f>IF([1]source_data!G216="","",IF(AND([1]source_data!A216&lt;&gt;"",[1]tailored_settings!$B$16="Publish"),CONCATENATE([1]tailored_settings!$B$2&amp;[1]source_data!A216),IF(AND([1]source_data!A216&lt;&gt;"",[1]tailored_settings!$B$16="Do not publish"),CONCATENATE([1]tailored_settings!$B$4&amp;TEXT(ROW(A214)-1,"0000")&amp;"_"&amp;TEXT(F214,"yyyy-mm")),CONCATENATE([1]tailored_settings!$B$4&amp;TEXT(ROW(A214)-1,"0000")&amp;"_"&amp;TEXT(F214,"yyyy-mm")))))</f>
        <v>360G-Longleigh-IND-0213_2025-10</v>
      </c>
      <c r="I214" s="11" t="str">
        <f>IF([1]source_data!G216="","",[1]tailored_settings!$B$7)</f>
        <v>Longleigh Foundation</v>
      </c>
      <c r="J214" s="11" t="str">
        <f>IF([1]source_data!G216="","",[1]tailored_settings!$B$6)</f>
        <v>GB-CHC-1169016</v>
      </c>
      <c r="K214" s="11" t="str">
        <f>IF([1]source_data!G216="","",IF([1]source_data!I216="","",VLOOKUP([1]source_data!I216,[1]codelist_mapping!A:C,3,FALSE)))</f>
        <v>GTIR080</v>
      </c>
      <c r="L214" s="11" t="str">
        <f>IF([1]source_data!G216="","",IF([1]source_data!J216="","",VLOOKUP([1]source_data!J216,[1]codelist_mapping!A:C,3,FALSE)))</f>
        <v/>
      </c>
      <c r="M214" s="11" t="str">
        <f>IF([1]source_data!G216="","",IF([1]source_data!K216="","",IF([1]source_data!M216&lt;&gt;"",CONCATENATE(VLOOKUP([1]source_data!K216,[1]codelist_mapping!F:H,3,FALSE)&amp;";"&amp;VLOOKUP([1]source_data!L216,[1]codelist_mapping!F:H,3,FALSE)&amp;";"&amp;VLOOKUP([1]source_data!M216,[1]codelist_mapping!F:H,3,FALSE)),IF([1]source_data!L216&lt;&gt;"",CONCATENATE(VLOOKUP([1]source_data!K216,[1]codelist_mapping!F:H,3,FALSE)&amp;";"&amp;VLOOKUP([1]source_data!L216,[1]codelist_mapping!F:H,3,FALSE)),IF([1]source_data!K216&lt;&gt;"",CONCATENATE(VLOOKUP([1]source_data!K216,[1]codelist_mapping!F:H,3,FALSE)))))))</f>
        <v>GTIP070</v>
      </c>
      <c r="N214" s="14" t="str">
        <f>IF([1]source_data!G216="","",IF([1]source_data!D216="","",VLOOKUP([1]source_data!D216,[1]geo_data!A:I,9,FALSE)))</f>
        <v>Wallingford</v>
      </c>
      <c r="O214" s="14" t="str">
        <f>IF([1]source_data!G216="","",IF([1]source_data!D216="","",VLOOKUP([1]source_data!D216,[1]geo_data!A:I,8,FALSE)))</f>
        <v>E05011710</v>
      </c>
      <c r="P214" s="14" t="str">
        <f>IF([1]source_data!G216="","",IF(LEFT(O214,3)="E05","WD",IF(LEFT(O214,3)="S13","WD",IF(LEFT(O214,3)="W05","WD",IF(LEFT(O214,3)="W06","UA",IF(LEFT(O214,3)="S12","CA",IF(LEFT(O214,3)="E06","UA",IF(LEFT(O214,3)="E07","NMD",IF(LEFT(O214,3)="E08","MD",IF(LEFT(O214,3)="E09","LONB"))))))))))</f>
        <v>WD</v>
      </c>
      <c r="Q214" s="14" t="str">
        <f>IF([1]source_data!G216="","",IF([1]source_data!D216="","",VLOOKUP([1]source_data!D216,[1]geo_data!A:I,7,FALSE)))</f>
        <v>South Oxfordshire</v>
      </c>
      <c r="R214" s="14" t="str">
        <f>IF([1]source_data!G216="","",IF([1]source_data!D216="","",VLOOKUP([1]source_data!D216,[1]geo_data!A:I,6,FALSE)))</f>
        <v>E07000179</v>
      </c>
      <c r="S214" s="14" t="str">
        <f>IF([1]source_data!G216="","",IF(LEFT(R214,3)="E05","WD",IF(LEFT(R214,3)="S13","WD",IF(LEFT(R214,3)="W05","WD",IF(LEFT(R214,3)="W06","UA",IF(LEFT(R214,3)="S12","CA",IF(LEFT(R214,3)="E06","UA",IF(LEFT(R214,3)="E07","NMD",IF(LEFT(R214,3)="E08","MD",IF(LEFT(R214,3)="E09","LONB"))))))))))</f>
        <v>NMD</v>
      </c>
      <c r="T214" s="11" t="str">
        <f>IF([1]source_data!G216="","",IF([1]source_data!N216="","",[1]source_data!N216))</f>
        <v>Crisis Grant</v>
      </c>
      <c r="U214" s="15">
        <f>IF([1]source_data!G216="","",[1]tailored_settings!$B$8)</f>
        <v>46239</v>
      </c>
      <c r="V214" s="11" t="str">
        <f>IF([1]source_data!G216="","",[1]tailored_settings!$B$9)</f>
        <v>http://www.longleigh.org/</v>
      </c>
      <c r="W214" s="13" t="str">
        <f>IF([1]source_data!G216="","",IF([1]source_data!O216="","",[1]source_data!O216))</f>
        <v>2025-10-28</v>
      </c>
      <c r="X214" s="16" t="str">
        <f>IF([1]source_data!G216="","",IF([1]source_data!P216="","",[1]source_data!P216))</f>
        <v>2025-12-24</v>
      </c>
      <c r="Y214" s="17">
        <f>IF([1]source_data!G216="","",IF([1]source_data!Q216="","",[1]source_data!Q216))</f>
        <v>1</v>
      </c>
      <c r="Z214" s="18" t="str">
        <f>IF([1]source_data!G216="","",IF([1]source_data!I216="","",[1]tailored_settings!$B$10))</f>
        <v>Primary grant reason</v>
      </c>
      <c r="AA214" s="18" t="str">
        <f>IF([1]source_data!G216="","",IF([1]source_data!I216="","",[1]source_data!I216))</f>
        <v>3. Customer/family moving from homelessness/supported living into independent living.</v>
      </c>
      <c r="AB214" s="18" t="str">
        <f>IF([1]source_data!G216="","",IF([1]source_data!J216="","",[1]tailored_settings!$B$11))</f>
        <v/>
      </c>
      <c r="AC214" s="18" t="str">
        <f>IF([1]source_data!G216="","",IF([1]source_data!J216="","",[1]source_data!J216))</f>
        <v/>
      </c>
      <c r="AD214" s="18" t="str">
        <f>IF([1]source_data!G216="","",IF([1]source_data!K216="","",[1]tailored_settings!$B$12))</f>
        <v>Grant purpose</v>
      </c>
      <c r="AE214" s="18" t="str">
        <f>IF([1]source_data!G216="","",IF([1]source_data!K216="","",[1]source_data!K216))</f>
        <v>Food vouchers</v>
      </c>
      <c r="AF214" s="18" t="str">
        <f>IF([1]source_data!G216="","",IF([1]source_data!K216="","",[1]tailored_settings!$B$13))</f>
        <v>Grant purpose</v>
      </c>
      <c r="AG214" s="18" t="str">
        <f>IF([1]source_data!G216="","",IF([1]source_data!K216="","",[1]source_data!K216))</f>
        <v>Food vouchers</v>
      </c>
      <c r="AH214" s="18" t="str">
        <f>IF([1]source_data!G216="","",IF([1]source_data!M216="","",[1]tailored_settings!$B$14))</f>
        <v/>
      </c>
      <c r="AI214" s="18" t="str">
        <f>IF([1]source_data!G216="","",IF([1]source_data!M216="","",[1]source_data!M216))</f>
        <v/>
      </c>
    </row>
    <row r="215" spans="1:35" ht="16" x14ac:dyDescent="0.2">
      <c r="A215" s="11" t="str">
        <f>IF([1]source_data!G217="","",IF(AND([1]source_data!C217&lt;&gt;"",[1]tailored_settings!$B$15="Publish"),CONCATENATE([1]tailored_settings!$B$2&amp;[1]source_data!C217),IF(AND([1]source_data!C217&lt;&gt;"",[1]tailored_settings!$B$15="Do not publish"),CONCATENATE([1]tailored_settings!$B$2&amp;TEXT(ROW(A215)-1,"0000")&amp;"_"&amp;TEXT(F215,"yyyy-mm")),CONCATENATE([1]tailored_settings!$B$2&amp;TEXT(ROW(A215)-1,"0000")&amp;"_"&amp;TEXT(F215,"yyyy-mm")))))</f>
        <v>360G-Longleigh-E25-00292W</v>
      </c>
      <c r="B215" s="11" t="str">
        <f>IF([1]source_data!G217="","",IF([1]source_data!E217&lt;&gt;"",[1]source_data!E217,CONCATENATE("Grant to "&amp;G215)))</f>
        <v>Grant to Individual Recipient</v>
      </c>
      <c r="C215" s="11" t="str">
        <f>IF([1]source_data!G217="","",IF([1]source_data!F217="",_xlfn.XLOOKUP(T215,[1]tailored_settings!$B$20:$B$25,[1]tailored_settings!$A$20:$A$25,"")))</f>
        <v>Helping to alleviate financial hardship</v>
      </c>
      <c r="D215" s="12">
        <f>IF([1]source_data!G217="","",IF([1]source_data!G217="","",[1]source_data!G217))</f>
        <v>743.98</v>
      </c>
      <c r="E215" s="11" t="str">
        <f>IF([1]source_data!G217="","",[1]tailored_settings!$B$3)</f>
        <v>GBP</v>
      </c>
      <c r="F215" s="13" t="str">
        <f>IF([1]source_data!G217="","",IF([1]source_data!H217="","",[1]source_data!H217))</f>
        <v>2025-10-28</v>
      </c>
      <c r="G215" s="11" t="str">
        <f>IF([1]source_data!G217="","",[1]tailored_settings!$B$5)</f>
        <v>Individual Recipient</v>
      </c>
      <c r="H215" s="11" t="str">
        <f>IF([1]source_data!G217="","",IF(AND([1]source_data!A217&lt;&gt;"",[1]tailored_settings!$B$16="Publish"),CONCATENATE([1]tailored_settings!$B$2&amp;[1]source_data!A217),IF(AND([1]source_data!A217&lt;&gt;"",[1]tailored_settings!$B$16="Do not publish"),CONCATENATE([1]tailored_settings!$B$4&amp;TEXT(ROW(A215)-1,"0000")&amp;"_"&amp;TEXT(F215,"yyyy-mm")),CONCATENATE([1]tailored_settings!$B$4&amp;TEXT(ROW(A215)-1,"0000")&amp;"_"&amp;TEXT(F215,"yyyy-mm")))))</f>
        <v>360G-Longleigh-IND-0214_2025-10</v>
      </c>
      <c r="I215" s="11" t="str">
        <f>IF([1]source_data!G217="","",[1]tailored_settings!$B$7)</f>
        <v>Longleigh Foundation</v>
      </c>
      <c r="J215" s="11" t="str">
        <f>IF([1]source_data!G217="","",[1]tailored_settings!$B$6)</f>
        <v>GB-CHC-1169016</v>
      </c>
      <c r="K215" s="11" t="str">
        <f>IF([1]source_data!G217="","",IF([1]source_data!I217="","",VLOOKUP([1]source_data!I217,[1]codelist_mapping!A:C,3,FALSE)))</f>
        <v>GTIR080</v>
      </c>
      <c r="L215" s="11" t="str">
        <f>IF([1]source_data!G217="","",IF([1]source_data!J217="","",VLOOKUP([1]source_data!J217,[1]codelist_mapping!A:C,3,FALSE)))</f>
        <v/>
      </c>
      <c r="M215" s="11" t="str">
        <f>IF([1]source_data!G217="","",IF([1]source_data!K217="","",IF([1]source_data!M217&lt;&gt;"",CONCATENATE(VLOOKUP([1]source_data!K217,[1]codelist_mapping!F:H,3,FALSE)&amp;";"&amp;VLOOKUP([1]source_data!L217,[1]codelist_mapping!F:H,3,FALSE)&amp;";"&amp;VLOOKUP([1]source_data!M217,[1]codelist_mapping!F:H,3,FALSE)),IF([1]source_data!L217&lt;&gt;"",CONCATENATE(VLOOKUP([1]source_data!K217,[1]codelist_mapping!F:H,3,FALSE)&amp;";"&amp;VLOOKUP([1]source_data!L217,[1]codelist_mapping!F:H,3,FALSE)),IF([1]source_data!K217&lt;&gt;"",CONCATENATE(VLOOKUP([1]source_data!K217,[1]codelist_mapping!F:H,3,FALSE)))))))</f>
        <v>GTIP020</v>
      </c>
      <c r="N215" s="14" t="str">
        <f>IF([1]source_data!G217="","",IF([1]source_data!D217="","",VLOOKUP([1]source_data!D217,[1]geo_data!A:I,9,FALSE)))</f>
        <v>Wallingford</v>
      </c>
      <c r="O215" s="14" t="str">
        <f>IF([1]source_data!G217="","",IF([1]source_data!D217="","",VLOOKUP([1]source_data!D217,[1]geo_data!A:I,8,FALSE)))</f>
        <v>E05011710</v>
      </c>
      <c r="P215" s="14" t="str">
        <f>IF([1]source_data!G217="","",IF(LEFT(O215,3)="E05","WD",IF(LEFT(O215,3)="S13","WD",IF(LEFT(O215,3)="W05","WD",IF(LEFT(O215,3)="W06","UA",IF(LEFT(O215,3)="S12","CA",IF(LEFT(O215,3)="E06","UA",IF(LEFT(O215,3)="E07","NMD",IF(LEFT(O215,3)="E08","MD",IF(LEFT(O215,3)="E09","LONB"))))))))))</f>
        <v>WD</v>
      </c>
      <c r="Q215" s="14" t="str">
        <f>IF([1]source_data!G217="","",IF([1]source_data!D217="","",VLOOKUP([1]source_data!D217,[1]geo_data!A:I,7,FALSE)))</f>
        <v>South Oxfordshire</v>
      </c>
      <c r="R215" s="14" t="str">
        <f>IF([1]source_data!G217="","",IF([1]source_data!D217="","",VLOOKUP([1]source_data!D217,[1]geo_data!A:I,6,FALSE)))</f>
        <v>E07000179</v>
      </c>
      <c r="S215" s="14" t="str">
        <f>IF([1]source_data!G217="","",IF(LEFT(R215,3)="E05","WD",IF(LEFT(R215,3)="S13","WD",IF(LEFT(R215,3)="W05","WD",IF(LEFT(R215,3)="W06","UA",IF(LEFT(R215,3)="S12","CA",IF(LEFT(R215,3)="E06","UA",IF(LEFT(R215,3)="E07","NMD",IF(LEFT(R215,3)="E08","MD",IF(LEFT(R215,3)="E09","LONB"))))))))))</f>
        <v>NMD</v>
      </c>
      <c r="T215" s="11" t="str">
        <f>IF([1]source_data!G217="","",IF([1]source_data!N217="","",[1]source_data!N217))</f>
        <v>Hardship Grant</v>
      </c>
      <c r="U215" s="15">
        <f>IF([1]source_data!G217="","",[1]tailored_settings!$B$8)</f>
        <v>46239</v>
      </c>
      <c r="V215" s="11" t="str">
        <f>IF([1]source_data!G217="","",[1]tailored_settings!$B$9)</f>
        <v>http://www.longleigh.org/</v>
      </c>
      <c r="W215" s="13" t="str">
        <f>IF([1]source_data!G217="","",IF([1]source_data!O217="","",[1]source_data!O217))</f>
        <v>2025-10-28</v>
      </c>
      <c r="X215" s="16" t="str">
        <f>IF([1]source_data!G217="","",IF([1]source_data!P217="","",[1]source_data!P217))</f>
        <v>2025-11-05</v>
      </c>
      <c r="Y215" s="17">
        <f>IF([1]source_data!G217="","",IF([1]source_data!Q217="","",[1]source_data!Q217))</f>
        <v>0</v>
      </c>
      <c r="Z215" s="18" t="str">
        <f>IF([1]source_data!G217="","",IF([1]source_data!I217="","",[1]tailored_settings!$B$10))</f>
        <v>Primary grant reason</v>
      </c>
      <c r="AA215" s="18" t="str">
        <f>IF([1]source_data!G217="","",IF([1]source_data!I217="","",[1]source_data!I217))</f>
        <v>3. Customer/family moving from homelessness/supported living into independent living.</v>
      </c>
      <c r="AB215" s="18" t="str">
        <f>IF([1]source_data!G217="","",IF([1]source_data!J217="","",[1]tailored_settings!$B$11))</f>
        <v/>
      </c>
      <c r="AC215" s="18" t="str">
        <f>IF([1]source_data!G217="","",IF([1]source_data!J217="","",[1]source_data!J217))</f>
        <v/>
      </c>
      <c r="AD215" s="18" t="str">
        <f>IF([1]source_data!G217="","",IF([1]source_data!K217="","",[1]tailored_settings!$B$12))</f>
        <v>Grant purpose</v>
      </c>
      <c r="AE215" s="18" t="str">
        <f>IF([1]source_data!G217="","",IF([1]source_data!K217="","",[1]source_data!K217))</f>
        <v>Appliances</v>
      </c>
      <c r="AF215" s="18" t="str">
        <f>IF([1]source_data!G217="","",IF([1]source_data!K217="","",[1]tailored_settings!$B$13))</f>
        <v>Grant purpose</v>
      </c>
      <c r="AG215" s="18" t="str">
        <f>IF([1]source_data!G217="","",IF([1]source_data!K217="","",[1]source_data!K217))</f>
        <v>Appliances</v>
      </c>
      <c r="AH215" s="18" t="str">
        <f>IF([1]source_data!G217="","",IF([1]source_data!M217="","",[1]tailored_settings!$B$14))</f>
        <v/>
      </c>
      <c r="AI215" s="18" t="str">
        <f>IF([1]source_data!G217="","",IF([1]source_data!M217="","",[1]source_data!M217))</f>
        <v/>
      </c>
    </row>
    <row r="216" spans="1:35" ht="16" x14ac:dyDescent="0.2">
      <c r="A216" s="11" t="str">
        <f>IF([1]source_data!G218="","",IF(AND([1]source_data!C218&lt;&gt;"",[1]tailored_settings!$B$15="Publish"),CONCATENATE([1]tailored_settings!$B$2&amp;[1]source_data!C218),IF(AND([1]source_data!C218&lt;&gt;"",[1]tailored_settings!$B$15="Do not publish"),CONCATENATE([1]tailored_settings!$B$2&amp;TEXT(ROW(A216)-1,"0000")&amp;"_"&amp;TEXT(F216,"yyyy-mm")),CONCATENATE([1]tailored_settings!$B$2&amp;TEXT(ROW(A216)-1,"0000")&amp;"_"&amp;TEXT(F216,"yyyy-mm")))))</f>
        <v>360G-Longleigh-E25-00293W</v>
      </c>
      <c r="B216" s="11" t="str">
        <f>IF([1]source_data!G218="","",IF([1]source_data!E218&lt;&gt;"",[1]source_data!E218,CONCATENATE("Grant to "&amp;G216)))</f>
        <v>Grant to Individual Recipient</v>
      </c>
      <c r="C216" s="11" t="str">
        <f>IF([1]source_data!G218="","",IF([1]source_data!F218="",_xlfn.XLOOKUP(T216,[1]tailored_settings!$B$20:$B$25,[1]tailored_settings!$A$20:$A$25,"")))</f>
        <v>Providing financial aid during a time of crisis</v>
      </c>
      <c r="D216" s="12">
        <f>IF([1]source_data!G218="","",IF([1]source_data!G218="","",[1]source_data!G218))</f>
        <v>500</v>
      </c>
      <c r="E216" s="11" t="str">
        <f>IF([1]source_data!G218="","",[1]tailored_settings!$B$3)</f>
        <v>GBP</v>
      </c>
      <c r="F216" s="13" t="str">
        <f>IF([1]source_data!G218="","",IF([1]source_data!H218="","",[1]source_data!H218))</f>
        <v>2025-10-28</v>
      </c>
      <c r="G216" s="11" t="str">
        <f>IF([1]source_data!G218="","",[1]tailored_settings!$B$5)</f>
        <v>Individual Recipient</v>
      </c>
      <c r="H216" s="11" t="str">
        <f>IF([1]source_data!G218="","",IF(AND([1]source_data!A218&lt;&gt;"",[1]tailored_settings!$B$16="Publish"),CONCATENATE([1]tailored_settings!$B$2&amp;[1]source_data!A218),IF(AND([1]source_data!A218&lt;&gt;"",[1]tailored_settings!$B$16="Do not publish"),CONCATENATE([1]tailored_settings!$B$4&amp;TEXT(ROW(A216)-1,"0000")&amp;"_"&amp;TEXT(F216,"yyyy-mm")),CONCATENATE([1]tailored_settings!$B$4&amp;TEXT(ROW(A216)-1,"0000")&amp;"_"&amp;TEXT(F216,"yyyy-mm")))))</f>
        <v>360G-Longleigh-IND-0215_2025-10</v>
      </c>
      <c r="I216" s="11" t="str">
        <f>IF([1]source_data!G218="","",[1]tailored_settings!$B$7)</f>
        <v>Longleigh Foundation</v>
      </c>
      <c r="J216" s="11" t="str">
        <f>IF([1]source_data!G218="","",[1]tailored_settings!$B$6)</f>
        <v>GB-CHC-1169016</v>
      </c>
      <c r="K216" s="11" t="str">
        <f>IF([1]source_data!G218="","",IF([1]source_data!I218="","",VLOOKUP([1]source_data!I218,[1]codelist_mapping!A:C,3,FALSE)))</f>
        <v>GTIR060</v>
      </c>
      <c r="L216" s="11" t="str">
        <f>IF([1]source_data!G218="","",IF([1]source_data!J218="","",VLOOKUP([1]source_data!J218,[1]codelist_mapping!A:C,3,FALSE)))</f>
        <v/>
      </c>
      <c r="M216" s="11" t="str">
        <f>IF([1]source_data!G218="","",IF([1]source_data!K218="","",IF([1]source_data!M218&lt;&gt;"",CONCATENATE(VLOOKUP([1]source_data!K218,[1]codelist_mapping!F:H,3,FALSE)&amp;";"&amp;VLOOKUP([1]source_data!L218,[1]codelist_mapping!F:H,3,FALSE)&amp;";"&amp;VLOOKUP([1]source_data!M218,[1]codelist_mapping!F:H,3,FALSE)),IF([1]source_data!L218&lt;&gt;"",CONCATENATE(VLOOKUP([1]source_data!K218,[1]codelist_mapping!F:H,3,FALSE)&amp;";"&amp;VLOOKUP([1]source_data!L218,[1]codelist_mapping!F:H,3,FALSE)),IF([1]source_data!K218&lt;&gt;"",CONCATENATE(VLOOKUP([1]source_data!K218,[1]codelist_mapping!F:H,3,FALSE)))))))</f>
        <v>GTIP070;GTIP080</v>
      </c>
      <c r="N216" s="14" t="str">
        <f>IF([1]source_data!G218="","",IF([1]source_data!D218="","",VLOOKUP([1]source_data!D218,[1]geo_data!A:I,9,FALSE)))</f>
        <v>Dunstable Central</v>
      </c>
      <c r="O216" s="14" t="str">
        <f>IF([1]source_data!G218="","",IF([1]source_data!D218="","",VLOOKUP([1]source_data!D218,[1]geo_data!A:I,8,FALSE)))</f>
        <v>E05014403</v>
      </c>
      <c r="P216" s="14" t="str">
        <f>IF([1]source_data!G218="","",IF(LEFT(O216,3)="E05","WD",IF(LEFT(O216,3)="S13","WD",IF(LEFT(O216,3)="W05","WD",IF(LEFT(O216,3)="W06","UA",IF(LEFT(O216,3)="S12","CA",IF(LEFT(O216,3)="E06","UA",IF(LEFT(O216,3)="E07","NMD",IF(LEFT(O216,3)="E08","MD",IF(LEFT(O216,3)="E09","LONB"))))))))))</f>
        <v>WD</v>
      </c>
      <c r="Q216" s="14" t="str">
        <f>IF([1]source_data!G218="","",IF([1]source_data!D218="","",VLOOKUP([1]source_data!D218,[1]geo_data!A:I,7,FALSE)))</f>
        <v>Central Bedfordshire</v>
      </c>
      <c r="R216" s="14" t="str">
        <f>IF([1]source_data!G218="","",IF([1]source_data!D218="","",VLOOKUP([1]source_data!D218,[1]geo_data!A:I,6,FALSE)))</f>
        <v>E06000056</v>
      </c>
      <c r="S216" s="14" t="str">
        <f>IF([1]source_data!G218="","",IF(LEFT(R216,3)="E05","WD",IF(LEFT(R216,3)="S13","WD",IF(LEFT(R216,3)="W05","WD",IF(LEFT(R216,3)="W06","UA",IF(LEFT(R216,3)="S12","CA",IF(LEFT(R216,3)="E06","UA",IF(LEFT(R216,3)="E07","NMD",IF(LEFT(R216,3)="E08","MD",IF(LEFT(R216,3)="E09","LONB"))))))))))</f>
        <v>UA</v>
      </c>
      <c r="T216" s="11" t="str">
        <f>IF([1]source_data!G218="","",IF([1]source_data!N218="","",[1]source_data!N218))</f>
        <v>Crisis Grant</v>
      </c>
      <c r="U216" s="15">
        <f>IF([1]source_data!G218="","",[1]tailored_settings!$B$8)</f>
        <v>46239</v>
      </c>
      <c r="V216" s="11" t="str">
        <f>IF([1]source_data!G218="","",[1]tailored_settings!$B$9)</f>
        <v>http://www.longleigh.org/</v>
      </c>
      <c r="W216" s="13" t="str">
        <f>IF([1]source_data!G218="","",IF([1]source_data!O218="","",[1]source_data!O218))</f>
        <v>2025-10-28</v>
      </c>
      <c r="X216" s="16" t="str">
        <f>IF([1]source_data!G218="","",IF([1]source_data!P218="","",[1]source_data!P218))</f>
        <v>2026-03-27</v>
      </c>
      <c r="Y216" s="17">
        <f>IF([1]source_data!G218="","",IF([1]source_data!Q218="","",[1]source_data!Q218))</f>
        <v>4</v>
      </c>
      <c r="Z216" s="18" t="str">
        <f>IF([1]source_data!G218="","",IF([1]source_data!I218="","",[1]tailored_settings!$B$10))</f>
        <v>Primary grant reason</v>
      </c>
      <c r="AA216" s="18" t="str">
        <f>IF([1]source_data!G218="","",IF([1]source_data!I218="","",[1]source_data!I218))</f>
        <v>4. Customer/family fleeing from a violent or abusive relationship</v>
      </c>
      <c r="AB216" s="18" t="str">
        <f>IF([1]source_data!G218="","",IF([1]source_data!J218="","",[1]tailored_settings!$B$11))</f>
        <v/>
      </c>
      <c r="AC216" s="18" t="str">
        <f>IF([1]source_data!G218="","",IF([1]source_data!J218="","",[1]source_data!J218))</f>
        <v/>
      </c>
      <c r="AD216" s="18" t="str">
        <f>IF([1]source_data!G218="","",IF([1]source_data!K218="","",[1]tailored_settings!$B$12))</f>
        <v>Grant purpose</v>
      </c>
      <c r="AE216" s="18" t="str">
        <f>IF([1]source_data!G218="","",IF([1]source_data!K218="","",[1]source_data!K218))</f>
        <v>Food vouchers</v>
      </c>
      <c r="AF216" s="18" t="str">
        <f>IF([1]source_data!G218="","",IF([1]source_data!K218="","",[1]tailored_settings!$B$13))</f>
        <v>Grant purpose</v>
      </c>
      <c r="AG216" s="18" t="str">
        <f>IF([1]source_data!G218="","",IF([1]source_data!K218="","",[1]source_data!K218))</f>
        <v>Food vouchers</v>
      </c>
      <c r="AH216" s="18" t="str">
        <f>IF([1]source_data!G218="","",IF([1]source_data!M218="","",[1]tailored_settings!$B$14))</f>
        <v/>
      </c>
      <c r="AI216" s="18" t="str">
        <f>IF([1]source_data!G218="","",IF([1]source_data!M218="","",[1]source_data!M218))</f>
        <v/>
      </c>
    </row>
    <row r="217" spans="1:35" ht="16" x14ac:dyDescent="0.2">
      <c r="A217" s="11" t="str">
        <f>IF([1]source_data!G219="","",IF(AND([1]source_data!C219&lt;&gt;"",[1]tailored_settings!$B$15="Publish"),CONCATENATE([1]tailored_settings!$B$2&amp;[1]source_data!C219),IF(AND([1]source_data!C219&lt;&gt;"",[1]tailored_settings!$B$15="Do not publish"),CONCATENATE([1]tailored_settings!$B$2&amp;TEXT(ROW(A217)-1,"0000")&amp;"_"&amp;TEXT(F217,"yyyy-mm")),CONCATENATE([1]tailored_settings!$B$2&amp;TEXT(ROW(A217)-1,"0000")&amp;"_"&amp;TEXT(F217,"yyyy-mm")))))</f>
        <v>360G-Longleigh-E25-00294W</v>
      </c>
      <c r="B217" s="11" t="str">
        <f>IF([1]source_data!G219="","",IF([1]source_data!E219&lt;&gt;"",[1]source_data!E219,CONCATENATE("Grant to "&amp;G217)))</f>
        <v>Grant to Individual Recipient</v>
      </c>
      <c r="C217" s="11" t="str">
        <f>IF([1]source_data!G219="","",IF([1]source_data!F219="",_xlfn.XLOOKUP(T217,[1]tailored_settings!$B$20:$B$25,[1]tailored_settings!$A$20:$A$25,"")))</f>
        <v>Providing financial aid during a time of crisis</v>
      </c>
      <c r="D217" s="12">
        <f>IF([1]source_data!G219="","",IF([1]source_data!G219="","",[1]source_data!G219))</f>
        <v>350</v>
      </c>
      <c r="E217" s="11" t="str">
        <f>IF([1]source_data!G219="","",[1]tailored_settings!$B$3)</f>
        <v>GBP</v>
      </c>
      <c r="F217" s="13" t="str">
        <f>IF([1]source_data!G219="","",IF([1]source_data!H219="","",[1]source_data!H219))</f>
        <v>2025-10-28</v>
      </c>
      <c r="G217" s="11" t="str">
        <f>IF([1]source_data!G219="","",[1]tailored_settings!$B$5)</f>
        <v>Individual Recipient</v>
      </c>
      <c r="H217" s="11" t="str">
        <f>IF([1]source_data!G219="","",IF(AND([1]source_data!A219&lt;&gt;"",[1]tailored_settings!$B$16="Publish"),CONCATENATE([1]tailored_settings!$B$2&amp;[1]source_data!A219),IF(AND([1]source_data!A219&lt;&gt;"",[1]tailored_settings!$B$16="Do not publish"),CONCATENATE([1]tailored_settings!$B$4&amp;TEXT(ROW(A217)-1,"0000")&amp;"_"&amp;TEXT(F217,"yyyy-mm")),CONCATENATE([1]tailored_settings!$B$4&amp;TEXT(ROW(A217)-1,"0000")&amp;"_"&amp;TEXT(F217,"yyyy-mm")))))</f>
        <v>360G-Longleigh-IND-0216_2025-10</v>
      </c>
      <c r="I217" s="11" t="str">
        <f>IF([1]source_data!G219="","",[1]tailored_settings!$B$7)</f>
        <v>Longleigh Foundation</v>
      </c>
      <c r="J217" s="11" t="str">
        <f>IF([1]source_data!G219="","",[1]tailored_settings!$B$6)</f>
        <v>GB-CHC-1169016</v>
      </c>
      <c r="K217" s="11" t="str">
        <f>IF([1]source_data!G219="","",IF([1]source_data!I219="","",VLOOKUP([1]source_data!I219,[1]codelist_mapping!A:C,3,FALSE)))</f>
        <v>GTIR030</v>
      </c>
      <c r="L217" s="11" t="str">
        <f>IF([1]source_data!G219="","",IF([1]source_data!J219="","",VLOOKUP([1]source_data!J219,[1]codelist_mapping!A:C,3,FALSE)))</f>
        <v/>
      </c>
      <c r="M217" s="11" t="str">
        <f>IF([1]source_data!G219="","",IF([1]source_data!K219="","",IF([1]source_data!M219&lt;&gt;"",CONCATENATE(VLOOKUP([1]source_data!K219,[1]codelist_mapping!F:H,3,FALSE)&amp;";"&amp;VLOOKUP([1]source_data!L219,[1]codelist_mapping!F:H,3,FALSE)&amp;";"&amp;VLOOKUP([1]source_data!M219,[1]codelist_mapping!F:H,3,FALSE)),IF([1]source_data!L219&lt;&gt;"",CONCATENATE(VLOOKUP([1]source_data!K219,[1]codelist_mapping!F:H,3,FALSE)&amp;";"&amp;VLOOKUP([1]source_data!L219,[1]codelist_mapping!F:H,3,FALSE)),IF([1]source_data!K219&lt;&gt;"",CONCATENATE(VLOOKUP([1]source_data!K219,[1]codelist_mapping!F:H,3,FALSE)))))))</f>
        <v>GTIP070</v>
      </c>
      <c r="N217" s="14" t="str">
        <f>IF([1]source_data!G219="","",IF([1]source_data!D219="","",VLOOKUP([1]source_data!D219,[1]geo_data!A:I,9,FALSE)))</f>
        <v>Leominster East</v>
      </c>
      <c r="O217" s="14" t="str">
        <f>IF([1]source_data!G219="","",IF([1]source_data!D219="","",VLOOKUP([1]source_data!D219,[1]geo_data!A:I,8,FALSE)))</f>
        <v>E05009468</v>
      </c>
      <c r="P217" s="14" t="str">
        <f>IF([1]source_data!G219="","",IF(LEFT(O217,3)="E05","WD",IF(LEFT(O217,3)="S13","WD",IF(LEFT(O217,3)="W05","WD",IF(LEFT(O217,3)="W06","UA",IF(LEFT(O217,3)="S12","CA",IF(LEFT(O217,3)="E06","UA",IF(LEFT(O217,3)="E07","NMD",IF(LEFT(O217,3)="E08","MD",IF(LEFT(O217,3)="E09","LONB"))))))))))</f>
        <v>WD</v>
      </c>
      <c r="Q217" s="14" t="str">
        <f>IF([1]source_data!G219="","",IF([1]source_data!D219="","",VLOOKUP([1]source_data!D219,[1]geo_data!A:I,7,FALSE)))</f>
        <v>Herefordshire, County of</v>
      </c>
      <c r="R217" s="14" t="str">
        <f>IF([1]source_data!G219="","",IF([1]source_data!D219="","",VLOOKUP([1]source_data!D219,[1]geo_data!A:I,6,FALSE)))</f>
        <v>E06000019</v>
      </c>
      <c r="S217" s="14" t="str">
        <f>IF([1]source_data!G219="","",IF(LEFT(R217,3)="E05","WD",IF(LEFT(R217,3)="S13","WD",IF(LEFT(R217,3)="W05","WD",IF(LEFT(R217,3)="W06","UA",IF(LEFT(R217,3)="S12","CA",IF(LEFT(R217,3)="E06","UA",IF(LEFT(R217,3)="E07","NMD",IF(LEFT(R217,3)="E08","MD",IF(LEFT(R217,3)="E09","LONB"))))))))))</f>
        <v>UA</v>
      </c>
      <c r="T217" s="11" t="str">
        <f>IF([1]source_data!G219="","",IF([1]source_data!N219="","",[1]source_data!N219))</f>
        <v>Crisis Grant</v>
      </c>
      <c r="U217" s="15">
        <f>IF([1]source_data!G219="","",[1]tailored_settings!$B$8)</f>
        <v>46239</v>
      </c>
      <c r="V217" s="11" t="str">
        <f>IF([1]source_data!G219="","",[1]tailored_settings!$B$9)</f>
        <v>http://www.longleigh.org/</v>
      </c>
      <c r="W217" s="13" t="str">
        <f>IF([1]source_data!G219="","",IF([1]source_data!O219="","",[1]source_data!O219))</f>
        <v>2025-10-28</v>
      </c>
      <c r="X217" s="16" t="str">
        <f>IF([1]source_data!G219="","",IF([1]source_data!P219="","",[1]source_data!P219))</f>
        <v>2026-01-13</v>
      </c>
      <c r="Y217" s="17">
        <f>IF([1]source_data!G219="","",IF([1]source_data!Q219="","",[1]source_data!Q219))</f>
        <v>2</v>
      </c>
      <c r="Z217" s="18" t="str">
        <f>IF([1]source_data!G219="","",IF([1]source_data!I219="","",[1]tailored_settings!$B$10))</f>
        <v>Primary grant reason</v>
      </c>
      <c r="AA217" s="18" t="str">
        <f>IF([1]source_data!G219="","",IF([1]source_data!I219="","",[1]source_data!I219))</f>
        <v>1. Customer/family with a diagnosed condition or disability</v>
      </c>
      <c r="AB217" s="18" t="str">
        <f>IF([1]source_data!G219="","",IF([1]source_data!J219="","",[1]tailored_settings!$B$11))</f>
        <v/>
      </c>
      <c r="AC217" s="18" t="str">
        <f>IF([1]source_data!G219="","",IF([1]source_data!J219="","",[1]source_data!J219))</f>
        <v/>
      </c>
      <c r="AD217" s="18" t="str">
        <f>IF([1]source_data!G219="","",IF([1]source_data!K219="","",[1]tailored_settings!$B$12))</f>
        <v>Grant purpose</v>
      </c>
      <c r="AE217" s="18" t="str">
        <f>IF([1]source_data!G219="","",IF([1]source_data!K219="","",[1]source_data!K219))</f>
        <v>Food vouchers</v>
      </c>
      <c r="AF217" s="18" t="str">
        <f>IF([1]source_data!G219="","",IF([1]source_data!K219="","",[1]tailored_settings!$B$13))</f>
        <v>Grant purpose</v>
      </c>
      <c r="AG217" s="18" t="str">
        <f>IF([1]source_data!G219="","",IF([1]source_data!K219="","",[1]source_data!K219))</f>
        <v>Food vouchers</v>
      </c>
      <c r="AH217" s="18" t="str">
        <f>IF([1]source_data!G219="","",IF([1]source_data!M219="","",[1]tailored_settings!$B$14))</f>
        <v/>
      </c>
      <c r="AI217" s="18" t="str">
        <f>IF([1]source_data!G219="","",IF([1]source_data!M219="","",[1]source_data!M219))</f>
        <v/>
      </c>
    </row>
    <row r="218" spans="1:35" ht="16" x14ac:dyDescent="0.2">
      <c r="A218" s="11" t="str">
        <f>IF([1]source_data!G220="","",IF(AND([1]source_data!C220&lt;&gt;"",[1]tailored_settings!$B$15="Publish"),CONCATENATE([1]tailored_settings!$B$2&amp;[1]source_data!C220),IF(AND([1]source_data!C220&lt;&gt;"",[1]tailored_settings!$B$15="Do not publish"),CONCATENATE([1]tailored_settings!$B$2&amp;TEXT(ROW(A218)-1,"0000")&amp;"_"&amp;TEXT(F218,"yyyy-mm")),CONCATENATE([1]tailored_settings!$B$2&amp;TEXT(ROW(A218)-1,"0000")&amp;"_"&amp;TEXT(F218,"yyyy-mm")))))</f>
        <v>360G-Longleigh-E25-00295W</v>
      </c>
      <c r="B218" s="11" t="str">
        <f>IF([1]source_data!G220="","",IF([1]source_data!E220&lt;&gt;"",[1]source_data!E220,CONCATENATE("Grant to "&amp;G218)))</f>
        <v>Grant to Individual Recipient</v>
      </c>
      <c r="C218" s="11" t="str">
        <f>IF([1]source_data!G220="","",IF([1]source_data!F220="",_xlfn.XLOOKUP(T218,[1]tailored_settings!$B$20:$B$25,[1]tailored_settings!$A$20:$A$25,"")))</f>
        <v>Helping to alleviate financial hardship</v>
      </c>
      <c r="D218" s="12">
        <f>IF([1]source_data!G220="","",IF([1]source_data!G220="","",[1]source_data!G220))</f>
        <v>816.31000000000006</v>
      </c>
      <c r="E218" s="11" t="str">
        <f>IF([1]source_data!G220="","",[1]tailored_settings!$B$3)</f>
        <v>GBP</v>
      </c>
      <c r="F218" s="13" t="str">
        <f>IF([1]source_data!G220="","",IF([1]source_data!H220="","",[1]source_data!H220))</f>
        <v>2025-10-28</v>
      </c>
      <c r="G218" s="11" t="str">
        <f>IF([1]source_data!G220="","",[1]tailored_settings!$B$5)</f>
        <v>Individual Recipient</v>
      </c>
      <c r="H218" s="11" t="str">
        <f>IF([1]source_data!G220="","",IF(AND([1]source_data!A220&lt;&gt;"",[1]tailored_settings!$B$16="Publish"),CONCATENATE([1]tailored_settings!$B$2&amp;[1]source_data!A220),IF(AND([1]source_data!A220&lt;&gt;"",[1]tailored_settings!$B$16="Do not publish"),CONCATENATE([1]tailored_settings!$B$4&amp;TEXT(ROW(A218)-1,"0000")&amp;"_"&amp;TEXT(F218,"yyyy-mm")),CONCATENATE([1]tailored_settings!$B$4&amp;TEXT(ROW(A218)-1,"0000")&amp;"_"&amp;TEXT(F218,"yyyy-mm")))))</f>
        <v>360G-Longleigh-IND-0217_2025-10</v>
      </c>
      <c r="I218" s="11" t="str">
        <f>IF([1]source_data!G220="","",[1]tailored_settings!$B$7)</f>
        <v>Longleigh Foundation</v>
      </c>
      <c r="J218" s="11" t="str">
        <f>IF([1]source_data!G220="","",[1]tailored_settings!$B$6)</f>
        <v>GB-CHC-1169016</v>
      </c>
      <c r="K218" s="11" t="str">
        <f>IF([1]source_data!G220="","",IF([1]source_data!I220="","",VLOOKUP([1]source_data!I220,[1]codelist_mapping!A:C,3,FALSE)))</f>
        <v>GTIR010</v>
      </c>
      <c r="L218" s="11" t="str">
        <f>IF([1]source_data!G220="","",IF([1]source_data!J220="","",VLOOKUP([1]source_data!J220,[1]codelist_mapping!A:C,3,FALSE)))</f>
        <v/>
      </c>
      <c r="M218" s="11" t="str">
        <f>IF([1]source_data!G220="","",IF([1]source_data!K220="","",IF([1]source_data!M220&lt;&gt;"",CONCATENATE(VLOOKUP([1]source_data!K220,[1]codelist_mapping!F:H,3,FALSE)&amp;";"&amp;VLOOKUP([1]source_data!L220,[1]codelist_mapping!F:H,3,FALSE)&amp;";"&amp;VLOOKUP([1]source_data!M220,[1]codelist_mapping!F:H,3,FALSE)),IF([1]source_data!L220&lt;&gt;"",CONCATENATE(VLOOKUP([1]source_data!K220,[1]codelist_mapping!F:H,3,FALSE)&amp;";"&amp;VLOOKUP([1]source_data!L220,[1]codelist_mapping!F:H,3,FALSE)),IF([1]source_data!K220&lt;&gt;"",CONCATENATE(VLOOKUP([1]source_data!K220,[1]codelist_mapping!F:H,3,FALSE)))))))</f>
        <v>GTIP020;GTIP080;GTIP080</v>
      </c>
      <c r="N218" s="14" t="str">
        <f>IF([1]source_data!G220="","",IF([1]source_data!D220="","",VLOOKUP([1]source_data!D220,[1]geo_data!A:I,9,FALSE)))</f>
        <v>Hoober</v>
      </c>
      <c r="O218" s="14" t="str">
        <f>IF([1]source_data!G220="","",IF([1]source_data!D220="","",VLOOKUP([1]source_data!D220,[1]geo_data!A:I,8,FALSE)))</f>
        <v>E05013003</v>
      </c>
      <c r="P218" s="14" t="str">
        <f>IF([1]source_data!G220="","",IF(LEFT(O218,3)="E05","WD",IF(LEFT(O218,3)="S13","WD",IF(LEFT(O218,3)="W05","WD",IF(LEFT(O218,3)="W06","UA",IF(LEFT(O218,3)="S12","CA",IF(LEFT(O218,3)="E06","UA",IF(LEFT(O218,3)="E07","NMD",IF(LEFT(O218,3)="E08","MD",IF(LEFT(O218,3)="E09","LONB"))))))))))</f>
        <v>WD</v>
      </c>
      <c r="Q218" s="14" t="str">
        <f>IF([1]source_data!G220="","",IF([1]source_data!D220="","",VLOOKUP([1]source_data!D220,[1]geo_data!A:I,7,FALSE)))</f>
        <v>Rotherham</v>
      </c>
      <c r="R218" s="14" t="str">
        <f>IF([1]source_data!G220="","",IF([1]source_data!D220="","",VLOOKUP([1]source_data!D220,[1]geo_data!A:I,6,FALSE)))</f>
        <v>E08000018</v>
      </c>
      <c r="S218" s="14" t="str">
        <f>IF([1]source_data!G220="","",IF(LEFT(R218,3)="E05","WD",IF(LEFT(R218,3)="S13","WD",IF(LEFT(R218,3)="W05","WD",IF(LEFT(R218,3)="W06","UA",IF(LEFT(R218,3)="S12","CA",IF(LEFT(R218,3)="E06","UA",IF(LEFT(R218,3)="E07","NMD",IF(LEFT(R218,3)="E08","MD",IF(LEFT(R218,3)="E09","LONB"))))))))))</f>
        <v>MD</v>
      </c>
      <c r="T218" s="11" t="str">
        <f>IF([1]source_data!G220="","",IF([1]source_data!N220="","",[1]source_data!N220))</f>
        <v>Hardship Grant</v>
      </c>
      <c r="U218" s="15">
        <f>IF([1]source_data!G220="","",[1]tailored_settings!$B$8)</f>
        <v>46239</v>
      </c>
      <c r="V218" s="11" t="str">
        <f>IF([1]source_data!G220="","",[1]tailored_settings!$B$9)</f>
        <v>http://www.longleigh.org/</v>
      </c>
      <c r="W218" s="13" t="str">
        <f>IF([1]source_data!G220="","",IF([1]source_data!O220="","",[1]source_data!O220))</f>
        <v>2025-10-28</v>
      </c>
      <c r="X218" s="16" t="str">
        <f>IF([1]source_data!G220="","",IF([1]source_data!P220="","",[1]source_data!P220))</f>
        <v>2025-12-02</v>
      </c>
      <c r="Y218" s="17">
        <f>IF([1]source_data!G220="","",IF([1]source_data!Q220="","",[1]source_data!Q220))</f>
        <v>1</v>
      </c>
      <c r="Z218" s="18" t="str">
        <f>IF([1]source_data!G220="","",IF([1]source_data!I220="","",[1]tailored_settings!$B$10))</f>
        <v>Primary grant reason</v>
      </c>
      <c r="AA218" s="18" t="str">
        <f>IF([1]source_data!G220="","",IF([1]source_data!I220="","",[1]source_data!I220))</f>
        <v>7. Customer/family with a child/ren in receipt of means-tested free school meals.</v>
      </c>
      <c r="AB218" s="18" t="str">
        <f>IF([1]source_data!G220="","",IF([1]source_data!J220="","",[1]tailored_settings!$B$11))</f>
        <v/>
      </c>
      <c r="AC218" s="18" t="str">
        <f>IF([1]source_data!G220="","",IF([1]source_data!J220="","",[1]source_data!J220))</f>
        <v/>
      </c>
      <c r="AD218" s="18" t="str">
        <f>IF([1]source_data!G220="","",IF([1]source_data!K220="","",[1]tailored_settings!$B$12))</f>
        <v>Grant purpose</v>
      </c>
      <c r="AE218" s="18" t="str">
        <f>IF([1]source_data!G220="","",IF([1]source_data!K220="","",[1]source_data!K220))</f>
        <v xml:space="preserve">Furniture </v>
      </c>
      <c r="AF218" s="18" t="str">
        <f>IF([1]source_data!G220="","",IF([1]source_data!K220="","",[1]tailored_settings!$B$13))</f>
        <v>Grant purpose</v>
      </c>
      <c r="AG218" s="18" t="str">
        <f>IF([1]source_data!G220="","",IF([1]source_data!K220="","",[1]source_data!K220))</f>
        <v xml:space="preserve">Furniture </v>
      </c>
      <c r="AH218" s="18" t="str">
        <f>IF([1]source_data!G220="","",IF([1]source_data!M220="","",[1]tailored_settings!$B$14))</f>
        <v>Grant purpose</v>
      </c>
      <c r="AI218" s="18" t="str">
        <f>IF([1]source_data!G220="","",IF([1]source_data!M220="","",[1]source_data!M220))</f>
        <v>School Uniform</v>
      </c>
    </row>
    <row r="219" spans="1:35" ht="16" x14ac:dyDescent="0.2">
      <c r="A219" s="11" t="str">
        <f>IF([1]source_data!G221="","",IF(AND([1]source_data!C221&lt;&gt;"",[1]tailored_settings!$B$15="Publish"),CONCATENATE([1]tailored_settings!$B$2&amp;[1]source_data!C221),IF(AND([1]source_data!C221&lt;&gt;"",[1]tailored_settings!$B$15="Do not publish"),CONCATENATE([1]tailored_settings!$B$2&amp;TEXT(ROW(A219)-1,"0000")&amp;"_"&amp;TEXT(F219,"yyyy-mm")),CONCATENATE([1]tailored_settings!$B$2&amp;TEXT(ROW(A219)-1,"0000")&amp;"_"&amp;TEXT(F219,"yyyy-mm")))))</f>
        <v>360G-Longleigh-E25-00296W</v>
      </c>
      <c r="B219" s="11" t="str">
        <f>IF([1]source_data!G221="","",IF([1]source_data!E221&lt;&gt;"",[1]source_data!E221,CONCATENATE("Grant to "&amp;G219)))</f>
        <v>Grant to Individual Recipient</v>
      </c>
      <c r="C219" s="11" t="str">
        <f>IF([1]source_data!G221="","",IF([1]source_data!F221="",_xlfn.XLOOKUP(T219,[1]tailored_settings!$B$20:$B$25,[1]tailored_settings!$A$20:$A$25,"")))</f>
        <v>Providing financial aid during a time of crisis</v>
      </c>
      <c r="D219" s="12">
        <f>IF([1]source_data!G221="","",IF([1]source_data!G221="","",[1]source_data!G221))</f>
        <v>500</v>
      </c>
      <c r="E219" s="11" t="str">
        <f>IF([1]source_data!G221="","",[1]tailored_settings!$B$3)</f>
        <v>GBP</v>
      </c>
      <c r="F219" s="13" t="str">
        <f>IF([1]source_data!G221="","",IF([1]source_data!H221="","",[1]source_data!H221))</f>
        <v>2025-10-30</v>
      </c>
      <c r="G219" s="11" t="str">
        <f>IF([1]source_data!G221="","",[1]tailored_settings!$B$5)</f>
        <v>Individual Recipient</v>
      </c>
      <c r="H219" s="11" t="str">
        <f>IF([1]source_data!G221="","",IF(AND([1]source_data!A221&lt;&gt;"",[1]tailored_settings!$B$16="Publish"),CONCATENATE([1]tailored_settings!$B$2&amp;[1]source_data!A221),IF(AND([1]source_data!A221&lt;&gt;"",[1]tailored_settings!$B$16="Do not publish"),CONCATENATE([1]tailored_settings!$B$4&amp;TEXT(ROW(A219)-1,"0000")&amp;"_"&amp;TEXT(F219,"yyyy-mm")),CONCATENATE([1]tailored_settings!$B$4&amp;TEXT(ROW(A219)-1,"0000")&amp;"_"&amp;TEXT(F219,"yyyy-mm")))))</f>
        <v>360G-Longleigh-IND-0218_2025-10</v>
      </c>
      <c r="I219" s="11" t="str">
        <f>IF([1]source_data!G221="","",[1]tailored_settings!$B$7)</f>
        <v>Longleigh Foundation</v>
      </c>
      <c r="J219" s="11" t="str">
        <f>IF([1]source_data!G221="","",[1]tailored_settings!$B$6)</f>
        <v>GB-CHC-1169016</v>
      </c>
      <c r="K219" s="11" t="str">
        <f>IF([1]source_data!G221="","",IF([1]source_data!I221="","",VLOOKUP([1]source_data!I221,[1]codelist_mapping!A:C,3,FALSE)))</f>
        <v>GTIR060</v>
      </c>
      <c r="L219" s="11" t="str">
        <f>IF([1]source_data!G221="","",IF([1]source_data!J221="","",VLOOKUP([1]source_data!J221,[1]codelist_mapping!A:C,3,FALSE)))</f>
        <v/>
      </c>
      <c r="M219" s="11" t="str">
        <f>IF([1]source_data!G221="","",IF([1]source_data!K221="","",IF([1]source_data!M221&lt;&gt;"",CONCATENATE(VLOOKUP([1]source_data!K221,[1]codelist_mapping!F:H,3,FALSE)&amp;";"&amp;VLOOKUP([1]source_data!L221,[1]codelist_mapping!F:H,3,FALSE)&amp;";"&amp;VLOOKUP([1]source_data!M221,[1]codelist_mapping!F:H,3,FALSE)),IF([1]source_data!L221&lt;&gt;"",CONCATENATE(VLOOKUP([1]source_data!K221,[1]codelist_mapping!F:H,3,FALSE)&amp;";"&amp;VLOOKUP([1]source_data!L221,[1]codelist_mapping!F:H,3,FALSE)),IF([1]source_data!K221&lt;&gt;"",CONCATENATE(VLOOKUP([1]source_data!K221,[1]codelist_mapping!F:H,3,FALSE)))))))</f>
        <v>GTIP070;GTIP080</v>
      </c>
      <c r="N219" s="14" t="str">
        <f>IF([1]source_data!G221="","",IF([1]source_data!D221="","",VLOOKUP([1]source_data!D221,[1]geo_data!A:I,9,FALSE)))</f>
        <v>Kempston Central &amp; East</v>
      </c>
      <c r="O219" s="14" t="str">
        <f>IF([1]source_data!G221="","",IF([1]source_data!D221="","",VLOOKUP([1]source_data!D221,[1]geo_data!A:I,8,FALSE)))</f>
        <v>E05014504</v>
      </c>
      <c r="P219" s="14" t="str">
        <f>IF([1]source_data!G221="","",IF(LEFT(O219,3)="E05","WD",IF(LEFT(O219,3)="S13","WD",IF(LEFT(O219,3)="W05","WD",IF(LEFT(O219,3)="W06","UA",IF(LEFT(O219,3)="S12","CA",IF(LEFT(O219,3)="E06","UA",IF(LEFT(O219,3)="E07","NMD",IF(LEFT(O219,3)="E08","MD",IF(LEFT(O219,3)="E09","LONB"))))))))))</f>
        <v>WD</v>
      </c>
      <c r="Q219" s="14" t="str">
        <f>IF([1]source_data!G221="","",IF([1]source_data!D221="","",VLOOKUP([1]source_data!D221,[1]geo_data!A:I,7,FALSE)))</f>
        <v>Bedford</v>
      </c>
      <c r="R219" s="14" t="str">
        <f>IF([1]source_data!G221="","",IF([1]source_data!D221="","",VLOOKUP([1]source_data!D221,[1]geo_data!A:I,6,FALSE)))</f>
        <v>E06000055</v>
      </c>
      <c r="S219" s="14" t="str">
        <f>IF([1]source_data!G221="","",IF(LEFT(R219,3)="E05","WD",IF(LEFT(R219,3)="S13","WD",IF(LEFT(R219,3)="W05","WD",IF(LEFT(R219,3)="W06","UA",IF(LEFT(R219,3)="S12","CA",IF(LEFT(R219,3)="E06","UA",IF(LEFT(R219,3)="E07","NMD",IF(LEFT(R219,3)="E08","MD",IF(LEFT(R219,3)="E09","LONB"))))))))))</f>
        <v>UA</v>
      </c>
      <c r="T219" s="11" t="str">
        <f>IF([1]source_data!G221="","",IF([1]source_data!N221="","",[1]source_data!N221))</f>
        <v>Crisis Grant</v>
      </c>
      <c r="U219" s="15">
        <f>IF([1]source_data!G221="","",[1]tailored_settings!$B$8)</f>
        <v>46239</v>
      </c>
      <c r="V219" s="11" t="str">
        <f>IF([1]source_data!G221="","",[1]tailored_settings!$B$9)</f>
        <v>http://www.longleigh.org/</v>
      </c>
      <c r="W219" s="13" t="str">
        <f>IF([1]source_data!G221="","",IF([1]source_data!O221="","",[1]source_data!O221))</f>
        <v>2025-10-30</v>
      </c>
      <c r="X219" s="16" t="str">
        <f>IF([1]source_data!G221="","",IF([1]source_data!P221="","",[1]source_data!P221))</f>
        <v>2025-12-19</v>
      </c>
      <c r="Y219" s="17">
        <f>IF([1]source_data!G221="","",IF([1]source_data!Q221="","",[1]source_data!Q221))</f>
        <v>1</v>
      </c>
      <c r="Z219" s="18" t="str">
        <f>IF([1]source_data!G221="","",IF([1]source_data!I221="","",[1]tailored_settings!$B$10))</f>
        <v>Primary grant reason</v>
      </c>
      <c r="AA219" s="18" t="str">
        <f>IF([1]source_data!G221="","",IF([1]source_data!I221="","",[1]source_data!I221))</f>
        <v>4. Customer/family fleeing from a violent or abusive relationship</v>
      </c>
      <c r="AB219" s="18" t="str">
        <f>IF([1]source_data!G221="","",IF([1]source_data!J221="","",[1]tailored_settings!$B$11))</f>
        <v/>
      </c>
      <c r="AC219" s="18" t="str">
        <f>IF([1]source_data!G221="","",IF([1]source_data!J221="","",[1]source_data!J221))</f>
        <v/>
      </c>
      <c r="AD219" s="18" t="str">
        <f>IF([1]source_data!G221="","",IF([1]source_data!K221="","",[1]tailored_settings!$B$12))</f>
        <v>Grant purpose</v>
      </c>
      <c r="AE219" s="18" t="str">
        <f>IF([1]source_data!G221="","",IF([1]source_data!K221="","",[1]source_data!K221))</f>
        <v>Food vouchers</v>
      </c>
      <c r="AF219" s="18" t="str">
        <f>IF([1]source_data!G221="","",IF([1]source_data!K221="","",[1]tailored_settings!$B$13))</f>
        <v>Grant purpose</v>
      </c>
      <c r="AG219" s="18" t="str">
        <f>IF([1]source_data!G221="","",IF([1]source_data!K221="","",[1]source_data!K221))</f>
        <v>Food vouchers</v>
      </c>
      <c r="AH219" s="18" t="str">
        <f>IF([1]source_data!G221="","",IF([1]source_data!M221="","",[1]tailored_settings!$B$14))</f>
        <v/>
      </c>
      <c r="AI219" s="18" t="str">
        <f>IF([1]source_data!G221="","",IF([1]source_data!M221="","",[1]source_data!M221))</f>
        <v/>
      </c>
    </row>
    <row r="220" spans="1:35" ht="16" x14ac:dyDescent="0.2">
      <c r="A220" s="11" t="str">
        <f>IF([1]source_data!G222="","",IF(AND([1]source_data!C222&lt;&gt;"",[1]tailored_settings!$B$15="Publish"),CONCATENATE([1]tailored_settings!$B$2&amp;[1]source_data!C222),IF(AND([1]source_data!C222&lt;&gt;"",[1]tailored_settings!$B$15="Do not publish"),CONCATENATE([1]tailored_settings!$B$2&amp;TEXT(ROW(A220)-1,"0000")&amp;"_"&amp;TEXT(F220,"yyyy-mm")),CONCATENATE([1]tailored_settings!$B$2&amp;TEXT(ROW(A220)-1,"0000")&amp;"_"&amp;TEXT(F220,"yyyy-mm")))))</f>
        <v>360G-Longleigh-E25-00297W</v>
      </c>
      <c r="B220" s="11" t="str">
        <f>IF([1]source_data!G222="","",IF([1]source_data!E222&lt;&gt;"",[1]source_data!E222,CONCATENATE("Grant to "&amp;G220)))</f>
        <v>Grant to Individual Recipient</v>
      </c>
      <c r="C220" s="11" t="str">
        <f>IF([1]source_data!G222="","",IF([1]source_data!F222="",_xlfn.XLOOKUP(T220,[1]tailored_settings!$B$20:$B$25,[1]tailored_settings!$A$20:$A$25,"")))</f>
        <v>Providing financial aid during a time of crisis</v>
      </c>
      <c r="D220" s="12">
        <f>IF([1]source_data!G222="","",IF([1]source_data!G222="","",[1]source_data!G222))</f>
        <v>350</v>
      </c>
      <c r="E220" s="11" t="str">
        <f>IF([1]source_data!G222="","",[1]tailored_settings!$B$3)</f>
        <v>GBP</v>
      </c>
      <c r="F220" s="13" t="str">
        <f>IF([1]source_data!G222="","",IF([1]source_data!H222="","",[1]source_data!H222))</f>
        <v>2025-11-03</v>
      </c>
      <c r="G220" s="11" t="str">
        <f>IF([1]source_data!G222="","",[1]tailored_settings!$B$5)</f>
        <v>Individual Recipient</v>
      </c>
      <c r="H220" s="11" t="str">
        <f>IF([1]source_data!G222="","",IF(AND([1]source_data!A222&lt;&gt;"",[1]tailored_settings!$B$16="Publish"),CONCATENATE([1]tailored_settings!$B$2&amp;[1]source_data!A222),IF(AND([1]source_data!A222&lt;&gt;"",[1]tailored_settings!$B$16="Do not publish"),CONCATENATE([1]tailored_settings!$B$4&amp;TEXT(ROW(A220)-1,"0000")&amp;"_"&amp;TEXT(F220,"yyyy-mm")),CONCATENATE([1]tailored_settings!$B$4&amp;TEXT(ROW(A220)-1,"0000")&amp;"_"&amp;TEXT(F220,"yyyy-mm")))))</f>
        <v>360G-Longleigh-IND-0219_2025-11</v>
      </c>
      <c r="I220" s="11" t="str">
        <f>IF([1]source_data!G222="","",[1]tailored_settings!$B$7)</f>
        <v>Longleigh Foundation</v>
      </c>
      <c r="J220" s="11" t="str">
        <f>IF([1]source_data!G222="","",[1]tailored_settings!$B$6)</f>
        <v>GB-CHC-1169016</v>
      </c>
      <c r="K220" s="11" t="str">
        <f>IF([1]source_data!G222="","",IF([1]source_data!I222="","",VLOOKUP([1]source_data!I222,[1]codelist_mapping!A:C,3,FALSE)))</f>
        <v>GTIR040</v>
      </c>
      <c r="L220" s="11" t="str">
        <f>IF([1]source_data!G222="","",IF([1]source_data!J222="","",VLOOKUP([1]source_data!J222,[1]codelist_mapping!A:C,3,FALSE)))</f>
        <v/>
      </c>
      <c r="M220" s="11" t="str">
        <f>IF([1]source_data!G222="","",IF([1]source_data!K222="","",IF([1]source_data!M222&lt;&gt;"",CONCATENATE(VLOOKUP([1]source_data!K222,[1]codelist_mapping!F:H,3,FALSE)&amp;";"&amp;VLOOKUP([1]source_data!L222,[1]codelist_mapping!F:H,3,FALSE)&amp;";"&amp;VLOOKUP([1]source_data!M222,[1]codelist_mapping!F:H,3,FALSE)),IF([1]source_data!L222&lt;&gt;"",CONCATENATE(VLOOKUP([1]source_data!K222,[1]codelist_mapping!F:H,3,FALSE)&amp;";"&amp;VLOOKUP([1]source_data!L222,[1]codelist_mapping!F:H,3,FALSE)),IF([1]source_data!K222&lt;&gt;"",CONCATENATE(VLOOKUP([1]source_data!K222,[1]codelist_mapping!F:H,3,FALSE)))))))</f>
        <v>GTIP070</v>
      </c>
      <c r="N220" s="14" t="str">
        <f>IF([1]source_data!G222="","",IF([1]source_data!D222="","",VLOOKUP([1]source_data!D222,[1]geo_data!A:I,9,FALSE)))</f>
        <v>Amblecote</v>
      </c>
      <c r="O220" s="14" t="str">
        <f>IF([1]source_data!G222="","",IF([1]source_data!D222="","",VLOOKUP([1]source_data!D222,[1]geo_data!A:I,8,FALSE)))</f>
        <v>E05015903</v>
      </c>
      <c r="P220" s="14" t="str">
        <f>IF([1]source_data!G222="","",IF(LEFT(O220,3)="E05","WD",IF(LEFT(O220,3)="S13","WD",IF(LEFT(O220,3)="W05","WD",IF(LEFT(O220,3)="W06","UA",IF(LEFT(O220,3)="S12","CA",IF(LEFT(O220,3)="E06","UA",IF(LEFT(O220,3)="E07","NMD",IF(LEFT(O220,3)="E08","MD",IF(LEFT(O220,3)="E09","LONB"))))))))))</f>
        <v>WD</v>
      </c>
      <c r="Q220" s="14" t="str">
        <f>IF([1]source_data!G222="","",IF([1]source_data!D222="","",VLOOKUP([1]source_data!D222,[1]geo_data!A:I,7,FALSE)))</f>
        <v>Dudley</v>
      </c>
      <c r="R220" s="14" t="str">
        <f>IF([1]source_data!G222="","",IF([1]source_data!D222="","",VLOOKUP([1]source_data!D222,[1]geo_data!A:I,6,FALSE)))</f>
        <v>E08000027</v>
      </c>
      <c r="S220" s="14" t="str">
        <f>IF([1]source_data!G222="","",IF(LEFT(R220,3)="E05","WD",IF(LEFT(R220,3)="S13","WD",IF(LEFT(R220,3)="W05","WD",IF(LEFT(R220,3)="W06","UA",IF(LEFT(R220,3)="S12","CA",IF(LEFT(R220,3)="E06","UA",IF(LEFT(R220,3)="E07","NMD",IF(LEFT(R220,3)="E08","MD",IF(LEFT(R220,3)="E09","LONB"))))))))))</f>
        <v>MD</v>
      </c>
      <c r="T220" s="11" t="str">
        <f>IF([1]source_data!G222="","",IF([1]source_data!N222="","",[1]source_data!N222))</f>
        <v>Crisis Grant</v>
      </c>
      <c r="U220" s="15">
        <f>IF([1]source_data!G222="","",[1]tailored_settings!$B$8)</f>
        <v>46239</v>
      </c>
      <c r="V220" s="11" t="str">
        <f>IF([1]source_data!G222="","",[1]tailored_settings!$B$9)</f>
        <v>http://www.longleigh.org/</v>
      </c>
      <c r="W220" s="13" t="str">
        <f>IF([1]source_data!G222="","",IF([1]source_data!O222="","",[1]source_data!O222))</f>
        <v>2025-11-03</v>
      </c>
      <c r="X220" s="16" t="str">
        <f>IF([1]source_data!G222="","",IF([1]source_data!P222="","",[1]source_data!P222))</f>
        <v>2025-11-27</v>
      </c>
      <c r="Y220" s="17">
        <f>IF([1]source_data!G222="","",IF([1]source_data!Q222="","",[1]source_data!Q222))</f>
        <v>0</v>
      </c>
      <c r="Z220" s="18" t="str">
        <f>IF([1]source_data!G222="","",IF([1]source_data!I222="","",[1]tailored_settings!$B$10))</f>
        <v>Primary grant reason</v>
      </c>
      <c r="AA220" s="18" t="str">
        <f>IF([1]source_data!G222="","",IF([1]source_data!I222="","",[1]source_data!I222))</f>
        <v>2. Customer/family receiving medication and/or therapy for a mental health condition or substance addiction.</v>
      </c>
      <c r="AB220" s="18" t="str">
        <f>IF([1]source_data!G222="","",IF([1]source_data!J222="","",[1]tailored_settings!$B$11))</f>
        <v/>
      </c>
      <c r="AC220" s="18" t="str">
        <f>IF([1]source_data!G222="","",IF([1]source_data!J222="","",[1]source_data!J222))</f>
        <v/>
      </c>
      <c r="AD220" s="18" t="str">
        <f>IF([1]source_data!G222="","",IF([1]source_data!K222="","",[1]tailored_settings!$B$12))</f>
        <v>Grant purpose</v>
      </c>
      <c r="AE220" s="18" t="str">
        <f>IF([1]source_data!G222="","",IF([1]source_data!K222="","",[1]source_data!K222))</f>
        <v>Food vouchers</v>
      </c>
      <c r="AF220" s="18" t="str">
        <f>IF([1]source_data!G222="","",IF([1]source_data!K222="","",[1]tailored_settings!$B$13))</f>
        <v>Grant purpose</v>
      </c>
      <c r="AG220" s="18" t="str">
        <f>IF([1]source_data!G222="","",IF([1]source_data!K222="","",[1]source_data!K222))</f>
        <v>Food vouchers</v>
      </c>
      <c r="AH220" s="18" t="str">
        <f>IF([1]source_data!G222="","",IF([1]source_data!M222="","",[1]tailored_settings!$B$14))</f>
        <v/>
      </c>
      <c r="AI220" s="18" t="str">
        <f>IF([1]source_data!G222="","",IF([1]source_data!M222="","",[1]source_data!M222))</f>
        <v/>
      </c>
    </row>
    <row r="221" spans="1:35" ht="16" x14ac:dyDescent="0.2">
      <c r="A221" s="11" t="str">
        <f>IF([1]source_data!G223="","",IF(AND([1]source_data!C223&lt;&gt;"",[1]tailored_settings!$B$15="Publish"),CONCATENATE([1]tailored_settings!$B$2&amp;[1]source_data!C223),IF(AND([1]source_data!C223&lt;&gt;"",[1]tailored_settings!$B$15="Do not publish"),CONCATENATE([1]tailored_settings!$B$2&amp;TEXT(ROW(A221)-1,"0000")&amp;"_"&amp;TEXT(F221,"yyyy-mm")),CONCATENATE([1]tailored_settings!$B$2&amp;TEXT(ROW(A221)-1,"0000")&amp;"_"&amp;TEXT(F221,"yyyy-mm")))))</f>
        <v>360G-Longleigh-E25-00298W</v>
      </c>
      <c r="B221" s="11" t="str">
        <f>IF([1]source_data!G223="","",IF([1]source_data!E223&lt;&gt;"",[1]source_data!E223,CONCATENATE("Grant to "&amp;G221)))</f>
        <v>Grant to Individual Recipient</v>
      </c>
      <c r="C221" s="11" t="str">
        <f>IF([1]source_data!G223="","",IF([1]source_data!F223="",_xlfn.XLOOKUP(T221,[1]tailored_settings!$B$20:$B$25,[1]tailored_settings!$A$20:$A$25,"")))</f>
        <v>Helping to alleviate financial hardship</v>
      </c>
      <c r="D221" s="12">
        <f>IF([1]source_data!G223="","",IF([1]source_data!G223="","",[1]source_data!G223))</f>
        <v>450</v>
      </c>
      <c r="E221" s="11" t="str">
        <f>IF([1]source_data!G223="","",[1]tailored_settings!$B$3)</f>
        <v>GBP</v>
      </c>
      <c r="F221" s="13" t="str">
        <f>IF([1]source_data!G223="","",IF([1]source_data!H223="","",[1]source_data!H223))</f>
        <v>2025-11-03</v>
      </c>
      <c r="G221" s="11" t="str">
        <f>IF([1]source_data!G223="","",[1]tailored_settings!$B$5)</f>
        <v>Individual Recipient</v>
      </c>
      <c r="H221" s="11" t="str">
        <f>IF([1]source_data!G223="","",IF(AND([1]source_data!A223&lt;&gt;"",[1]tailored_settings!$B$16="Publish"),CONCATENATE([1]tailored_settings!$B$2&amp;[1]source_data!A223),IF(AND([1]source_data!A223&lt;&gt;"",[1]tailored_settings!$B$16="Do not publish"),CONCATENATE([1]tailored_settings!$B$4&amp;TEXT(ROW(A221)-1,"0000")&amp;"_"&amp;TEXT(F221,"yyyy-mm")),CONCATENATE([1]tailored_settings!$B$4&amp;TEXT(ROW(A221)-1,"0000")&amp;"_"&amp;TEXT(F221,"yyyy-mm")))))</f>
        <v>360G-Longleigh-IND-0220_2025-11</v>
      </c>
      <c r="I221" s="11" t="str">
        <f>IF([1]source_data!G223="","",[1]tailored_settings!$B$7)</f>
        <v>Longleigh Foundation</v>
      </c>
      <c r="J221" s="11" t="str">
        <f>IF([1]source_data!G223="","",[1]tailored_settings!$B$6)</f>
        <v>GB-CHC-1169016</v>
      </c>
      <c r="K221" s="11" t="str">
        <f>IF([1]source_data!G223="","",IF([1]source_data!I223="","",VLOOKUP([1]source_data!I223,[1]codelist_mapping!A:C,3,FALSE)))</f>
        <v>GTIR030</v>
      </c>
      <c r="L221" s="11" t="str">
        <f>IF([1]source_data!G223="","",IF([1]source_data!J223="","",VLOOKUP([1]source_data!J223,[1]codelist_mapping!A:C,3,FALSE)))</f>
        <v/>
      </c>
      <c r="M221" s="11" t="str">
        <f>IF([1]source_data!G223="","",IF([1]source_data!K223="","",IF([1]source_data!M223&lt;&gt;"",CONCATENATE(VLOOKUP([1]source_data!K223,[1]codelist_mapping!F:H,3,FALSE)&amp;";"&amp;VLOOKUP([1]source_data!L223,[1]codelist_mapping!F:H,3,FALSE)&amp;";"&amp;VLOOKUP([1]source_data!M223,[1]codelist_mapping!F:H,3,FALSE)),IF([1]source_data!L223&lt;&gt;"",CONCATENATE(VLOOKUP([1]source_data!K223,[1]codelist_mapping!F:H,3,FALSE)&amp;";"&amp;VLOOKUP([1]source_data!L223,[1]codelist_mapping!F:H,3,FALSE)),IF([1]source_data!K223&lt;&gt;"",CONCATENATE(VLOOKUP([1]source_data!K223,[1]codelist_mapping!F:H,3,FALSE)))))))</f>
        <v>GTIP060</v>
      </c>
      <c r="N221" s="14" t="str">
        <f>IF([1]source_data!G223="","",IF([1]source_data!D223="","",VLOOKUP([1]source_data!D223,[1]geo_data!A:I,9,FALSE)))</f>
        <v>Newbury Speen</v>
      </c>
      <c r="O221" s="14" t="str">
        <f>IF([1]source_data!G223="","",IF([1]source_data!D223="","",VLOOKUP([1]source_data!D223,[1]geo_data!A:I,8,FALSE)))</f>
        <v>E05012144</v>
      </c>
      <c r="P221" s="14" t="str">
        <f>IF([1]source_data!G223="","",IF(LEFT(O221,3)="E05","WD",IF(LEFT(O221,3)="S13","WD",IF(LEFT(O221,3)="W05","WD",IF(LEFT(O221,3)="W06","UA",IF(LEFT(O221,3)="S12","CA",IF(LEFT(O221,3)="E06","UA",IF(LEFT(O221,3)="E07","NMD",IF(LEFT(O221,3)="E08","MD",IF(LEFT(O221,3)="E09","LONB"))))))))))</f>
        <v>WD</v>
      </c>
      <c r="Q221" s="14" t="str">
        <f>IF([1]source_data!G223="","",IF([1]source_data!D223="","",VLOOKUP([1]source_data!D223,[1]geo_data!A:I,7,FALSE)))</f>
        <v>West Berkshire</v>
      </c>
      <c r="R221" s="14" t="str">
        <f>IF([1]source_data!G223="","",IF([1]source_data!D223="","",VLOOKUP([1]source_data!D223,[1]geo_data!A:I,6,FALSE)))</f>
        <v>E06000037</v>
      </c>
      <c r="S221" s="14" t="str">
        <f>IF([1]source_data!G223="","",IF(LEFT(R221,3)="E05","WD",IF(LEFT(R221,3)="S13","WD",IF(LEFT(R221,3)="W05","WD",IF(LEFT(R221,3)="W06","UA",IF(LEFT(R221,3)="S12","CA",IF(LEFT(R221,3)="E06","UA",IF(LEFT(R221,3)="E07","NMD",IF(LEFT(R221,3)="E08","MD",IF(LEFT(R221,3)="E09","LONB"))))))))))</f>
        <v>UA</v>
      </c>
      <c r="T221" s="11" t="str">
        <f>IF([1]source_data!G223="","",IF([1]source_data!N223="","",[1]source_data!N223))</f>
        <v>Hardship Grant</v>
      </c>
      <c r="U221" s="15">
        <f>IF([1]source_data!G223="","",[1]tailored_settings!$B$8)</f>
        <v>46239</v>
      </c>
      <c r="V221" s="11" t="str">
        <f>IF([1]source_data!G223="","",[1]tailored_settings!$B$9)</f>
        <v>http://www.longleigh.org/</v>
      </c>
      <c r="W221" s="13" t="str">
        <f>IF([1]source_data!G223="","",IF([1]source_data!O223="","",[1]source_data!O223))</f>
        <v>2025-11-03</v>
      </c>
      <c r="X221" s="16" t="str">
        <f>IF([1]source_data!G223="","",IF([1]source_data!P223="","",[1]source_data!P223))</f>
        <v>2025-11-11</v>
      </c>
      <c r="Y221" s="17">
        <f>IF([1]source_data!G223="","",IF([1]source_data!Q223="","",[1]source_data!Q223))</f>
        <v>0</v>
      </c>
      <c r="Z221" s="18" t="str">
        <f>IF([1]source_data!G223="","",IF([1]source_data!I223="","",[1]tailored_settings!$B$10))</f>
        <v>Primary grant reason</v>
      </c>
      <c r="AA221" s="18" t="str">
        <f>IF([1]source_data!G223="","",IF([1]source_data!I223="","",[1]source_data!I223))</f>
        <v>1. Customer/family with a diagnosed condition or disability</v>
      </c>
      <c r="AB221" s="18" t="str">
        <f>IF([1]source_data!G223="","",IF([1]source_data!J223="","",[1]tailored_settings!$B$11))</f>
        <v/>
      </c>
      <c r="AC221" s="18" t="str">
        <f>IF([1]source_data!G223="","",IF([1]source_data!J223="","",[1]source_data!J223))</f>
        <v/>
      </c>
      <c r="AD221" s="18" t="str">
        <f>IF([1]source_data!G223="","",IF([1]source_data!K223="","",[1]tailored_settings!$B$12))</f>
        <v>Grant purpose</v>
      </c>
      <c r="AE221" s="18" t="str">
        <f>IF([1]source_data!G223="","",IF([1]source_data!K223="","",[1]source_data!K223))</f>
        <v>Voucher for small household items</v>
      </c>
      <c r="AF221" s="18" t="str">
        <f>IF([1]source_data!G223="","",IF([1]source_data!K223="","",[1]tailored_settings!$B$13))</f>
        <v>Grant purpose</v>
      </c>
      <c r="AG221" s="18" t="str">
        <f>IF([1]source_data!G223="","",IF([1]source_data!K223="","",[1]source_data!K223))</f>
        <v>Voucher for small household items</v>
      </c>
      <c r="AH221" s="18" t="str">
        <f>IF([1]source_data!G223="","",IF([1]source_data!M223="","",[1]tailored_settings!$B$14))</f>
        <v/>
      </c>
      <c r="AI221" s="18" t="str">
        <f>IF([1]source_data!G223="","",IF([1]source_data!M223="","",[1]source_data!M223))</f>
        <v/>
      </c>
    </row>
    <row r="222" spans="1:35" ht="16" x14ac:dyDescent="0.2">
      <c r="A222" s="11" t="str">
        <f>IF([1]source_data!G224="","",IF(AND([1]source_data!C224&lt;&gt;"",[1]tailored_settings!$B$15="Publish"),CONCATENATE([1]tailored_settings!$B$2&amp;[1]source_data!C224),IF(AND([1]source_data!C224&lt;&gt;"",[1]tailored_settings!$B$15="Do not publish"),CONCATENATE([1]tailored_settings!$B$2&amp;TEXT(ROW(A222)-1,"0000")&amp;"_"&amp;TEXT(F222,"yyyy-mm")),CONCATENATE([1]tailored_settings!$B$2&amp;TEXT(ROW(A222)-1,"0000")&amp;"_"&amp;TEXT(F222,"yyyy-mm")))))</f>
        <v>360G-Longleigh-E25-00300W</v>
      </c>
      <c r="B222" s="11" t="str">
        <f>IF([1]source_data!G224="","",IF([1]source_data!E224&lt;&gt;"",[1]source_data!E224,CONCATENATE("Grant to "&amp;G222)))</f>
        <v>Grant to Individual Recipient</v>
      </c>
      <c r="C222" s="11" t="str">
        <f>IF([1]source_data!G224="","",IF([1]source_data!F224="",_xlfn.XLOOKUP(T222,[1]tailored_settings!$B$20:$B$25,[1]tailored_settings!$A$20:$A$25,"")))</f>
        <v>Providing financial aid during a time of crisis</v>
      </c>
      <c r="D222" s="12">
        <f>IF([1]source_data!G224="","",IF([1]source_data!G224="","",[1]source_data!G224))</f>
        <v>407</v>
      </c>
      <c r="E222" s="11" t="str">
        <f>IF([1]source_data!G224="","",[1]tailored_settings!$B$3)</f>
        <v>GBP</v>
      </c>
      <c r="F222" s="13" t="str">
        <f>IF([1]source_data!G224="","",IF([1]source_data!H224="","",[1]source_data!H224))</f>
        <v>2025-11-03</v>
      </c>
      <c r="G222" s="11" t="str">
        <f>IF([1]source_data!G224="","",[1]tailored_settings!$B$5)</f>
        <v>Individual Recipient</v>
      </c>
      <c r="H222" s="11" t="str">
        <f>IF([1]source_data!G224="","",IF(AND([1]source_data!A224&lt;&gt;"",[1]tailored_settings!$B$16="Publish"),CONCATENATE([1]tailored_settings!$B$2&amp;[1]source_data!A224),IF(AND([1]source_data!A224&lt;&gt;"",[1]tailored_settings!$B$16="Do not publish"),CONCATENATE([1]tailored_settings!$B$4&amp;TEXT(ROW(A222)-1,"0000")&amp;"_"&amp;TEXT(F222,"yyyy-mm")),CONCATENATE([1]tailored_settings!$B$4&amp;TEXT(ROW(A222)-1,"0000")&amp;"_"&amp;TEXT(F222,"yyyy-mm")))))</f>
        <v>360G-Longleigh-IND-0221_2025-11</v>
      </c>
      <c r="I222" s="11" t="str">
        <f>IF([1]source_data!G224="","",[1]tailored_settings!$B$7)</f>
        <v>Longleigh Foundation</v>
      </c>
      <c r="J222" s="11" t="str">
        <f>IF([1]source_data!G224="","",[1]tailored_settings!$B$6)</f>
        <v>GB-CHC-1169016</v>
      </c>
      <c r="K222" s="11" t="str">
        <f>IF([1]source_data!G224="","",IF([1]source_data!I224="","",VLOOKUP([1]source_data!I224,[1]codelist_mapping!A:C,3,FALSE)))</f>
        <v>GTIR040</v>
      </c>
      <c r="L222" s="11" t="str">
        <f>IF([1]source_data!G224="","",IF([1]source_data!J224="","",VLOOKUP([1]source_data!J224,[1]codelist_mapping!A:C,3,FALSE)))</f>
        <v/>
      </c>
      <c r="M222" s="11" t="str">
        <f>IF([1]source_data!G224="","",IF([1]source_data!K224="","",IF([1]source_data!M224&lt;&gt;"",CONCATENATE(VLOOKUP([1]source_data!K224,[1]codelist_mapping!F:H,3,FALSE)&amp;";"&amp;VLOOKUP([1]source_data!L224,[1]codelist_mapping!F:H,3,FALSE)&amp;";"&amp;VLOOKUP([1]source_data!M224,[1]codelist_mapping!F:H,3,FALSE)),IF([1]source_data!L224&lt;&gt;"",CONCATENATE(VLOOKUP([1]source_data!K224,[1]codelist_mapping!F:H,3,FALSE)&amp;";"&amp;VLOOKUP([1]source_data!L224,[1]codelist_mapping!F:H,3,FALSE)),IF([1]source_data!K224&lt;&gt;"",CONCATENATE(VLOOKUP([1]source_data!K224,[1]codelist_mapping!F:H,3,FALSE)))))))</f>
        <v>GTIP070;GTIP050</v>
      </c>
      <c r="N222" s="14" t="str">
        <f>IF([1]source_data!G224="","",IF([1]source_data!D224="","",VLOOKUP([1]source_data!D224,[1]geo_data!A:I,9,FALSE)))</f>
        <v>Kempston North</v>
      </c>
      <c r="O222" s="14" t="str">
        <f>IF([1]source_data!G224="","",IF([1]source_data!D224="","",VLOOKUP([1]source_data!D224,[1]geo_data!A:I,8,FALSE)))</f>
        <v>E05014505</v>
      </c>
      <c r="P222" s="14" t="str">
        <f>IF([1]source_data!G224="","",IF(LEFT(O222,3)="E05","WD",IF(LEFT(O222,3)="S13","WD",IF(LEFT(O222,3)="W05","WD",IF(LEFT(O222,3)="W06","UA",IF(LEFT(O222,3)="S12","CA",IF(LEFT(O222,3)="E06","UA",IF(LEFT(O222,3)="E07","NMD",IF(LEFT(O222,3)="E08","MD",IF(LEFT(O222,3)="E09","LONB"))))))))))</f>
        <v>WD</v>
      </c>
      <c r="Q222" s="14" t="str">
        <f>IF([1]source_data!G224="","",IF([1]source_data!D224="","",VLOOKUP([1]source_data!D224,[1]geo_data!A:I,7,FALSE)))</f>
        <v>Bedford</v>
      </c>
      <c r="R222" s="14" t="str">
        <f>IF([1]source_data!G224="","",IF([1]source_data!D224="","",VLOOKUP([1]source_data!D224,[1]geo_data!A:I,6,FALSE)))</f>
        <v>E06000055</v>
      </c>
      <c r="S222" s="14" t="str">
        <f>IF([1]source_data!G224="","",IF(LEFT(R222,3)="E05","WD",IF(LEFT(R222,3)="S13","WD",IF(LEFT(R222,3)="W05","WD",IF(LEFT(R222,3)="W06","UA",IF(LEFT(R222,3)="S12","CA",IF(LEFT(R222,3)="E06","UA",IF(LEFT(R222,3)="E07","NMD",IF(LEFT(R222,3)="E08","MD",IF(LEFT(R222,3)="E09","LONB"))))))))))</f>
        <v>UA</v>
      </c>
      <c r="T222" s="11" t="str">
        <f>IF([1]source_data!G224="","",IF([1]source_data!N224="","",[1]source_data!N224))</f>
        <v>Crisis Grant</v>
      </c>
      <c r="U222" s="15">
        <f>IF([1]source_data!G224="","",[1]tailored_settings!$B$8)</f>
        <v>46239</v>
      </c>
      <c r="V222" s="11" t="str">
        <f>IF([1]source_data!G224="","",[1]tailored_settings!$B$9)</f>
        <v>http://www.longleigh.org/</v>
      </c>
      <c r="W222" s="13" t="str">
        <f>IF([1]source_data!G224="","",IF([1]source_data!O224="","",[1]source_data!O224))</f>
        <v>2025-11-03</v>
      </c>
      <c r="X222" s="16" t="str">
        <f>IF([1]source_data!G224="","",IF([1]source_data!P224="","",[1]source_data!P224))</f>
        <v>2025-12-24</v>
      </c>
      <c r="Y222" s="17">
        <f>IF([1]source_data!G224="","",IF([1]source_data!Q224="","",[1]source_data!Q224))</f>
        <v>1</v>
      </c>
      <c r="Z222" s="18" t="str">
        <f>IF([1]source_data!G224="","",IF([1]source_data!I224="","",[1]tailored_settings!$B$10))</f>
        <v>Primary grant reason</v>
      </c>
      <c r="AA222" s="18" t="str">
        <f>IF([1]source_data!G224="","",IF([1]source_data!I224="","",[1]source_data!I224))</f>
        <v>2. Customer/family receiving medication and/or therapy for a mental health condition or substance addiction.</v>
      </c>
      <c r="AB222" s="18" t="str">
        <f>IF([1]source_data!G224="","",IF([1]source_data!J224="","",[1]tailored_settings!$B$11))</f>
        <v/>
      </c>
      <c r="AC222" s="18" t="str">
        <f>IF([1]source_data!G224="","",IF([1]source_data!J224="","",[1]source_data!J224))</f>
        <v/>
      </c>
      <c r="AD222" s="18" t="str">
        <f>IF([1]source_data!G224="","",IF([1]source_data!K224="","",[1]tailored_settings!$B$12))</f>
        <v>Grant purpose</v>
      </c>
      <c r="AE222" s="18" t="str">
        <f>IF([1]source_data!G224="","",IF([1]source_data!K224="","",[1]source_data!K224))</f>
        <v>Food vouchers</v>
      </c>
      <c r="AF222" s="18" t="str">
        <f>IF([1]source_data!G224="","",IF([1]source_data!K224="","",[1]tailored_settings!$B$13))</f>
        <v>Grant purpose</v>
      </c>
      <c r="AG222" s="18" t="str">
        <f>IF([1]source_data!G224="","",IF([1]source_data!K224="","",[1]source_data!K224))</f>
        <v>Food vouchers</v>
      </c>
      <c r="AH222" s="18" t="str">
        <f>IF([1]source_data!G224="","",IF([1]source_data!M224="","",[1]tailored_settings!$B$14))</f>
        <v/>
      </c>
      <c r="AI222" s="18" t="str">
        <f>IF([1]source_data!G224="","",IF([1]source_data!M224="","",[1]source_data!M224))</f>
        <v/>
      </c>
    </row>
    <row r="223" spans="1:35" ht="16" x14ac:dyDescent="0.2">
      <c r="A223" s="11" t="str">
        <f>IF([1]source_data!G225="","",IF(AND([1]source_data!C225&lt;&gt;"",[1]tailored_settings!$B$15="Publish"),CONCATENATE([1]tailored_settings!$B$2&amp;[1]source_data!C225),IF(AND([1]source_data!C225&lt;&gt;"",[1]tailored_settings!$B$15="Do not publish"),CONCATENATE([1]tailored_settings!$B$2&amp;TEXT(ROW(A223)-1,"0000")&amp;"_"&amp;TEXT(F223,"yyyy-mm")),CONCATENATE([1]tailored_settings!$B$2&amp;TEXT(ROW(A223)-1,"0000")&amp;"_"&amp;TEXT(F223,"yyyy-mm")))))</f>
        <v>360G-Longleigh-E25-00302W</v>
      </c>
      <c r="B223" s="11" t="str">
        <f>IF([1]source_data!G225="","",IF([1]source_data!E225&lt;&gt;"",[1]source_data!E225,CONCATENATE("Grant to "&amp;G223)))</f>
        <v>Grant to Individual Recipient</v>
      </c>
      <c r="C223" s="11" t="str">
        <f>IF([1]source_data!G225="","",IF([1]source_data!F225="",_xlfn.XLOOKUP(T223,[1]tailored_settings!$B$20:$B$25,[1]tailored_settings!$A$20:$A$25,"")))</f>
        <v>Providing financial aid during a time of crisis</v>
      </c>
      <c r="D223" s="12">
        <f>IF([1]source_data!G225="","",IF([1]source_data!G225="","",[1]source_data!G225))</f>
        <v>350</v>
      </c>
      <c r="E223" s="11" t="str">
        <f>IF([1]source_data!G225="","",[1]tailored_settings!$B$3)</f>
        <v>GBP</v>
      </c>
      <c r="F223" s="13" t="str">
        <f>IF([1]source_data!G225="","",IF([1]source_data!H225="","",[1]source_data!H225))</f>
        <v>2025-11-03</v>
      </c>
      <c r="G223" s="11" t="str">
        <f>IF([1]source_data!G225="","",[1]tailored_settings!$B$5)</f>
        <v>Individual Recipient</v>
      </c>
      <c r="H223" s="11" t="str">
        <f>IF([1]source_data!G225="","",IF(AND([1]source_data!A225&lt;&gt;"",[1]tailored_settings!$B$16="Publish"),CONCATENATE([1]tailored_settings!$B$2&amp;[1]source_data!A225),IF(AND([1]source_data!A225&lt;&gt;"",[1]tailored_settings!$B$16="Do not publish"),CONCATENATE([1]tailored_settings!$B$4&amp;TEXT(ROW(A223)-1,"0000")&amp;"_"&amp;TEXT(F223,"yyyy-mm")),CONCATENATE([1]tailored_settings!$B$4&amp;TEXT(ROW(A223)-1,"0000")&amp;"_"&amp;TEXT(F223,"yyyy-mm")))))</f>
        <v>360G-Longleigh-IND-0222_2025-11</v>
      </c>
      <c r="I223" s="11" t="str">
        <f>IF([1]source_data!G225="","",[1]tailored_settings!$B$7)</f>
        <v>Longleigh Foundation</v>
      </c>
      <c r="J223" s="11" t="str">
        <f>IF([1]source_data!G225="","",[1]tailored_settings!$B$6)</f>
        <v>GB-CHC-1169016</v>
      </c>
      <c r="K223" s="11" t="str">
        <f>IF([1]source_data!G225="","",IF([1]source_data!I225="","",VLOOKUP([1]source_data!I225,[1]codelist_mapping!A:C,3,FALSE)))</f>
        <v>GTIR030</v>
      </c>
      <c r="L223" s="11" t="str">
        <f>IF([1]source_data!G225="","",IF([1]source_data!J225="","",VLOOKUP([1]source_data!J225,[1]codelist_mapping!A:C,3,FALSE)))</f>
        <v>GTIR040</v>
      </c>
      <c r="M223" s="11" t="str">
        <f>IF([1]source_data!G225="","",IF([1]source_data!K225="","",IF([1]source_data!M225&lt;&gt;"",CONCATENATE(VLOOKUP([1]source_data!K225,[1]codelist_mapping!F:H,3,FALSE)&amp;";"&amp;VLOOKUP([1]source_data!L225,[1]codelist_mapping!F:H,3,FALSE)&amp;";"&amp;VLOOKUP([1]source_data!M225,[1]codelist_mapping!F:H,3,FALSE)),IF([1]source_data!L225&lt;&gt;"",CONCATENATE(VLOOKUP([1]source_data!K225,[1]codelist_mapping!F:H,3,FALSE)&amp;";"&amp;VLOOKUP([1]source_data!L225,[1]codelist_mapping!F:H,3,FALSE)),IF([1]source_data!K225&lt;&gt;"",CONCATENATE(VLOOKUP([1]source_data!K225,[1]codelist_mapping!F:H,3,FALSE)))))))</f>
        <v>GTIP070</v>
      </c>
      <c r="N223" s="14" t="str">
        <f>IF([1]source_data!G225="","",IF([1]source_data!D225="","",VLOOKUP([1]source_data!D225,[1]geo_data!A:I,9,FALSE)))</f>
        <v>Thorne &amp; Moorends</v>
      </c>
      <c r="O223" s="14" t="str">
        <f>IF([1]source_data!G225="","",IF([1]source_data!D225="","",VLOOKUP([1]source_data!D225,[1]geo_data!A:I,8,FALSE)))</f>
        <v>E05010745</v>
      </c>
      <c r="P223" s="14" t="str">
        <f>IF([1]source_data!G225="","",IF(LEFT(O223,3)="E05","WD",IF(LEFT(O223,3)="S13","WD",IF(LEFT(O223,3)="W05","WD",IF(LEFT(O223,3)="W06","UA",IF(LEFT(O223,3)="S12","CA",IF(LEFT(O223,3)="E06","UA",IF(LEFT(O223,3)="E07","NMD",IF(LEFT(O223,3)="E08","MD",IF(LEFT(O223,3)="E09","LONB"))))))))))</f>
        <v>WD</v>
      </c>
      <c r="Q223" s="14" t="str">
        <f>IF([1]source_data!G225="","",IF([1]source_data!D225="","",VLOOKUP([1]source_data!D225,[1]geo_data!A:I,7,FALSE)))</f>
        <v>Doncaster</v>
      </c>
      <c r="R223" s="14" t="str">
        <f>IF([1]source_data!G225="","",IF([1]source_data!D225="","",VLOOKUP([1]source_data!D225,[1]geo_data!A:I,6,FALSE)))</f>
        <v>E08000017</v>
      </c>
      <c r="S223" s="14" t="str">
        <f>IF([1]source_data!G225="","",IF(LEFT(R223,3)="E05","WD",IF(LEFT(R223,3)="S13","WD",IF(LEFT(R223,3)="W05","WD",IF(LEFT(R223,3)="W06","UA",IF(LEFT(R223,3)="S12","CA",IF(LEFT(R223,3)="E06","UA",IF(LEFT(R223,3)="E07","NMD",IF(LEFT(R223,3)="E08","MD",IF(LEFT(R223,3)="E09","LONB"))))))))))</f>
        <v>MD</v>
      </c>
      <c r="T223" s="11" t="str">
        <f>IF([1]source_data!G225="","",IF([1]source_data!N225="","",[1]source_data!N225))</f>
        <v>Crisis Grant</v>
      </c>
      <c r="U223" s="15">
        <f>IF([1]source_data!G225="","",[1]tailored_settings!$B$8)</f>
        <v>46239</v>
      </c>
      <c r="V223" s="11" t="str">
        <f>IF([1]source_data!G225="","",[1]tailored_settings!$B$9)</f>
        <v>http://www.longleigh.org/</v>
      </c>
      <c r="W223" s="13" t="str">
        <f>IF([1]source_data!G225="","",IF([1]source_data!O225="","",[1]source_data!O225))</f>
        <v>2025-11-03</v>
      </c>
      <c r="X223" s="16" t="str">
        <f>IF([1]source_data!G225="","",IF([1]source_data!P225="","",[1]source_data!P225))</f>
        <v>2025-12-15</v>
      </c>
      <c r="Y223" s="17">
        <f>IF([1]source_data!G225="","",IF([1]source_data!Q225="","",[1]source_data!Q225))</f>
        <v>1</v>
      </c>
      <c r="Z223" s="18" t="str">
        <f>IF([1]source_data!G225="","",IF([1]source_data!I225="","",[1]tailored_settings!$B$10))</f>
        <v>Primary grant reason</v>
      </c>
      <c r="AA223" s="18" t="str">
        <f>IF([1]source_data!G225="","",IF([1]source_data!I225="","",[1]source_data!I225))</f>
        <v>1. Customer/family with a diagnosed condition or disability</v>
      </c>
      <c r="AB223" s="18" t="str">
        <f>IF([1]source_data!G225="","",IF([1]source_data!J225="","",[1]tailored_settings!$B$11))</f>
        <v>Secondary grant reason</v>
      </c>
      <c r="AC223" s="18" t="str">
        <f>IF([1]source_data!G225="","",IF([1]source_data!J225="","",[1]source_data!J225))</f>
        <v>2. Customer/family receiving medication and/or therapy for a mental health condition or substance addiction.</v>
      </c>
      <c r="AD223" s="18" t="str">
        <f>IF([1]source_data!G225="","",IF([1]source_data!K225="","",[1]tailored_settings!$B$12))</f>
        <v>Grant purpose</v>
      </c>
      <c r="AE223" s="18" t="str">
        <f>IF([1]source_data!G225="","",IF([1]source_data!K225="","",[1]source_data!K225))</f>
        <v>Food vouchers</v>
      </c>
      <c r="AF223" s="18" t="str">
        <f>IF([1]source_data!G225="","",IF([1]source_data!K225="","",[1]tailored_settings!$B$13))</f>
        <v>Grant purpose</v>
      </c>
      <c r="AG223" s="18" t="str">
        <f>IF([1]source_data!G225="","",IF([1]source_data!K225="","",[1]source_data!K225))</f>
        <v>Food vouchers</v>
      </c>
      <c r="AH223" s="18" t="str">
        <f>IF([1]source_data!G225="","",IF([1]source_data!M225="","",[1]tailored_settings!$B$14))</f>
        <v/>
      </c>
      <c r="AI223" s="18" t="str">
        <f>IF([1]source_data!G225="","",IF([1]source_data!M225="","",[1]source_data!M225))</f>
        <v/>
      </c>
    </row>
    <row r="224" spans="1:35" ht="16" x14ac:dyDescent="0.2">
      <c r="A224" s="11" t="str">
        <f>IF([1]source_data!G226="","",IF(AND([1]source_data!C226&lt;&gt;"",[1]tailored_settings!$B$15="Publish"),CONCATENATE([1]tailored_settings!$B$2&amp;[1]source_data!C226),IF(AND([1]source_data!C226&lt;&gt;"",[1]tailored_settings!$B$15="Do not publish"),CONCATENATE([1]tailored_settings!$B$2&amp;TEXT(ROW(A224)-1,"0000")&amp;"_"&amp;TEXT(F224,"yyyy-mm")),CONCATENATE([1]tailored_settings!$B$2&amp;TEXT(ROW(A224)-1,"0000")&amp;"_"&amp;TEXT(F224,"yyyy-mm")))))</f>
        <v>360G-Longleigh-E25-00303W</v>
      </c>
      <c r="B224" s="11" t="str">
        <f>IF([1]source_data!G226="","",IF([1]source_data!E226&lt;&gt;"",[1]source_data!E226,CONCATENATE("Grant to "&amp;G224)))</f>
        <v>Grant to Individual Recipient</v>
      </c>
      <c r="C224" s="11" t="str">
        <f>IF([1]source_data!G226="","",IF([1]source_data!F226="",_xlfn.XLOOKUP(T224,[1]tailored_settings!$B$20:$B$25,[1]tailored_settings!$A$20:$A$25,"")))</f>
        <v>Helping to alleviate financial hardship</v>
      </c>
      <c r="D224" s="12">
        <f>IF([1]source_data!G226="","",IF([1]source_data!G226="","",[1]source_data!G226))</f>
        <v>1122.97</v>
      </c>
      <c r="E224" s="11" t="str">
        <f>IF([1]source_data!G226="","",[1]tailored_settings!$B$3)</f>
        <v>GBP</v>
      </c>
      <c r="F224" s="13" t="str">
        <f>IF([1]source_data!G226="","",IF([1]source_data!H226="","",[1]source_data!H226))</f>
        <v>2025-11-03</v>
      </c>
      <c r="G224" s="11" t="str">
        <f>IF([1]source_data!G226="","",[1]tailored_settings!$B$5)</f>
        <v>Individual Recipient</v>
      </c>
      <c r="H224" s="11" t="str">
        <f>IF([1]source_data!G226="","",IF(AND([1]source_data!A226&lt;&gt;"",[1]tailored_settings!$B$16="Publish"),CONCATENATE([1]tailored_settings!$B$2&amp;[1]source_data!A226),IF(AND([1]source_data!A226&lt;&gt;"",[1]tailored_settings!$B$16="Do not publish"),CONCATENATE([1]tailored_settings!$B$4&amp;TEXT(ROW(A224)-1,"0000")&amp;"_"&amp;TEXT(F224,"yyyy-mm")),CONCATENATE([1]tailored_settings!$B$4&amp;TEXT(ROW(A224)-1,"0000")&amp;"_"&amp;TEXT(F224,"yyyy-mm")))))</f>
        <v>360G-Longleigh-IND-0223_2025-11</v>
      </c>
      <c r="I224" s="11" t="str">
        <f>IF([1]source_data!G226="","",[1]tailored_settings!$B$7)</f>
        <v>Longleigh Foundation</v>
      </c>
      <c r="J224" s="11" t="str">
        <f>IF([1]source_data!G226="","",[1]tailored_settings!$B$6)</f>
        <v>GB-CHC-1169016</v>
      </c>
      <c r="K224" s="11" t="str">
        <f>IF([1]source_data!G226="","",IF([1]source_data!I226="","",VLOOKUP([1]source_data!I226,[1]codelist_mapping!A:C,3,FALSE)))</f>
        <v>GTIR060</v>
      </c>
      <c r="L224" s="11" t="str">
        <f>IF([1]source_data!G226="","",IF([1]source_data!J226="","",VLOOKUP([1]source_data!J226,[1]codelist_mapping!A:C,3,FALSE)))</f>
        <v/>
      </c>
      <c r="M224" s="11" t="str">
        <f>IF([1]source_data!G226="","",IF([1]source_data!K226="","",IF([1]source_data!M226&lt;&gt;"",CONCATENATE(VLOOKUP([1]source_data!K226,[1]codelist_mapping!F:H,3,FALSE)&amp;";"&amp;VLOOKUP([1]source_data!L226,[1]codelist_mapping!F:H,3,FALSE)&amp;";"&amp;VLOOKUP([1]source_data!M226,[1]codelist_mapping!F:H,3,FALSE)),IF([1]source_data!L226&lt;&gt;"",CONCATENATE(VLOOKUP([1]source_data!K226,[1]codelist_mapping!F:H,3,FALSE)&amp;";"&amp;VLOOKUP([1]source_data!L226,[1]codelist_mapping!F:H,3,FALSE)),IF([1]source_data!K226&lt;&gt;"",CONCATENATE(VLOOKUP([1]source_data!K226,[1]codelist_mapping!F:H,3,FALSE)))))))</f>
        <v>GTIP020</v>
      </c>
      <c r="N224" s="14" t="str">
        <f>IF([1]source_data!G226="","",IF([1]source_data!D226="","",VLOOKUP([1]source_data!D226,[1]geo_data!A:I,9,FALSE)))</f>
        <v>Thornhill</v>
      </c>
      <c r="O224" s="14" t="str">
        <f>IF([1]source_data!G226="","",IF([1]source_data!D226="","",VLOOKUP([1]source_data!D226,[1]geo_data!A:I,8,FALSE)))</f>
        <v>E05015505</v>
      </c>
      <c r="P224" s="14" t="str">
        <f>IF([1]source_data!G226="","",IF(LEFT(O224,3)="E05","WD",IF(LEFT(O224,3)="S13","WD",IF(LEFT(O224,3)="W05","WD",IF(LEFT(O224,3)="W06","UA",IF(LEFT(O224,3)="S12","CA",IF(LEFT(O224,3)="E06","UA",IF(LEFT(O224,3)="E07","NMD",IF(LEFT(O224,3)="E08","MD",IF(LEFT(O224,3)="E09","LONB"))))))))))</f>
        <v>WD</v>
      </c>
      <c r="Q224" s="14" t="str">
        <f>IF([1]source_data!G226="","",IF([1]source_data!D226="","",VLOOKUP([1]source_data!D226,[1]geo_data!A:I,7,FALSE)))</f>
        <v>Southampton</v>
      </c>
      <c r="R224" s="14" t="str">
        <f>IF([1]source_data!G226="","",IF([1]source_data!D226="","",VLOOKUP([1]source_data!D226,[1]geo_data!A:I,6,FALSE)))</f>
        <v>E06000045</v>
      </c>
      <c r="S224" s="14" t="str">
        <f>IF([1]source_data!G226="","",IF(LEFT(R224,3)="E05","WD",IF(LEFT(R224,3)="S13","WD",IF(LEFT(R224,3)="W05","WD",IF(LEFT(R224,3)="W06","UA",IF(LEFT(R224,3)="S12","CA",IF(LEFT(R224,3)="E06","UA",IF(LEFT(R224,3)="E07","NMD",IF(LEFT(R224,3)="E08","MD",IF(LEFT(R224,3)="E09","LONB"))))))))))</f>
        <v>UA</v>
      </c>
      <c r="T224" s="11" t="str">
        <f>IF([1]source_data!G226="","",IF([1]source_data!N226="","",[1]source_data!N226))</f>
        <v>Hardship Grant</v>
      </c>
      <c r="U224" s="15">
        <f>IF([1]source_data!G226="","",[1]tailored_settings!$B$8)</f>
        <v>46239</v>
      </c>
      <c r="V224" s="11" t="str">
        <f>IF([1]source_data!G226="","",[1]tailored_settings!$B$9)</f>
        <v>http://www.longleigh.org/</v>
      </c>
      <c r="W224" s="13" t="str">
        <f>IF([1]source_data!G226="","",IF([1]source_data!O226="","",[1]source_data!O226))</f>
        <v>2025-11-03</v>
      </c>
      <c r="X224" s="16" t="str">
        <f>IF([1]source_data!G226="","",IF([1]source_data!P226="","",[1]source_data!P226))</f>
        <v>2025-11-17</v>
      </c>
      <c r="Y224" s="17">
        <f>IF([1]source_data!G226="","",IF([1]source_data!Q226="","",[1]source_data!Q226))</f>
        <v>0</v>
      </c>
      <c r="Z224" s="18" t="str">
        <f>IF([1]source_data!G226="","",IF([1]source_data!I226="","",[1]tailored_settings!$B$10))</f>
        <v>Primary grant reason</v>
      </c>
      <c r="AA224" s="18" t="str">
        <f>IF([1]source_data!G226="","",IF([1]source_data!I226="","",[1]source_data!I226))</f>
        <v>4. Customer/family fleeing from a violent or abusive relationship</v>
      </c>
      <c r="AB224" s="18" t="str">
        <f>IF([1]source_data!G226="","",IF([1]source_data!J226="","",[1]tailored_settings!$B$11))</f>
        <v/>
      </c>
      <c r="AC224" s="18" t="str">
        <f>IF([1]source_data!G226="","",IF([1]source_data!J226="","",[1]source_data!J226))</f>
        <v/>
      </c>
      <c r="AD224" s="18" t="str">
        <f>IF([1]source_data!G226="","",IF([1]source_data!K226="","",[1]tailored_settings!$B$12))</f>
        <v>Grant purpose</v>
      </c>
      <c r="AE224" s="18" t="str">
        <f>IF([1]source_data!G226="","",IF([1]source_data!K226="","",[1]source_data!K226))</f>
        <v>Appliances</v>
      </c>
      <c r="AF224" s="18" t="str">
        <f>IF([1]source_data!G226="","",IF([1]source_data!K226="","",[1]tailored_settings!$B$13))</f>
        <v>Grant purpose</v>
      </c>
      <c r="AG224" s="18" t="str">
        <f>IF([1]source_data!G226="","",IF([1]source_data!K226="","",[1]source_data!K226))</f>
        <v>Appliances</v>
      </c>
      <c r="AH224" s="18" t="str">
        <f>IF([1]source_data!G226="","",IF([1]source_data!M226="","",[1]tailored_settings!$B$14))</f>
        <v/>
      </c>
      <c r="AI224" s="18" t="str">
        <f>IF([1]source_data!G226="","",IF([1]source_data!M226="","",[1]source_data!M226))</f>
        <v/>
      </c>
    </row>
    <row r="225" spans="1:35" ht="16" x14ac:dyDescent="0.2">
      <c r="A225" s="11" t="str">
        <f>IF([1]source_data!G227="","",IF(AND([1]source_data!C227&lt;&gt;"",[1]tailored_settings!$B$15="Publish"),CONCATENATE([1]tailored_settings!$B$2&amp;[1]source_data!C227),IF(AND([1]source_data!C227&lt;&gt;"",[1]tailored_settings!$B$15="Do not publish"),CONCATENATE([1]tailored_settings!$B$2&amp;TEXT(ROW(A225)-1,"0000")&amp;"_"&amp;TEXT(F225,"yyyy-mm")),CONCATENATE([1]tailored_settings!$B$2&amp;TEXT(ROW(A225)-1,"0000")&amp;"_"&amp;TEXT(F225,"yyyy-mm")))))</f>
        <v>360G-Longleigh-E25-00304W</v>
      </c>
      <c r="B225" s="11" t="str">
        <f>IF([1]source_data!G227="","",IF([1]source_data!E227&lt;&gt;"",[1]source_data!E227,CONCATENATE("Grant to "&amp;G225)))</f>
        <v>Grant to Individual Recipient</v>
      </c>
      <c r="C225" s="11" t="str">
        <f>IF([1]source_data!G227="","",IF([1]source_data!F227="",_xlfn.XLOOKUP(T225,[1]tailored_settings!$B$20:$B$25,[1]tailored_settings!$A$20:$A$25,"")))</f>
        <v>Helping to provide an education or training  opportunity</v>
      </c>
      <c r="D225" s="12">
        <f>IF([1]source_data!G227="","",IF([1]source_data!G227="","",[1]source_data!G227))</f>
        <v>419.44</v>
      </c>
      <c r="E225" s="11" t="str">
        <f>IF([1]source_data!G227="","",[1]tailored_settings!$B$3)</f>
        <v>GBP</v>
      </c>
      <c r="F225" s="13" t="str">
        <f>IF([1]source_data!G227="","",IF([1]source_data!H227="","",[1]source_data!H227))</f>
        <v>2025-11-03</v>
      </c>
      <c r="G225" s="11" t="str">
        <f>IF([1]source_data!G227="","",[1]tailored_settings!$B$5)</f>
        <v>Individual Recipient</v>
      </c>
      <c r="H225" s="11" t="str">
        <f>IF([1]source_data!G227="","",IF(AND([1]source_data!A227&lt;&gt;"",[1]tailored_settings!$B$16="Publish"),CONCATENATE([1]tailored_settings!$B$2&amp;[1]source_data!A227),IF(AND([1]source_data!A227&lt;&gt;"",[1]tailored_settings!$B$16="Do not publish"),CONCATENATE([1]tailored_settings!$B$4&amp;TEXT(ROW(A225)-1,"0000")&amp;"_"&amp;TEXT(F225,"yyyy-mm")),CONCATENATE([1]tailored_settings!$B$4&amp;TEXT(ROW(A225)-1,"0000")&amp;"_"&amp;TEXT(F225,"yyyy-mm")))))</f>
        <v>360G-Longleigh-IND-0224_2025-11</v>
      </c>
      <c r="I225" s="11" t="str">
        <f>IF([1]source_data!G227="","",[1]tailored_settings!$B$7)</f>
        <v>Longleigh Foundation</v>
      </c>
      <c r="J225" s="11" t="str">
        <f>IF([1]source_data!G227="","",[1]tailored_settings!$B$6)</f>
        <v>GB-CHC-1169016</v>
      </c>
      <c r="K225" s="11" t="str">
        <f>IF([1]source_data!G227="","",IF([1]source_data!I227="","",VLOOKUP([1]source_data!I227,[1]codelist_mapping!A:C,3,FALSE)))</f>
        <v>GTIR110</v>
      </c>
      <c r="L225" s="11" t="str">
        <f>IF([1]source_data!G227="","",IF([1]source_data!J227="","",VLOOKUP([1]source_data!J227,[1]codelist_mapping!A:C,3,FALSE)))</f>
        <v/>
      </c>
      <c r="M225" s="11" t="str">
        <f>IF([1]source_data!G227="","",IF([1]source_data!K227="","",IF([1]source_data!M227&lt;&gt;"",CONCATENATE(VLOOKUP([1]source_data!K227,[1]codelist_mapping!F:H,3,FALSE)&amp;";"&amp;VLOOKUP([1]source_data!L227,[1]codelist_mapping!F:H,3,FALSE)&amp;";"&amp;VLOOKUP([1]source_data!M227,[1]codelist_mapping!F:H,3,FALSE)),IF([1]source_data!L227&lt;&gt;"",CONCATENATE(VLOOKUP([1]source_data!K227,[1]codelist_mapping!F:H,3,FALSE)&amp;";"&amp;VLOOKUP([1]source_data!L227,[1]codelist_mapping!F:H,3,FALSE)),IF([1]source_data!K227&lt;&gt;"",CONCATENATE(VLOOKUP([1]source_data!K227,[1]codelist_mapping!F:H,3,FALSE)))))))</f>
        <v>GTIP040</v>
      </c>
      <c r="N225" s="14" t="str">
        <f>IF([1]source_data!G227="","",IF([1]source_data!D227="","",VLOOKUP([1]source_data!D227,[1]geo_data!A:I,9,FALSE)))</f>
        <v>West Hill &amp; North Laine</v>
      </c>
      <c r="O225" s="14" t="str">
        <f>IF([1]source_data!G227="","",IF([1]source_data!D227="","",VLOOKUP([1]source_data!D227,[1]geo_data!A:I,8,FALSE)))</f>
        <v>E05015415</v>
      </c>
      <c r="P225" s="14" t="str">
        <f>IF([1]source_data!G227="","",IF(LEFT(O225,3)="E05","WD",IF(LEFT(O225,3)="S13","WD",IF(LEFT(O225,3)="W05","WD",IF(LEFT(O225,3)="W06","UA",IF(LEFT(O225,3)="S12","CA",IF(LEFT(O225,3)="E06","UA",IF(LEFT(O225,3)="E07","NMD",IF(LEFT(O225,3)="E08","MD",IF(LEFT(O225,3)="E09","LONB"))))))))))</f>
        <v>WD</v>
      </c>
      <c r="Q225" s="14" t="str">
        <f>IF([1]source_data!G227="","",IF([1]source_data!D227="","",VLOOKUP([1]source_data!D227,[1]geo_data!A:I,7,FALSE)))</f>
        <v>Brighton and Hove</v>
      </c>
      <c r="R225" s="14" t="str">
        <f>IF([1]source_data!G227="","",IF([1]source_data!D227="","",VLOOKUP([1]source_data!D227,[1]geo_data!A:I,6,FALSE)))</f>
        <v>E06000043</v>
      </c>
      <c r="S225" s="14" t="str">
        <f>IF([1]source_data!G227="","",IF(LEFT(R225,3)="E05","WD",IF(LEFT(R225,3)="S13","WD",IF(LEFT(R225,3)="W05","WD",IF(LEFT(R225,3)="W06","UA",IF(LEFT(R225,3)="S12","CA",IF(LEFT(R225,3)="E06","UA",IF(LEFT(R225,3)="E07","NMD",IF(LEFT(R225,3)="E08","MD",IF(LEFT(R225,3)="E09","LONB"))))))))))</f>
        <v>UA</v>
      </c>
      <c r="T225" s="11" t="str">
        <f>IF([1]source_data!G227="","",IF([1]source_data!N227="","",[1]source_data!N227))</f>
        <v>Education Training &amp; Employment Grant</v>
      </c>
      <c r="U225" s="15">
        <f>IF([1]source_data!G227="","",[1]tailored_settings!$B$8)</f>
        <v>46239</v>
      </c>
      <c r="V225" s="11" t="str">
        <f>IF([1]source_data!G227="","",[1]tailored_settings!$B$9)</f>
        <v>http://www.longleigh.org/</v>
      </c>
      <c r="W225" s="13" t="str">
        <f>IF([1]source_data!G227="","",IF([1]source_data!O227="","",[1]source_data!O227))</f>
        <v>2025-11-03</v>
      </c>
      <c r="X225" s="16" t="str">
        <f>IF([1]source_data!G227="","",IF([1]source_data!P227="","",[1]source_data!P227))</f>
        <v>2025-11-28</v>
      </c>
      <c r="Y225" s="17">
        <f>IF([1]source_data!G227="","",IF([1]source_data!Q227="","",[1]source_data!Q227))</f>
        <v>0</v>
      </c>
      <c r="Z225" s="18" t="str">
        <f>IF([1]source_data!G227="","",IF([1]source_data!I227="","",[1]tailored_settings!$B$10))</f>
        <v>Primary grant reason</v>
      </c>
      <c r="AA225" s="18" t="str">
        <f>IF([1]source_data!G227="","",IF([1]source_data!I227="","",[1]source_data!I227))</f>
        <v>9. Eligible for an ETE grant as they are a Stonewater customer</v>
      </c>
      <c r="AB225" s="18" t="str">
        <f>IF([1]source_data!G227="","",IF([1]source_data!J227="","",[1]tailored_settings!$B$11))</f>
        <v/>
      </c>
      <c r="AC225" s="18" t="str">
        <f>IF([1]source_data!G227="","",IF([1]source_data!J227="","",[1]source_data!J227))</f>
        <v/>
      </c>
      <c r="AD225" s="18" t="str">
        <f>IF([1]source_data!G227="","",IF([1]source_data!K227="","",[1]tailored_settings!$B$12))</f>
        <v>Grant purpose</v>
      </c>
      <c r="AE225" s="18" t="str">
        <f>IF([1]source_data!G227="","",IF([1]source_data!K227="","",[1]source_data!K227))</f>
        <v>Laptops</v>
      </c>
      <c r="AF225" s="18" t="str">
        <f>IF([1]source_data!G227="","",IF([1]source_data!K227="","",[1]tailored_settings!$B$13))</f>
        <v>Grant purpose</v>
      </c>
      <c r="AG225" s="18" t="str">
        <f>IF([1]source_data!G227="","",IF([1]source_data!K227="","",[1]source_data!K227))</f>
        <v>Laptops</v>
      </c>
      <c r="AH225" s="18" t="str">
        <f>IF([1]source_data!G227="","",IF([1]source_data!M227="","",[1]tailored_settings!$B$14))</f>
        <v/>
      </c>
      <c r="AI225" s="18" t="str">
        <f>IF([1]source_data!G227="","",IF([1]source_data!M227="","",[1]source_data!M227))</f>
        <v/>
      </c>
    </row>
    <row r="226" spans="1:35" ht="16" x14ac:dyDescent="0.2">
      <c r="A226" s="11" t="str">
        <f>IF([1]source_data!G228="","",IF(AND([1]source_data!C228&lt;&gt;"",[1]tailored_settings!$B$15="Publish"),CONCATENATE([1]tailored_settings!$B$2&amp;[1]source_data!C228),IF(AND([1]source_data!C228&lt;&gt;"",[1]tailored_settings!$B$15="Do not publish"),CONCATENATE([1]tailored_settings!$B$2&amp;TEXT(ROW(A226)-1,"0000")&amp;"_"&amp;TEXT(F226,"yyyy-mm")),CONCATENATE([1]tailored_settings!$B$2&amp;TEXT(ROW(A226)-1,"0000")&amp;"_"&amp;TEXT(F226,"yyyy-mm")))))</f>
        <v>360G-Longleigh-E25-00305W</v>
      </c>
      <c r="B226" s="11" t="str">
        <f>IF([1]source_data!G228="","",IF([1]source_data!E228&lt;&gt;"",[1]source_data!E228,CONCATENATE("Grant to "&amp;G226)))</f>
        <v>Grant to Individual Recipient</v>
      </c>
      <c r="C226" s="11" t="str">
        <f>IF([1]source_data!G228="","",IF([1]source_data!F228="",_xlfn.XLOOKUP(T226,[1]tailored_settings!$B$20:$B$25,[1]tailored_settings!$A$20:$A$25,"")))</f>
        <v>Helping to alleviate financial hardship</v>
      </c>
      <c r="D226" s="12">
        <f>IF([1]source_data!G228="","",IF([1]source_data!G228="","",[1]source_data!G228))</f>
        <v>331.97</v>
      </c>
      <c r="E226" s="11" t="str">
        <f>IF([1]source_data!G228="","",[1]tailored_settings!$B$3)</f>
        <v>GBP</v>
      </c>
      <c r="F226" s="13" t="str">
        <f>IF([1]source_data!G228="","",IF([1]source_data!H228="","",[1]source_data!H228))</f>
        <v>2025-11-06</v>
      </c>
      <c r="G226" s="11" t="str">
        <f>IF([1]source_data!G228="","",[1]tailored_settings!$B$5)</f>
        <v>Individual Recipient</v>
      </c>
      <c r="H226" s="11" t="str">
        <f>IF([1]source_data!G228="","",IF(AND([1]source_data!A228&lt;&gt;"",[1]tailored_settings!$B$16="Publish"),CONCATENATE([1]tailored_settings!$B$2&amp;[1]source_data!A228),IF(AND([1]source_data!A228&lt;&gt;"",[1]tailored_settings!$B$16="Do not publish"),CONCATENATE([1]tailored_settings!$B$4&amp;TEXT(ROW(A226)-1,"0000")&amp;"_"&amp;TEXT(F226,"yyyy-mm")),CONCATENATE([1]tailored_settings!$B$4&amp;TEXT(ROW(A226)-1,"0000")&amp;"_"&amp;TEXT(F226,"yyyy-mm")))))</f>
        <v>360G-Longleigh-IND-0225_2025-11</v>
      </c>
      <c r="I226" s="11" t="str">
        <f>IF([1]source_data!G228="","",[1]tailored_settings!$B$7)</f>
        <v>Longleigh Foundation</v>
      </c>
      <c r="J226" s="11" t="str">
        <f>IF([1]source_data!G228="","",[1]tailored_settings!$B$6)</f>
        <v>GB-CHC-1169016</v>
      </c>
      <c r="K226" s="11" t="str">
        <f>IF([1]source_data!G228="","",IF([1]source_data!I228="","",VLOOKUP([1]source_data!I228,[1]codelist_mapping!A:C,3,FALSE)))</f>
        <v>GTIR030</v>
      </c>
      <c r="L226" s="11" t="str">
        <f>IF([1]source_data!G228="","",IF([1]source_data!J228="","",VLOOKUP([1]source_data!J228,[1]codelist_mapping!A:C,3,FALSE)))</f>
        <v/>
      </c>
      <c r="M226" s="11" t="str">
        <f>IF([1]source_data!G228="","",IF([1]source_data!K228="","",IF([1]source_data!M228&lt;&gt;"",CONCATENATE(VLOOKUP([1]source_data!K228,[1]codelist_mapping!F:H,3,FALSE)&amp;";"&amp;VLOOKUP([1]source_data!L228,[1]codelist_mapping!F:H,3,FALSE)&amp;";"&amp;VLOOKUP([1]source_data!M228,[1]codelist_mapping!F:H,3,FALSE)),IF([1]source_data!L228&lt;&gt;"",CONCATENATE(VLOOKUP([1]source_data!K228,[1]codelist_mapping!F:H,3,FALSE)&amp;";"&amp;VLOOKUP([1]source_data!L228,[1]codelist_mapping!F:H,3,FALSE)),IF([1]source_data!K228&lt;&gt;"",CONCATENATE(VLOOKUP([1]source_data!K228,[1]codelist_mapping!F:H,3,FALSE)))))))</f>
        <v>GTIP020</v>
      </c>
      <c r="N226" s="14" t="str">
        <f>IF([1]source_data!G228="","",IF([1]source_data!D228="","",VLOOKUP([1]source_data!D228,[1]geo_data!A:I,9,FALSE)))</f>
        <v>Meriden</v>
      </c>
      <c r="O226" s="14" t="str">
        <f>IF([1]source_data!G228="","",IF([1]source_data!D228="","",VLOOKUP([1]source_data!D228,[1]geo_data!A:I,8,FALSE)))</f>
        <v>E05001293</v>
      </c>
      <c r="P226" s="14" t="str">
        <f>IF([1]source_data!G228="","",IF(LEFT(O226,3)="E05","WD",IF(LEFT(O226,3)="S13","WD",IF(LEFT(O226,3)="W05","WD",IF(LEFT(O226,3)="W06","UA",IF(LEFT(O226,3)="S12","CA",IF(LEFT(O226,3)="E06","UA",IF(LEFT(O226,3)="E07","NMD",IF(LEFT(O226,3)="E08","MD",IF(LEFT(O226,3)="E09","LONB"))))))))))</f>
        <v>WD</v>
      </c>
      <c r="Q226" s="14" t="str">
        <f>IF([1]source_data!G228="","",IF([1]source_data!D228="","",VLOOKUP([1]source_data!D228,[1]geo_data!A:I,7,FALSE)))</f>
        <v>Solihull</v>
      </c>
      <c r="R226" s="14" t="str">
        <f>IF([1]source_data!G228="","",IF([1]source_data!D228="","",VLOOKUP([1]source_data!D228,[1]geo_data!A:I,6,FALSE)))</f>
        <v>E08000029</v>
      </c>
      <c r="S226" s="14" t="str">
        <f>IF([1]source_data!G228="","",IF(LEFT(R226,3)="E05","WD",IF(LEFT(R226,3)="S13","WD",IF(LEFT(R226,3)="W05","WD",IF(LEFT(R226,3)="W06","UA",IF(LEFT(R226,3)="S12","CA",IF(LEFT(R226,3)="E06","UA",IF(LEFT(R226,3)="E07","NMD",IF(LEFT(R226,3)="E08","MD",IF(LEFT(R226,3)="E09","LONB"))))))))))</f>
        <v>MD</v>
      </c>
      <c r="T226" s="11" t="str">
        <f>IF([1]source_data!G228="","",IF([1]source_data!N228="","",[1]source_data!N228))</f>
        <v>Hardship Grant</v>
      </c>
      <c r="U226" s="15">
        <f>IF([1]source_data!G228="","",[1]tailored_settings!$B$8)</f>
        <v>46239</v>
      </c>
      <c r="V226" s="11" t="str">
        <f>IF([1]source_data!G228="","",[1]tailored_settings!$B$9)</f>
        <v>http://www.longleigh.org/</v>
      </c>
      <c r="W226" s="13" t="str">
        <f>IF([1]source_data!G228="","",IF([1]source_data!O228="","",[1]source_data!O228))</f>
        <v>2025-11-06</v>
      </c>
      <c r="X226" s="16" t="str">
        <f>IF([1]source_data!G228="","",IF([1]source_data!P228="","",[1]source_data!P228))</f>
        <v>2025-11-24</v>
      </c>
      <c r="Y226" s="17">
        <f>IF([1]source_data!G228="","",IF([1]source_data!Q228="","",[1]source_data!Q228))</f>
        <v>0</v>
      </c>
      <c r="Z226" s="18" t="str">
        <f>IF([1]source_data!G228="","",IF([1]source_data!I228="","",[1]tailored_settings!$B$10))</f>
        <v>Primary grant reason</v>
      </c>
      <c r="AA226" s="18" t="str">
        <f>IF([1]source_data!G228="","",IF([1]source_data!I228="","",[1]source_data!I228))</f>
        <v>1. Customer/family with a diagnosed condition or disability</v>
      </c>
      <c r="AB226" s="18" t="str">
        <f>IF([1]source_data!G228="","",IF([1]source_data!J228="","",[1]tailored_settings!$B$11))</f>
        <v/>
      </c>
      <c r="AC226" s="18" t="str">
        <f>IF([1]source_data!G228="","",IF([1]source_data!J228="","",[1]source_data!J228))</f>
        <v/>
      </c>
      <c r="AD226" s="18" t="str">
        <f>IF([1]source_data!G228="","",IF([1]source_data!K228="","",[1]tailored_settings!$B$12))</f>
        <v>Grant purpose</v>
      </c>
      <c r="AE226" s="18" t="str">
        <f>IF([1]source_data!G228="","",IF([1]source_data!K228="","",[1]source_data!K228))</f>
        <v>Appliances</v>
      </c>
      <c r="AF226" s="18" t="str">
        <f>IF([1]source_data!G228="","",IF([1]source_data!K228="","",[1]tailored_settings!$B$13))</f>
        <v>Grant purpose</v>
      </c>
      <c r="AG226" s="18" t="str">
        <f>IF([1]source_data!G228="","",IF([1]source_data!K228="","",[1]source_data!K228))</f>
        <v>Appliances</v>
      </c>
      <c r="AH226" s="18" t="str">
        <f>IF([1]source_data!G228="","",IF([1]source_data!M228="","",[1]tailored_settings!$B$14))</f>
        <v/>
      </c>
      <c r="AI226" s="18" t="str">
        <f>IF([1]source_data!G228="","",IF([1]source_data!M228="","",[1]source_data!M228))</f>
        <v/>
      </c>
    </row>
    <row r="227" spans="1:35" ht="16" x14ac:dyDescent="0.2">
      <c r="A227" s="11" t="str">
        <f>IF([1]source_data!G229="","",IF(AND([1]source_data!C229&lt;&gt;"",[1]tailored_settings!$B$15="Publish"),CONCATENATE([1]tailored_settings!$B$2&amp;[1]source_data!C229),IF(AND([1]source_data!C229&lt;&gt;"",[1]tailored_settings!$B$15="Do not publish"),CONCATENATE([1]tailored_settings!$B$2&amp;TEXT(ROW(A227)-1,"0000")&amp;"_"&amp;TEXT(F227,"yyyy-mm")),CONCATENATE([1]tailored_settings!$B$2&amp;TEXT(ROW(A227)-1,"0000")&amp;"_"&amp;TEXT(F227,"yyyy-mm")))))</f>
        <v>360G-Longleigh-E25-00306W</v>
      </c>
      <c r="B227" s="11" t="str">
        <f>IF([1]source_data!G229="","",IF([1]source_data!E229&lt;&gt;"",[1]source_data!E229,CONCATENATE("Grant to "&amp;G227)))</f>
        <v>Grant to Individual Recipient</v>
      </c>
      <c r="C227" s="11" t="str">
        <f>IF([1]source_data!G229="","",IF([1]source_data!F229="",_xlfn.XLOOKUP(T227,[1]tailored_settings!$B$20:$B$25,[1]tailored_settings!$A$20:$A$25,"")))</f>
        <v>Helping to alleviate financial hardship</v>
      </c>
      <c r="D227" s="12">
        <f>IF([1]source_data!G229="","",IF([1]source_data!G229="","",[1]source_data!G229))</f>
        <v>422.06</v>
      </c>
      <c r="E227" s="11" t="str">
        <f>IF([1]source_data!G229="","",[1]tailored_settings!$B$3)</f>
        <v>GBP</v>
      </c>
      <c r="F227" s="13" t="str">
        <f>IF([1]source_data!G229="","",IF([1]source_data!H229="","",[1]source_data!H229))</f>
        <v>2025-11-03</v>
      </c>
      <c r="G227" s="11" t="str">
        <f>IF([1]source_data!G229="","",[1]tailored_settings!$B$5)</f>
        <v>Individual Recipient</v>
      </c>
      <c r="H227" s="11" t="str">
        <f>IF([1]source_data!G229="","",IF(AND([1]source_data!A229&lt;&gt;"",[1]tailored_settings!$B$16="Publish"),CONCATENATE([1]tailored_settings!$B$2&amp;[1]source_data!A229),IF(AND([1]source_data!A229&lt;&gt;"",[1]tailored_settings!$B$16="Do not publish"),CONCATENATE([1]tailored_settings!$B$4&amp;TEXT(ROW(A227)-1,"0000")&amp;"_"&amp;TEXT(F227,"yyyy-mm")),CONCATENATE([1]tailored_settings!$B$4&amp;TEXT(ROW(A227)-1,"0000")&amp;"_"&amp;TEXT(F227,"yyyy-mm")))))</f>
        <v>360G-Longleigh-IND-0226_2025-11</v>
      </c>
      <c r="I227" s="11" t="str">
        <f>IF([1]source_data!G229="","",[1]tailored_settings!$B$7)</f>
        <v>Longleigh Foundation</v>
      </c>
      <c r="J227" s="11" t="str">
        <f>IF([1]source_data!G229="","",[1]tailored_settings!$B$6)</f>
        <v>GB-CHC-1169016</v>
      </c>
      <c r="K227" s="11" t="str">
        <f>IF([1]source_data!G229="","",IF([1]source_data!I229="","",VLOOKUP([1]source_data!I229,[1]codelist_mapping!A:C,3,FALSE)))</f>
        <v>GTIR040</v>
      </c>
      <c r="L227" s="11" t="str">
        <f>IF([1]source_data!G229="","",IF([1]source_data!J229="","",VLOOKUP([1]source_data!J229,[1]codelist_mapping!A:C,3,FALSE)))</f>
        <v/>
      </c>
      <c r="M227" s="11" t="str">
        <f>IF([1]source_data!G229="","",IF([1]source_data!K229="","",IF([1]source_data!M229&lt;&gt;"",CONCATENATE(VLOOKUP([1]source_data!K229,[1]codelist_mapping!F:H,3,FALSE)&amp;";"&amp;VLOOKUP([1]source_data!L229,[1]codelist_mapping!F:H,3,FALSE)&amp;";"&amp;VLOOKUP([1]source_data!M229,[1]codelist_mapping!F:H,3,FALSE)),IF([1]source_data!L229&lt;&gt;"",CONCATENATE(VLOOKUP([1]source_data!K229,[1]codelist_mapping!F:H,3,FALSE)&amp;";"&amp;VLOOKUP([1]source_data!L229,[1]codelist_mapping!F:H,3,FALSE)),IF([1]source_data!K229&lt;&gt;"",CONCATENATE(VLOOKUP([1]source_data!K229,[1]codelist_mapping!F:H,3,FALSE)))))))</f>
        <v>GTIP020;GTIP080</v>
      </c>
      <c r="N227" s="14" t="str">
        <f>IF([1]source_data!G229="","",IF([1]source_data!D229="","",VLOOKUP([1]source_data!D229,[1]geo_data!A:I,9,FALSE)))</f>
        <v>Frome West</v>
      </c>
      <c r="O227" s="14" t="str">
        <f>IF([1]source_data!G229="","",IF([1]source_data!D229="","",VLOOKUP([1]source_data!D229,[1]geo_data!A:I,8,FALSE)))</f>
        <v>E05014362</v>
      </c>
      <c r="P227" s="14" t="str">
        <f>IF([1]source_data!G229="","",IF(LEFT(O227,3)="E05","WD",IF(LEFT(O227,3)="S13","WD",IF(LEFT(O227,3)="W05","WD",IF(LEFT(O227,3)="W06","UA",IF(LEFT(O227,3)="S12","CA",IF(LEFT(O227,3)="E06","UA",IF(LEFT(O227,3)="E07","NMD",IF(LEFT(O227,3)="E08","MD",IF(LEFT(O227,3)="E09","LONB"))))))))))</f>
        <v>WD</v>
      </c>
      <c r="Q227" s="14" t="str">
        <f>IF([1]source_data!G229="","",IF([1]source_data!D229="","",VLOOKUP([1]source_data!D229,[1]geo_data!A:I,7,FALSE)))</f>
        <v>Somerset</v>
      </c>
      <c r="R227" s="14" t="str">
        <f>IF([1]source_data!G229="","",IF([1]source_data!D229="","",VLOOKUP([1]source_data!D229,[1]geo_data!A:I,6,FALSE)))</f>
        <v>E06000066</v>
      </c>
      <c r="S227" s="14" t="str">
        <f>IF([1]source_data!G229="","",IF(LEFT(R227,3)="E05","WD",IF(LEFT(R227,3)="S13","WD",IF(LEFT(R227,3)="W05","WD",IF(LEFT(R227,3)="W06","UA",IF(LEFT(R227,3)="S12","CA",IF(LEFT(R227,3)="E06","UA",IF(LEFT(R227,3)="E07","NMD",IF(LEFT(R227,3)="E08","MD",IF(LEFT(R227,3)="E09","LONB"))))))))))</f>
        <v>UA</v>
      </c>
      <c r="T227" s="11" t="str">
        <f>IF([1]source_data!G229="","",IF([1]source_data!N229="","",[1]source_data!N229))</f>
        <v>Hardship Grant</v>
      </c>
      <c r="U227" s="15">
        <f>IF([1]source_data!G229="","",[1]tailored_settings!$B$8)</f>
        <v>46239</v>
      </c>
      <c r="V227" s="11" t="str">
        <f>IF([1]source_data!G229="","",[1]tailored_settings!$B$9)</f>
        <v>http://www.longleigh.org/</v>
      </c>
      <c r="W227" s="13" t="str">
        <f>IF([1]source_data!G229="","",IF([1]source_data!O229="","",[1]source_data!O229))</f>
        <v>2025-11-03</v>
      </c>
      <c r="X227" s="16" t="str">
        <f>IF([1]source_data!G229="","",IF([1]source_data!P229="","",[1]source_data!P229))</f>
        <v>2025-11-14</v>
      </c>
      <c r="Y227" s="17">
        <f>IF([1]source_data!G229="","",IF([1]source_data!Q229="","",[1]source_data!Q229))</f>
        <v>0</v>
      </c>
      <c r="Z227" s="18" t="str">
        <f>IF([1]source_data!G229="","",IF([1]source_data!I229="","",[1]tailored_settings!$B$10))</f>
        <v>Primary grant reason</v>
      </c>
      <c r="AA227" s="18" t="str">
        <f>IF([1]source_data!G229="","",IF([1]source_data!I229="","",[1]source_data!I229))</f>
        <v>2. Customer/family receiving medication and/or therapy for a mental health condition or substance addiction.</v>
      </c>
      <c r="AB227" s="18" t="str">
        <f>IF([1]source_data!G229="","",IF([1]source_data!J229="","",[1]tailored_settings!$B$11))</f>
        <v/>
      </c>
      <c r="AC227" s="18" t="str">
        <f>IF([1]source_data!G229="","",IF([1]source_data!J229="","",[1]source_data!J229))</f>
        <v/>
      </c>
      <c r="AD227" s="18" t="str">
        <f>IF([1]source_data!G229="","",IF([1]source_data!K229="","",[1]tailored_settings!$B$12))</f>
        <v>Grant purpose</v>
      </c>
      <c r="AE227" s="18" t="str">
        <f>IF([1]source_data!G229="","",IF([1]source_data!K229="","",[1]source_data!K229))</f>
        <v xml:space="preserve">Furniture </v>
      </c>
      <c r="AF227" s="18" t="str">
        <f>IF([1]source_data!G229="","",IF([1]source_data!K229="","",[1]tailored_settings!$B$13))</f>
        <v>Grant purpose</v>
      </c>
      <c r="AG227" s="18" t="str">
        <f>IF([1]source_data!G229="","",IF([1]source_data!K229="","",[1]source_data!K229))</f>
        <v xml:space="preserve">Furniture </v>
      </c>
      <c r="AH227" s="18" t="str">
        <f>IF([1]source_data!G229="","",IF([1]source_data!M229="","",[1]tailored_settings!$B$14))</f>
        <v/>
      </c>
      <c r="AI227" s="18" t="str">
        <f>IF([1]source_data!G229="","",IF([1]source_data!M229="","",[1]source_data!M229))</f>
        <v/>
      </c>
    </row>
    <row r="228" spans="1:35" ht="16" x14ac:dyDescent="0.2">
      <c r="A228" s="11" t="str">
        <f>IF([1]source_data!G230="","",IF(AND([1]source_data!C230&lt;&gt;"",[1]tailored_settings!$B$15="Publish"),CONCATENATE([1]tailored_settings!$B$2&amp;[1]source_data!C230),IF(AND([1]source_data!C230&lt;&gt;"",[1]tailored_settings!$B$15="Do not publish"),CONCATENATE([1]tailored_settings!$B$2&amp;TEXT(ROW(A228)-1,"0000")&amp;"_"&amp;TEXT(F228,"yyyy-mm")),CONCATENATE([1]tailored_settings!$B$2&amp;TEXT(ROW(A228)-1,"0000")&amp;"_"&amp;TEXT(F228,"yyyy-mm")))))</f>
        <v>360G-Longleigh-E25-00307W</v>
      </c>
      <c r="B228" s="11" t="str">
        <f>IF([1]source_data!G230="","",IF([1]source_data!E230&lt;&gt;"",[1]source_data!E230,CONCATENATE("Grant to "&amp;G228)))</f>
        <v>Grant to Individual Recipient</v>
      </c>
      <c r="C228" s="11" t="str">
        <f>IF([1]source_data!G230="","",IF([1]source_data!F230="",_xlfn.XLOOKUP(T228,[1]tailored_settings!$B$20:$B$25,[1]tailored_settings!$A$20:$A$25,"")))</f>
        <v>Helping to alleviate financial hardship</v>
      </c>
      <c r="D228" s="12">
        <f>IF([1]source_data!G230="","",IF([1]source_data!G230="","",[1]source_data!G230))</f>
        <v>1116.99</v>
      </c>
      <c r="E228" s="11" t="str">
        <f>IF([1]source_data!G230="","",[1]tailored_settings!$B$3)</f>
        <v>GBP</v>
      </c>
      <c r="F228" s="13" t="str">
        <f>IF([1]source_data!G230="","",IF([1]source_data!H230="","",[1]source_data!H230))</f>
        <v>2025-11-03</v>
      </c>
      <c r="G228" s="11" t="str">
        <f>IF([1]source_data!G230="","",[1]tailored_settings!$B$5)</f>
        <v>Individual Recipient</v>
      </c>
      <c r="H228" s="11" t="str">
        <f>IF([1]source_data!G230="","",IF(AND([1]source_data!A230&lt;&gt;"",[1]tailored_settings!$B$16="Publish"),CONCATENATE([1]tailored_settings!$B$2&amp;[1]source_data!A230),IF(AND([1]source_data!A230&lt;&gt;"",[1]tailored_settings!$B$16="Do not publish"),CONCATENATE([1]tailored_settings!$B$4&amp;TEXT(ROW(A228)-1,"0000")&amp;"_"&amp;TEXT(F228,"yyyy-mm")),CONCATENATE([1]tailored_settings!$B$4&amp;TEXT(ROW(A228)-1,"0000")&amp;"_"&amp;TEXT(F228,"yyyy-mm")))))</f>
        <v>360G-Longleigh-IND-0227_2025-11</v>
      </c>
      <c r="I228" s="11" t="str">
        <f>IF([1]source_data!G230="","",[1]tailored_settings!$B$7)</f>
        <v>Longleigh Foundation</v>
      </c>
      <c r="J228" s="11" t="str">
        <f>IF([1]source_data!G230="","",[1]tailored_settings!$B$6)</f>
        <v>GB-CHC-1169016</v>
      </c>
      <c r="K228" s="11" t="str">
        <f>IF([1]source_data!G230="","",IF([1]source_data!I230="","",VLOOKUP([1]source_data!I230,[1]codelist_mapping!A:C,3,FALSE)))</f>
        <v>GTIR030</v>
      </c>
      <c r="L228" s="11" t="str">
        <f>IF([1]source_data!G230="","",IF([1]source_data!J230="","",VLOOKUP([1]source_data!J230,[1]codelist_mapping!A:C,3,FALSE)))</f>
        <v>GTIR040</v>
      </c>
      <c r="M228" s="11" t="str">
        <f>IF([1]source_data!G230="","",IF([1]source_data!K230="","",IF([1]source_data!M230&lt;&gt;"",CONCATENATE(VLOOKUP([1]source_data!K230,[1]codelist_mapping!F:H,3,FALSE)&amp;";"&amp;VLOOKUP([1]source_data!L230,[1]codelist_mapping!F:H,3,FALSE)&amp;";"&amp;VLOOKUP([1]source_data!M230,[1]codelist_mapping!F:H,3,FALSE)),IF([1]source_data!L230&lt;&gt;"",CONCATENATE(VLOOKUP([1]source_data!K230,[1]codelist_mapping!F:H,3,FALSE)&amp;";"&amp;VLOOKUP([1]source_data!L230,[1]codelist_mapping!F:H,3,FALSE)),IF([1]source_data!K230&lt;&gt;"",CONCATENATE(VLOOKUP([1]source_data!K230,[1]codelist_mapping!F:H,3,FALSE)))))))</f>
        <v>GTIP020;GTIP020;GTIP080</v>
      </c>
      <c r="N228" s="14" t="str">
        <f>IF([1]source_data!G230="","",IF([1]source_data!D230="","",VLOOKUP([1]source_data!D230,[1]geo_data!A:I,9,FALSE)))</f>
        <v>Thorne &amp; Moorends</v>
      </c>
      <c r="O228" s="14" t="str">
        <f>IF([1]source_data!G230="","",IF([1]source_data!D230="","",VLOOKUP([1]source_data!D230,[1]geo_data!A:I,8,FALSE)))</f>
        <v>E05010745</v>
      </c>
      <c r="P228" s="14" t="str">
        <f>IF([1]source_data!G230="","",IF(LEFT(O228,3)="E05","WD",IF(LEFT(O228,3)="S13","WD",IF(LEFT(O228,3)="W05","WD",IF(LEFT(O228,3)="W06","UA",IF(LEFT(O228,3)="S12","CA",IF(LEFT(O228,3)="E06","UA",IF(LEFT(O228,3)="E07","NMD",IF(LEFT(O228,3)="E08","MD",IF(LEFT(O228,3)="E09","LONB"))))))))))</f>
        <v>WD</v>
      </c>
      <c r="Q228" s="14" t="str">
        <f>IF([1]source_data!G230="","",IF([1]source_data!D230="","",VLOOKUP([1]source_data!D230,[1]geo_data!A:I,7,FALSE)))</f>
        <v>Doncaster</v>
      </c>
      <c r="R228" s="14" t="str">
        <f>IF([1]source_data!G230="","",IF([1]source_data!D230="","",VLOOKUP([1]source_data!D230,[1]geo_data!A:I,6,FALSE)))</f>
        <v>E08000017</v>
      </c>
      <c r="S228" s="14" t="str">
        <f>IF([1]source_data!G230="","",IF(LEFT(R228,3)="E05","WD",IF(LEFT(R228,3)="S13","WD",IF(LEFT(R228,3)="W05","WD",IF(LEFT(R228,3)="W06","UA",IF(LEFT(R228,3)="S12","CA",IF(LEFT(R228,3)="E06","UA",IF(LEFT(R228,3)="E07","NMD",IF(LEFT(R228,3)="E08","MD",IF(LEFT(R228,3)="E09","LONB"))))))))))</f>
        <v>MD</v>
      </c>
      <c r="T228" s="11" t="str">
        <f>IF([1]source_data!G230="","",IF([1]source_data!N230="","",[1]source_data!N230))</f>
        <v>Hardship Grant</v>
      </c>
      <c r="U228" s="15">
        <f>IF([1]source_data!G230="","",[1]tailored_settings!$B$8)</f>
        <v>46239</v>
      </c>
      <c r="V228" s="11" t="str">
        <f>IF([1]source_data!G230="","",[1]tailored_settings!$B$9)</f>
        <v>http://www.longleigh.org/</v>
      </c>
      <c r="W228" s="13" t="str">
        <f>IF([1]source_data!G230="","",IF([1]source_data!O230="","",[1]source_data!O230))</f>
        <v>2025-11-03</v>
      </c>
      <c r="X228" s="16" t="str">
        <f>IF([1]source_data!G230="","",IF([1]source_data!P230="","",[1]source_data!P230))</f>
        <v>2025-11-28</v>
      </c>
      <c r="Y228" s="17">
        <f>IF([1]source_data!G230="","",IF([1]source_data!Q230="","",[1]source_data!Q230))</f>
        <v>0</v>
      </c>
      <c r="Z228" s="18" t="str">
        <f>IF([1]source_data!G230="","",IF([1]source_data!I230="","",[1]tailored_settings!$B$10))</f>
        <v>Primary grant reason</v>
      </c>
      <c r="AA228" s="18" t="str">
        <f>IF([1]source_data!G230="","",IF([1]source_data!I230="","",[1]source_data!I230))</f>
        <v>1. Customer/family with a diagnosed condition or disability</v>
      </c>
      <c r="AB228" s="18" t="str">
        <f>IF([1]source_data!G230="","",IF([1]source_data!J230="","",[1]tailored_settings!$B$11))</f>
        <v>Secondary grant reason</v>
      </c>
      <c r="AC228" s="18" t="str">
        <f>IF([1]source_data!G230="","",IF([1]source_data!J230="","",[1]source_data!J230))</f>
        <v>2. Customer/family receiving medication and/or therapy for a mental health condition or substance addiction.</v>
      </c>
      <c r="AD228" s="18" t="str">
        <f>IF([1]source_data!G230="","",IF([1]source_data!K230="","",[1]tailored_settings!$B$12))</f>
        <v>Grant purpose</v>
      </c>
      <c r="AE228" s="18" t="str">
        <f>IF([1]source_data!G230="","",IF([1]source_data!K230="","",[1]source_data!K230))</f>
        <v xml:space="preserve">Furniture </v>
      </c>
      <c r="AF228" s="18" t="str">
        <f>IF([1]source_data!G230="","",IF([1]source_data!K230="","",[1]tailored_settings!$B$13))</f>
        <v>Grant purpose</v>
      </c>
      <c r="AG228" s="18" t="str">
        <f>IF([1]source_data!G230="","",IF([1]source_data!K230="","",[1]source_data!K230))</f>
        <v xml:space="preserve">Furniture </v>
      </c>
      <c r="AH228" s="18" t="str">
        <f>IF([1]source_data!G230="","",IF([1]source_data!M230="","",[1]tailored_settings!$B$14))</f>
        <v>Grant purpose</v>
      </c>
      <c r="AI228" s="18" t="str">
        <f>IF([1]source_data!G230="","",IF([1]source_data!M230="","",[1]source_data!M230))</f>
        <v>Clothing</v>
      </c>
    </row>
    <row r="229" spans="1:35" ht="16" x14ac:dyDescent="0.2">
      <c r="A229" s="11" t="str">
        <f>IF([1]source_data!G231="","",IF(AND([1]source_data!C231&lt;&gt;"",[1]tailored_settings!$B$15="Publish"),CONCATENATE([1]tailored_settings!$B$2&amp;[1]source_data!C231),IF(AND([1]source_data!C231&lt;&gt;"",[1]tailored_settings!$B$15="Do not publish"),CONCATENATE([1]tailored_settings!$B$2&amp;TEXT(ROW(A229)-1,"0000")&amp;"_"&amp;TEXT(F229,"yyyy-mm")),CONCATENATE([1]tailored_settings!$B$2&amp;TEXT(ROW(A229)-1,"0000")&amp;"_"&amp;TEXT(F229,"yyyy-mm")))))</f>
        <v>360G-Longleigh-E25-00308W</v>
      </c>
      <c r="B229" s="11" t="str">
        <f>IF([1]source_data!G231="","",IF([1]source_data!E231&lt;&gt;"",[1]source_data!E231,CONCATENATE("Grant to "&amp;G229)))</f>
        <v>Grant to Individual Recipient</v>
      </c>
      <c r="C229" s="11" t="str">
        <f>IF([1]source_data!G231="","",IF([1]source_data!F231="",_xlfn.XLOOKUP(T229,[1]tailored_settings!$B$20:$B$25,[1]tailored_settings!$A$20:$A$25,"")))</f>
        <v>Helping to provide an education or training  opportunity</v>
      </c>
      <c r="D229" s="12">
        <f>IF([1]source_data!G231="","",IF([1]source_data!G231="","",[1]source_data!G231))</f>
        <v>978.85</v>
      </c>
      <c r="E229" s="11" t="str">
        <f>IF([1]source_data!G231="","",[1]tailored_settings!$B$3)</f>
        <v>GBP</v>
      </c>
      <c r="F229" s="13" t="str">
        <f>IF([1]source_data!G231="","",IF([1]source_data!H231="","",[1]source_data!H231))</f>
        <v>2025-11-04</v>
      </c>
      <c r="G229" s="11" t="str">
        <f>IF([1]source_data!G231="","",[1]tailored_settings!$B$5)</f>
        <v>Individual Recipient</v>
      </c>
      <c r="H229" s="11" t="str">
        <f>IF([1]source_data!G231="","",IF(AND([1]source_data!A231&lt;&gt;"",[1]tailored_settings!$B$16="Publish"),CONCATENATE([1]tailored_settings!$B$2&amp;[1]source_data!A231),IF(AND([1]source_data!A231&lt;&gt;"",[1]tailored_settings!$B$16="Do not publish"),CONCATENATE([1]tailored_settings!$B$4&amp;TEXT(ROW(A229)-1,"0000")&amp;"_"&amp;TEXT(F229,"yyyy-mm")),CONCATENATE([1]tailored_settings!$B$4&amp;TEXT(ROW(A229)-1,"0000")&amp;"_"&amp;TEXT(F229,"yyyy-mm")))))</f>
        <v>360G-Longleigh-IND-0228_2025-11</v>
      </c>
      <c r="I229" s="11" t="str">
        <f>IF([1]source_data!G231="","",[1]tailored_settings!$B$7)</f>
        <v>Longleigh Foundation</v>
      </c>
      <c r="J229" s="11" t="str">
        <f>IF([1]source_data!G231="","",[1]tailored_settings!$B$6)</f>
        <v>GB-CHC-1169016</v>
      </c>
      <c r="K229" s="11" t="str">
        <f>IF([1]source_data!G231="","",IF([1]source_data!I231="","",VLOOKUP([1]source_data!I231,[1]codelist_mapping!A:C,3,FALSE)))</f>
        <v>GTIR110</v>
      </c>
      <c r="L229" s="11" t="str">
        <f>IF([1]source_data!G231="","",IF([1]source_data!J231="","",VLOOKUP([1]source_data!J231,[1]codelist_mapping!A:C,3,FALSE)))</f>
        <v/>
      </c>
      <c r="M229" s="11" t="str">
        <f>IF([1]source_data!G231="","",IF([1]source_data!K231="","",IF([1]source_data!M231&lt;&gt;"",CONCATENATE(VLOOKUP([1]source_data!K231,[1]codelist_mapping!F:H,3,FALSE)&amp;";"&amp;VLOOKUP([1]source_data!L231,[1]codelist_mapping!F:H,3,FALSE)&amp;";"&amp;VLOOKUP([1]source_data!M231,[1]codelist_mapping!F:H,3,FALSE)),IF([1]source_data!L231&lt;&gt;"",CONCATENATE(VLOOKUP([1]source_data!K231,[1]codelist_mapping!F:H,3,FALSE)&amp;";"&amp;VLOOKUP([1]source_data!L231,[1]codelist_mapping!F:H,3,FALSE)),IF([1]source_data!K231&lt;&gt;"",CONCATENATE(VLOOKUP([1]source_data!K231,[1]codelist_mapping!F:H,3,FALSE)))))))</f>
        <v>GTIP020;GTIP130;GTIP040</v>
      </c>
      <c r="N229" s="14" t="str">
        <f>IF([1]source_data!G231="","",IF([1]source_data!D231="","",VLOOKUP([1]source_data!D231,[1]geo_data!A:I,9,FALSE)))</f>
        <v>Leamington Willes</v>
      </c>
      <c r="O229" s="14" t="str">
        <f>IF([1]source_data!G231="","",IF([1]source_data!D231="","",VLOOKUP([1]source_data!D231,[1]geo_data!A:I,8,FALSE)))</f>
        <v>E05012625</v>
      </c>
      <c r="P229" s="14" t="str">
        <f>IF([1]source_data!G231="","",IF(LEFT(O229,3)="E05","WD",IF(LEFT(O229,3)="S13","WD",IF(LEFT(O229,3)="W05","WD",IF(LEFT(O229,3)="W06","UA",IF(LEFT(O229,3)="S12","CA",IF(LEFT(O229,3)="E06","UA",IF(LEFT(O229,3)="E07","NMD",IF(LEFT(O229,3)="E08","MD",IF(LEFT(O229,3)="E09","LONB"))))))))))</f>
        <v>WD</v>
      </c>
      <c r="Q229" s="14" t="str">
        <f>IF([1]source_data!G231="","",IF([1]source_data!D231="","",VLOOKUP([1]source_data!D231,[1]geo_data!A:I,7,FALSE)))</f>
        <v>Warwick</v>
      </c>
      <c r="R229" s="14" t="str">
        <f>IF([1]source_data!G231="","",IF([1]source_data!D231="","",VLOOKUP([1]source_data!D231,[1]geo_data!A:I,6,FALSE)))</f>
        <v>E07000222</v>
      </c>
      <c r="S229" s="14" t="str">
        <f>IF([1]source_data!G231="","",IF(LEFT(R229,3)="E05","WD",IF(LEFT(R229,3)="S13","WD",IF(LEFT(R229,3)="W05","WD",IF(LEFT(R229,3)="W06","UA",IF(LEFT(R229,3)="S12","CA",IF(LEFT(R229,3)="E06","UA",IF(LEFT(R229,3)="E07","NMD",IF(LEFT(R229,3)="E08","MD",IF(LEFT(R229,3)="E09","LONB"))))))))))</f>
        <v>NMD</v>
      </c>
      <c r="T229" s="11" t="str">
        <f>IF([1]source_data!G231="","",IF([1]source_data!N231="","",[1]source_data!N231))</f>
        <v>Education Training &amp; Employment Grant</v>
      </c>
      <c r="U229" s="15">
        <f>IF([1]source_data!G231="","",[1]tailored_settings!$B$8)</f>
        <v>46239</v>
      </c>
      <c r="V229" s="11" t="str">
        <f>IF([1]source_data!G231="","",[1]tailored_settings!$B$9)</f>
        <v>http://www.longleigh.org/</v>
      </c>
      <c r="W229" s="13" t="str">
        <f>IF([1]source_data!G231="","",IF([1]source_data!O231="","",[1]source_data!O231))</f>
        <v>2025-11-04</v>
      </c>
      <c r="X229" s="16" t="str">
        <f>IF([1]source_data!G231="","",IF([1]source_data!P231="","",[1]source_data!P231))</f>
        <v>2025-11-11</v>
      </c>
      <c r="Y229" s="17">
        <f>IF([1]source_data!G231="","",IF([1]source_data!Q231="","",[1]source_data!Q231))</f>
        <v>0</v>
      </c>
      <c r="Z229" s="18" t="str">
        <f>IF([1]source_data!G231="","",IF([1]source_data!I231="","",[1]tailored_settings!$B$10))</f>
        <v>Primary grant reason</v>
      </c>
      <c r="AA229" s="18" t="str">
        <f>IF([1]source_data!G231="","",IF([1]source_data!I231="","",[1]source_data!I231))</f>
        <v>9. Eligible for an ETE grant as they are a Stonewater customer</v>
      </c>
      <c r="AB229" s="18" t="str">
        <f>IF([1]source_data!G231="","",IF([1]source_data!J231="","",[1]tailored_settings!$B$11))</f>
        <v/>
      </c>
      <c r="AC229" s="18" t="str">
        <f>IF([1]source_data!G231="","",IF([1]source_data!J231="","",[1]source_data!J231))</f>
        <v/>
      </c>
      <c r="AD229" s="18" t="str">
        <f>IF([1]source_data!G231="","",IF([1]source_data!K231="","",[1]tailored_settings!$B$12))</f>
        <v>Grant purpose</v>
      </c>
      <c r="AE229" s="18" t="str">
        <f>IF([1]source_data!G231="","",IF([1]source_data!K231="","",[1]source_data!K231))</f>
        <v xml:space="preserve">Furniture </v>
      </c>
      <c r="AF229" s="18" t="str">
        <f>IF([1]source_data!G231="","",IF([1]source_data!K231="","",[1]tailored_settings!$B$13))</f>
        <v>Grant purpose</v>
      </c>
      <c r="AG229" s="18" t="str">
        <f>IF([1]source_data!G231="","",IF([1]source_data!K231="","",[1]source_data!K231))</f>
        <v xml:space="preserve">Furniture </v>
      </c>
      <c r="AH229" s="18" t="str">
        <f>IF([1]source_data!G231="","",IF([1]source_data!M231="","",[1]tailored_settings!$B$14))</f>
        <v>Grant purpose</v>
      </c>
      <c r="AI229" s="18" t="str">
        <f>IF([1]source_data!G231="","",IF([1]source_data!M231="","",[1]source_data!M231))</f>
        <v>Laptops</v>
      </c>
    </row>
    <row r="230" spans="1:35" ht="16" x14ac:dyDescent="0.2">
      <c r="A230" s="11" t="str">
        <f>IF([1]source_data!G232="","",IF(AND([1]source_data!C232&lt;&gt;"",[1]tailored_settings!$B$15="Publish"),CONCATENATE([1]tailored_settings!$B$2&amp;[1]source_data!C232),IF(AND([1]source_data!C232&lt;&gt;"",[1]tailored_settings!$B$15="Do not publish"),CONCATENATE([1]tailored_settings!$B$2&amp;TEXT(ROW(A230)-1,"0000")&amp;"_"&amp;TEXT(F230,"yyyy-mm")),CONCATENATE([1]tailored_settings!$B$2&amp;TEXT(ROW(A230)-1,"0000")&amp;"_"&amp;TEXT(F230,"yyyy-mm")))))</f>
        <v>360G-Longleigh-E25-00309W</v>
      </c>
      <c r="B230" s="11" t="str">
        <f>IF([1]source_data!G232="","",IF([1]source_data!E232&lt;&gt;"",[1]source_data!E232,CONCATENATE("Grant to "&amp;G230)))</f>
        <v>Grant to Individual Recipient</v>
      </c>
      <c r="C230" s="11" t="str">
        <f>IF([1]source_data!G232="","",IF([1]source_data!F232="",_xlfn.XLOOKUP(T230,[1]tailored_settings!$B$20:$B$25,[1]tailored_settings!$A$20:$A$25,"")))</f>
        <v>Helping to alleviate financial hardship</v>
      </c>
      <c r="D230" s="12">
        <f>IF([1]source_data!G232="","",IF([1]source_data!G232="","",[1]source_data!G232))</f>
        <v>400</v>
      </c>
      <c r="E230" s="11" t="str">
        <f>IF([1]source_data!G232="","",[1]tailored_settings!$B$3)</f>
        <v>GBP</v>
      </c>
      <c r="F230" s="13" t="str">
        <f>IF([1]source_data!G232="","",IF([1]source_data!H232="","",[1]source_data!H232))</f>
        <v>2025-11-04</v>
      </c>
      <c r="G230" s="11" t="str">
        <f>IF([1]source_data!G232="","",[1]tailored_settings!$B$5)</f>
        <v>Individual Recipient</v>
      </c>
      <c r="H230" s="11" t="str">
        <f>IF([1]source_data!G232="","",IF(AND([1]source_data!A232&lt;&gt;"",[1]tailored_settings!$B$16="Publish"),CONCATENATE([1]tailored_settings!$B$2&amp;[1]source_data!A232),IF(AND([1]source_data!A232&lt;&gt;"",[1]tailored_settings!$B$16="Do not publish"),CONCATENATE([1]tailored_settings!$B$4&amp;TEXT(ROW(A230)-1,"0000")&amp;"_"&amp;TEXT(F230,"yyyy-mm")),CONCATENATE([1]tailored_settings!$B$4&amp;TEXT(ROW(A230)-1,"0000")&amp;"_"&amp;TEXT(F230,"yyyy-mm")))))</f>
        <v>360G-Longleigh-IND-0229_2025-11</v>
      </c>
      <c r="I230" s="11" t="str">
        <f>IF([1]source_data!G232="","",[1]tailored_settings!$B$7)</f>
        <v>Longleigh Foundation</v>
      </c>
      <c r="J230" s="11" t="str">
        <f>IF([1]source_data!G232="","",[1]tailored_settings!$B$6)</f>
        <v>GB-CHC-1169016</v>
      </c>
      <c r="K230" s="11" t="str">
        <f>IF([1]source_data!G232="","",IF([1]source_data!I232="","",VLOOKUP([1]source_data!I232,[1]codelist_mapping!A:C,3,FALSE)))</f>
        <v>GTIR100</v>
      </c>
      <c r="L230" s="11" t="str">
        <f>IF([1]source_data!G232="","",IF([1]source_data!J232="","",VLOOKUP([1]source_data!J232,[1]codelist_mapping!A:C,3,FALSE)))</f>
        <v/>
      </c>
      <c r="M230" s="11" t="str">
        <f>IF([1]source_data!G232="","",IF([1]source_data!K232="","",IF([1]source_data!M232&lt;&gt;"",CONCATENATE(VLOOKUP([1]source_data!K232,[1]codelist_mapping!F:H,3,FALSE)&amp;";"&amp;VLOOKUP([1]source_data!L232,[1]codelist_mapping!F:H,3,FALSE)&amp;";"&amp;VLOOKUP([1]source_data!M232,[1]codelist_mapping!F:H,3,FALSE)),IF([1]source_data!L232&lt;&gt;"",CONCATENATE(VLOOKUP([1]source_data!K232,[1]codelist_mapping!F:H,3,FALSE)&amp;";"&amp;VLOOKUP([1]source_data!L232,[1]codelist_mapping!F:H,3,FALSE)),IF([1]source_data!K232&lt;&gt;"",CONCATENATE(VLOOKUP([1]source_data!K232,[1]codelist_mapping!F:H,3,FALSE)))))))</f>
        <v>GTIP080</v>
      </c>
      <c r="N230" s="14" t="str">
        <f>IF([1]source_data!G232="","",IF([1]source_data!D232="","",VLOOKUP([1]source_data!D232,[1]geo_data!A:I,9,FALSE)))</f>
        <v>Leatherhead North</v>
      </c>
      <c r="O230" s="14" t="str">
        <f>IF([1]source_data!G232="","",IF([1]source_data!D232="","",VLOOKUP([1]source_data!D232,[1]geo_data!A:I,8,FALSE)))</f>
        <v>E05015351</v>
      </c>
      <c r="P230" s="14" t="str">
        <f>IF([1]source_data!G232="","",IF(LEFT(O230,3)="E05","WD",IF(LEFT(O230,3)="S13","WD",IF(LEFT(O230,3)="W05","WD",IF(LEFT(O230,3)="W06","UA",IF(LEFT(O230,3)="S12","CA",IF(LEFT(O230,3)="E06","UA",IF(LEFT(O230,3)="E07","NMD",IF(LEFT(O230,3)="E08","MD",IF(LEFT(O230,3)="E09","LONB"))))))))))</f>
        <v>WD</v>
      </c>
      <c r="Q230" s="14" t="str">
        <f>IF([1]source_data!G232="","",IF([1]source_data!D232="","",VLOOKUP([1]source_data!D232,[1]geo_data!A:I,7,FALSE)))</f>
        <v>Mole Valley</v>
      </c>
      <c r="R230" s="14" t="str">
        <f>IF([1]source_data!G232="","",IF([1]source_data!D232="","",VLOOKUP([1]source_data!D232,[1]geo_data!A:I,6,FALSE)))</f>
        <v>E07000210</v>
      </c>
      <c r="S230" s="14" t="str">
        <f>IF([1]source_data!G232="","",IF(LEFT(R230,3)="E05","WD",IF(LEFT(R230,3)="S13","WD",IF(LEFT(R230,3)="W05","WD",IF(LEFT(R230,3)="W06","UA",IF(LEFT(R230,3)="S12","CA",IF(LEFT(R230,3)="E06","UA",IF(LEFT(R230,3)="E07","NMD",IF(LEFT(R230,3)="E08","MD",IF(LEFT(R230,3)="E09","LONB"))))))))))</f>
        <v>NMD</v>
      </c>
      <c r="T230" s="11" t="str">
        <f>IF([1]source_data!G232="","",IF([1]source_data!N232="","",[1]source_data!N232))</f>
        <v>Hardship Grant</v>
      </c>
      <c r="U230" s="15">
        <f>IF([1]source_data!G232="","",[1]tailored_settings!$B$8)</f>
        <v>46239</v>
      </c>
      <c r="V230" s="11" t="str">
        <f>IF([1]source_data!G232="","",[1]tailored_settings!$B$9)</f>
        <v>http://www.longleigh.org/</v>
      </c>
      <c r="W230" s="13" t="str">
        <f>IF([1]source_data!G232="","",IF([1]source_data!O232="","",[1]source_data!O232))</f>
        <v>2025-11-04</v>
      </c>
      <c r="X230" s="16" t="str">
        <f>IF([1]source_data!G232="","",IF([1]source_data!P232="","",[1]source_data!P232))</f>
        <v>2025-11-07</v>
      </c>
      <c r="Y230" s="17">
        <f>IF([1]source_data!G232="","",IF([1]source_data!Q232="","",[1]source_data!Q232))</f>
        <v>0</v>
      </c>
      <c r="Z230" s="18" t="str">
        <f>IF([1]source_data!G232="","",IF([1]source_data!I232="","",[1]tailored_settings!$B$10))</f>
        <v>Primary grant reason</v>
      </c>
      <c r="AA230" s="18" t="str">
        <f>IF([1]source_data!G232="","",IF([1]source_data!I232="","",[1]source_data!I232))</f>
        <v>5. Customer/family having been the victims of a reported crime in their home.</v>
      </c>
      <c r="AB230" s="18" t="str">
        <f>IF([1]source_data!G232="","",IF([1]source_data!J232="","",[1]tailored_settings!$B$11))</f>
        <v/>
      </c>
      <c r="AC230" s="18" t="str">
        <f>IF([1]source_data!G232="","",IF([1]source_data!J232="","",[1]source_data!J232))</f>
        <v/>
      </c>
      <c r="AD230" s="18" t="str">
        <f>IF([1]source_data!G232="","",IF([1]source_data!K232="","",[1]tailored_settings!$B$12))</f>
        <v>Grant purpose</v>
      </c>
      <c r="AE230" s="18" t="str">
        <f>IF([1]source_data!G232="","",IF([1]source_data!K232="","",[1]source_data!K232))</f>
        <v>Clothing</v>
      </c>
      <c r="AF230" s="18" t="str">
        <f>IF([1]source_data!G232="","",IF([1]source_data!K232="","",[1]tailored_settings!$B$13))</f>
        <v>Grant purpose</v>
      </c>
      <c r="AG230" s="18" t="str">
        <f>IF([1]source_data!G232="","",IF([1]source_data!K232="","",[1]source_data!K232))</f>
        <v>Clothing</v>
      </c>
      <c r="AH230" s="18" t="str">
        <f>IF([1]source_data!G232="","",IF([1]source_data!M232="","",[1]tailored_settings!$B$14))</f>
        <v/>
      </c>
      <c r="AI230" s="18" t="str">
        <f>IF([1]source_data!G232="","",IF([1]source_data!M232="","",[1]source_data!M232))</f>
        <v/>
      </c>
    </row>
    <row r="231" spans="1:35" ht="16" x14ac:dyDescent="0.2">
      <c r="A231" s="11" t="str">
        <f>IF([1]source_data!G233="","",IF(AND([1]source_data!C233&lt;&gt;"",[1]tailored_settings!$B$15="Publish"),CONCATENATE([1]tailored_settings!$B$2&amp;[1]source_data!C233),IF(AND([1]source_data!C233&lt;&gt;"",[1]tailored_settings!$B$15="Do not publish"),CONCATENATE([1]tailored_settings!$B$2&amp;TEXT(ROW(A231)-1,"0000")&amp;"_"&amp;TEXT(F231,"yyyy-mm")),CONCATENATE([1]tailored_settings!$B$2&amp;TEXT(ROW(A231)-1,"0000")&amp;"_"&amp;TEXT(F231,"yyyy-mm")))))</f>
        <v>360G-Longleigh-E25-00310W</v>
      </c>
      <c r="B231" s="11" t="str">
        <f>IF([1]source_data!G233="","",IF([1]source_data!E233&lt;&gt;"",[1]source_data!E233,CONCATENATE("Grant to "&amp;G231)))</f>
        <v>Grant to Individual Recipient</v>
      </c>
      <c r="C231" s="11" t="str">
        <f>IF([1]source_data!G233="","",IF([1]source_data!F233="",_xlfn.XLOOKUP(T231,[1]tailored_settings!$B$20:$B$25,[1]tailored_settings!$A$20:$A$25,"")))</f>
        <v>Providing financial aid during a time of crisis</v>
      </c>
      <c r="D231" s="12">
        <f>IF([1]source_data!G233="","",IF([1]source_data!G233="","",[1]source_data!G233))</f>
        <v>350</v>
      </c>
      <c r="E231" s="11" t="str">
        <f>IF([1]source_data!G233="","",[1]tailored_settings!$B$3)</f>
        <v>GBP</v>
      </c>
      <c r="F231" s="13" t="str">
        <f>IF([1]source_data!G233="","",IF([1]source_data!H233="","",[1]source_data!H233))</f>
        <v>2025-11-04</v>
      </c>
      <c r="G231" s="11" t="str">
        <f>IF([1]source_data!G233="","",[1]tailored_settings!$B$5)</f>
        <v>Individual Recipient</v>
      </c>
      <c r="H231" s="11" t="str">
        <f>IF([1]source_data!G233="","",IF(AND([1]source_data!A233&lt;&gt;"",[1]tailored_settings!$B$16="Publish"),CONCATENATE([1]tailored_settings!$B$2&amp;[1]source_data!A233),IF(AND([1]source_data!A233&lt;&gt;"",[1]tailored_settings!$B$16="Do not publish"),CONCATENATE([1]tailored_settings!$B$4&amp;TEXT(ROW(A231)-1,"0000")&amp;"_"&amp;TEXT(F231,"yyyy-mm")),CONCATENATE([1]tailored_settings!$B$4&amp;TEXT(ROW(A231)-1,"0000")&amp;"_"&amp;TEXT(F231,"yyyy-mm")))))</f>
        <v>360G-Longleigh-IND-0230_2025-11</v>
      </c>
      <c r="I231" s="11" t="str">
        <f>IF([1]source_data!G233="","",[1]tailored_settings!$B$7)</f>
        <v>Longleigh Foundation</v>
      </c>
      <c r="J231" s="11" t="str">
        <f>IF([1]source_data!G233="","",[1]tailored_settings!$B$6)</f>
        <v>GB-CHC-1169016</v>
      </c>
      <c r="K231" s="11" t="str">
        <f>IF([1]source_data!G233="","",IF([1]source_data!I233="","",VLOOKUP([1]source_data!I233,[1]codelist_mapping!A:C,3,FALSE)))</f>
        <v>GTIR030</v>
      </c>
      <c r="L231" s="11" t="str">
        <f>IF([1]source_data!G233="","",IF([1]source_data!J233="","",VLOOKUP([1]source_data!J233,[1]codelist_mapping!A:C,3,FALSE)))</f>
        <v/>
      </c>
      <c r="M231" s="11" t="str">
        <f>IF([1]source_data!G233="","",IF([1]source_data!K233="","",IF([1]source_data!M233&lt;&gt;"",CONCATENATE(VLOOKUP([1]source_data!K233,[1]codelist_mapping!F:H,3,FALSE)&amp;";"&amp;VLOOKUP([1]source_data!L233,[1]codelist_mapping!F:H,3,FALSE)&amp;";"&amp;VLOOKUP([1]source_data!M233,[1]codelist_mapping!F:H,3,FALSE)),IF([1]source_data!L233&lt;&gt;"",CONCATENATE(VLOOKUP([1]source_data!K233,[1]codelist_mapping!F:H,3,FALSE)&amp;";"&amp;VLOOKUP([1]source_data!L233,[1]codelist_mapping!F:H,3,FALSE)),IF([1]source_data!K233&lt;&gt;"",CONCATENATE(VLOOKUP([1]source_data!K233,[1]codelist_mapping!F:H,3,FALSE)))))))</f>
        <v>GTIP070;GTIP050</v>
      </c>
      <c r="N231" s="14" t="str">
        <f>IF([1]source_data!G233="","",IF([1]source_data!D233="","",VLOOKUP([1]source_data!D233,[1]geo_data!A:I,9,FALSE)))</f>
        <v>Longford</v>
      </c>
      <c r="O231" s="14" t="str">
        <f>IF([1]source_data!G233="","",IF([1]source_data!D233="","",VLOOKUP([1]source_data!D233,[1]geo_data!A:I,8,FALSE)))</f>
        <v>E05001225</v>
      </c>
      <c r="P231" s="14" t="str">
        <f>IF([1]source_data!G233="","",IF(LEFT(O231,3)="E05","WD",IF(LEFT(O231,3)="S13","WD",IF(LEFT(O231,3)="W05","WD",IF(LEFT(O231,3)="W06","UA",IF(LEFT(O231,3)="S12","CA",IF(LEFT(O231,3)="E06","UA",IF(LEFT(O231,3)="E07","NMD",IF(LEFT(O231,3)="E08","MD",IF(LEFT(O231,3)="E09","LONB"))))))))))</f>
        <v>WD</v>
      </c>
      <c r="Q231" s="14" t="str">
        <f>IF([1]source_data!G233="","",IF([1]source_data!D233="","",VLOOKUP([1]source_data!D233,[1]geo_data!A:I,7,FALSE)))</f>
        <v>Coventry</v>
      </c>
      <c r="R231" s="14" t="str">
        <f>IF([1]source_data!G233="","",IF([1]source_data!D233="","",VLOOKUP([1]source_data!D233,[1]geo_data!A:I,6,FALSE)))</f>
        <v>E08000026</v>
      </c>
      <c r="S231" s="14" t="str">
        <f>IF([1]source_data!G233="","",IF(LEFT(R231,3)="E05","WD",IF(LEFT(R231,3)="S13","WD",IF(LEFT(R231,3)="W05","WD",IF(LEFT(R231,3)="W06","UA",IF(LEFT(R231,3)="S12","CA",IF(LEFT(R231,3)="E06","UA",IF(LEFT(R231,3)="E07","NMD",IF(LEFT(R231,3)="E08","MD",IF(LEFT(R231,3)="E09","LONB"))))))))))</f>
        <v>MD</v>
      </c>
      <c r="T231" s="11" t="str">
        <f>IF([1]source_data!G233="","",IF([1]source_data!N233="","",[1]source_data!N233))</f>
        <v>Crisis Grant</v>
      </c>
      <c r="U231" s="15">
        <f>IF([1]source_data!G233="","",[1]tailored_settings!$B$8)</f>
        <v>46239</v>
      </c>
      <c r="V231" s="11" t="str">
        <f>IF([1]source_data!G233="","",[1]tailored_settings!$B$9)</f>
        <v>http://www.longleigh.org/</v>
      </c>
      <c r="W231" s="13" t="str">
        <f>IF([1]source_data!G233="","",IF([1]source_data!O233="","",[1]source_data!O233))</f>
        <v>2025-11-04</v>
      </c>
      <c r="X231" s="16" t="str">
        <f>IF([1]source_data!G233="","",IF([1]source_data!P233="","",[1]source_data!P233))</f>
        <v>2025-12-19</v>
      </c>
      <c r="Y231" s="17">
        <f>IF([1]source_data!G233="","",IF([1]source_data!Q233="","",[1]source_data!Q233))</f>
        <v>1</v>
      </c>
      <c r="Z231" s="18" t="str">
        <f>IF([1]source_data!G233="","",IF([1]source_data!I233="","",[1]tailored_settings!$B$10))</f>
        <v>Primary grant reason</v>
      </c>
      <c r="AA231" s="18" t="str">
        <f>IF([1]source_data!G233="","",IF([1]source_data!I233="","",[1]source_data!I233))</f>
        <v>1. Customer/family with a diagnosed condition or disability</v>
      </c>
      <c r="AB231" s="18" t="str">
        <f>IF([1]source_data!G233="","",IF([1]source_data!J233="","",[1]tailored_settings!$B$11))</f>
        <v/>
      </c>
      <c r="AC231" s="18" t="str">
        <f>IF([1]source_data!G233="","",IF([1]source_data!J233="","",[1]source_data!J233))</f>
        <v/>
      </c>
      <c r="AD231" s="18" t="str">
        <f>IF([1]source_data!G233="","",IF([1]source_data!K233="","",[1]tailored_settings!$B$12))</f>
        <v>Grant purpose</v>
      </c>
      <c r="AE231" s="18" t="str">
        <f>IF([1]source_data!G233="","",IF([1]source_data!K233="","",[1]source_data!K233))</f>
        <v>Food vouchers</v>
      </c>
      <c r="AF231" s="18" t="str">
        <f>IF([1]source_data!G233="","",IF([1]source_data!K233="","",[1]tailored_settings!$B$13))</f>
        <v>Grant purpose</v>
      </c>
      <c r="AG231" s="18" t="str">
        <f>IF([1]source_data!G233="","",IF([1]source_data!K233="","",[1]source_data!K233))</f>
        <v>Food vouchers</v>
      </c>
      <c r="AH231" s="18" t="str">
        <f>IF([1]source_data!G233="","",IF([1]source_data!M233="","",[1]tailored_settings!$B$14))</f>
        <v/>
      </c>
      <c r="AI231" s="18" t="str">
        <f>IF([1]source_data!G233="","",IF([1]source_data!M233="","",[1]source_data!M233))</f>
        <v/>
      </c>
    </row>
    <row r="232" spans="1:35" ht="16" x14ac:dyDescent="0.2">
      <c r="A232" s="11" t="str">
        <f>IF([1]source_data!G234="","",IF(AND([1]source_data!C234&lt;&gt;"",[1]tailored_settings!$B$15="Publish"),CONCATENATE([1]tailored_settings!$B$2&amp;[1]source_data!C234),IF(AND([1]source_data!C234&lt;&gt;"",[1]tailored_settings!$B$15="Do not publish"),CONCATENATE([1]tailored_settings!$B$2&amp;TEXT(ROW(A232)-1,"0000")&amp;"_"&amp;TEXT(F232,"yyyy-mm")),CONCATENATE([1]tailored_settings!$B$2&amp;TEXT(ROW(A232)-1,"0000")&amp;"_"&amp;TEXT(F232,"yyyy-mm")))))</f>
        <v>360G-Longleigh-E25-00311W</v>
      </c>
      <c r="B232" s="11" t="str">
        <f>IF([1]source_data!G234="","",IF([1]source_data!E234&lt;&gt;"",[1]source_data!E234,CONCATENATE("Grant to "&amp;G232)))</f>
        <v>Grant to Individual Recipient</v>
      </c>
      <c r="C232" s="11" t="str">
        <f>IF([1]source_data!G234="","",IF([1]source_data!F234="",_xlfn.XLOOKUP(T232,[1]tailored_settings!$B$20:$B$25,[1]tailored_settings!$A$20:$A$25,"")))</f>
        <v>Providing financial aid during a time of crisis</v>
      </c>
      <c r="D232" s="12">
        <f>IF([1]source_data!G234="","",IF([1]source_data!G234="","",[1]source_data!G234))</f>
        <v>350</v>
      </c>
      <c r="E232" s="11" t="str">
        <f>IF([1]source_data!G234="","",[1]tailored_settings!$B$3)</f>
        <v>GBP</v>
      </c>
      <c r="F232" s="13" t="str">
        <f>IF([1]source_data!G234="","",IF([1]source_data!H234="","",[1]source_data!H234))</f>
        <v>2025-11-05</v>
      </c>
      <c r="G232" s="11" t="str">
        <f>IF([1]source_data!G234="","",[1]tailored_settings!$B$5)</f>
        <v>Individual Recipient</v>
      </c>
      <c r="H232" s="11" t="str">
        <f>IF([1]source_data!G234="","",IF(AND([1]source_data!A234&lt;&gt;"",[1]tailored_settings!$B$16="Publish"),CONCATENATE([1]tailored_settings!$B$2&amp;[1]source_data!A234),IF(AND([1]source_data!A234&lt;&gt;"",[1]tailored_settings!$B$16="Do not publish"),CONCATENATE([1]tailored_settings!$B$4&amp;TEXT(ROW(A232)-1,"0000")&amp;"_"&amp;TEXT(F232,"yyyy-mm")),CONCATENATE([1]tailored_settings!$B$4&amp;TEXT(ROW(A232)-1,"0000")&amp;"_"&amp;TEXT(F232,"yyyy-mm")))))</f>
        <v>360G-Longleigh-IND-0231_2025-11</v>
      </c>
      <c r="I232" s="11" t="str">
        <f>IF([1]source_data!G234="","",[1]tailored_settings!$B$7)</f>
        <v>Longleigh Foundation</v>
      </c>
      <c r="J232" s="11" t="str">
        <f>IF([1]source_data!G234="","",[1]tailored_settings!$B$6)</f>
        <v>GB-CHC-1169016</v>
      </c>
      <c r="K232" s="11" t="str">
        <f>IF([1]source_data!G234="","",IF([1]source_data!I234="","",VLOOKUP([1]source_data!I234,[1]codelist_mapping!A:C,3,FALSE)))</f>
        <v>GTIR030</v>
      </c>
      <c r="L232" s="11" t="str">
        <f>IF([1]source_data!G234="","",IF([1]source_data!J234="","",VLOOKUP([1]source_data!J234,[1]codelist_mapping!A:C,3,FALSE)))</f>
        <v/>
      </c>
      <c r="M232" s="11" t="str">
        <f>IF([1]source_data!G234="","",IF([1]source_data!K234="","",IF([1]source_data!M234&lt;&gt;"",CONCATENATE(VLOOKUP([1]source_data!K234,[1]codelist_mapping!F:H,3,FALSE)&amp;";"&amp;VLOOKUP([1]source_data!L234,[1]codelist_mapping!F:H,3,FALSE)&amp;";"&amp;VLOOKUP([1]source_data!M234,[1]codelist_mapping!F:H,3,FALSE)),IF([1]source_data!L234&lt;&gt;"",CONCATENATE(VLOOKUP([1]source_data!K234,[1]codelist_mapping!F:H,3,FALSE)&amp;";"&amp;VLOOKUP([1]source_data!L234,[1]codelist_mapping!F:H,3,FALSE)),IF([1]source_data!K234&lt;&gt;"",CONCATENATE(VLOOKUP([1]source_data!K234,[1]codelist_mapping!F:H,3,FALSE)))))))</f>
        <v>GTIP070</v>
      </c>
      <c r="N232" s="14" t="str">
        <f>IF([1]source_data!G234="","",IF([1]source_data!D234="","",VLOOKUP([1]source_data!D234,[1]geo_data!A:I,9,FALSE)))</f>
        <v>Milton</v>
      </c>
      <c r="O232" s="14" t="str">
        <f>IF([1]source_data!G234="","",IF([1]source_data!D234="","",VLOOKUP([1]source_data!D234,[1]geo_data!A:I,8,FALSE)))</f>
        <v>E05014788</v>
      </c>
      <c r="P232" s="14" t="str">
        <f>IF([1]source_data!G234="","",IF(LEFT(O232,3)="E05","WD",IF(LEFT(O232,3)="S13","WD",IF(LEFT(O232,3)="W05","WD",IF(LEFT(O232,3)="W06","UA",IF(LEFT(O232,3)="S12","CA",IF(LEFT(O232,3)="E06","UA",IF(LEFT(O232,3)="E07","NMD",IF(LEFT(O232,3)="E08","MD",IF(LEFT(O232,3)="E09","LONB"))))))))))</f>
        <v>WD</v>
      </c>
      <c r="Q232" s="14" t="str">
        <f>IF([1]source_data!G234="","",IF([1]source_data!D234="","",VLOOKUP([1]source_data!D234,[1]geo_data!A:I,7,FALSE)))</f>
        <v>New Forest</v>
      </c>
      <c r="R232" s="14" t="str">
        <f>IF([1]source_data!G234="","",IF([1]source_data!D234="","",VLOOKUP([1]source_data!D234,[1]geo_data!A:I,6,FALSE)))</f>
        <v>E07000091</v>
      </c>
      <c r="S232" s="14" t="str">
        <f>IF([1]source_data!G234="","",IF(LEFT(R232,3)="E05","WD",IF(LEFT(R232,3)="S13","WD",IF(LEFT(R232,3)="W05","WD",IF(LEFT(R232,3)="W06","UA",IF(LEFT(R232,3)="S12","CA",IF(LEFT(R232,3)="E06","UA",IF(LEFT(R232,3)="E07","NMD",IF(LEFT(R232,3)="E08","MD",IF(LEFT(R232,3)="E09","LONB"))))))))))</f>
        <v>NMD</v>
      </c>
      <c r="T232" s="11" t="str">
        <f>IF([1]source_data!G234="","",IF([1]source_data!N234="","",[1]source_data!N234))</f>
        <v>Crisis Grant</v>
      </c>
      <c r="U232" s="15">
        <f>IF([1]source_data!G234="","",[1]tailored_settings!$B$8)</f>
        <v>46239</v>
      </c>
      <c r="V232" s="11" t="str">
        <f>IF([1]source_data!G234="","",[1]tailored_settings!$B$9)</f>
        <v>http://www.longleigh.org/</v>
      </c>
      <c r="W232" s="13" t="str">
        <f>IF([1]source_data!G234="","",IF([1]source_data!O234="","",[1]source_data!O234))</f>
        <v>2025-11-05</v>
      </c>
      <c r="X232" s="16" t="str">
        <f>IF([1]source_data!G234="","",IF([1]source_data!P234="","",[1]source_data!P234))</f>
        <v>2025-12-24</v>
      </c>
      <c r="Y232" s="17">
        <f>IF([1]source_data!G234="","",IF([1]source_data!Q234="","",[1]source_data!Q234))</f>
        <v>1</v>
      </c>
      <c r="Z232" s="18" t="str">
        <f>IF([1]source_data!G234="","",IF([1]source_data!I234="","",[1]tailored_settings!$B$10))</f>
        <v>Primary grant reason</v>
      </c>
      <c r="AA232" s="18" t="str">
        <f>IF([1]source_data!G234="","",IF([1]source_data!I234="","",[1]source_data!I234))</f>
        <v>1. Customer/family with a diagnosed condition or disability</v>
      </c>
      <c r="AB232" s="18" t="str">
        <f>IF([1]source_data!G234="","",IF([1]source_data!J234="","",[1]tailored_settings!$B$11))</f>
        <v/>
      </c>
      <c r="AC232" s="18" t="str">
        <f>IF([1]source_data!G234="","",IF([1]source_data!J234="","",[1]source_data!J234))</f>
        <v/>
      </c>
      <c r="AD232" s="18" t="str">
        <f>IF([1]source_data!G234="","",IF([1]source_data!K234="","",[1]tailored_settings!$B$12))</f>
        <v>Grant purpose</v>
      </c>
      <c r="AE232" s="18" t="str">
        <f>IF([1]source_data!G234="","",IF([1]source_data!K234="","",[1]source_data!K234))</f>
        <v>Food vouchers</v>
      </c>
      <c r="AF232" s="18" t="str">
        <f>IF([1]source_data!G234="","",IF([1]source_data!K234="","",[1]tailored_settings!$B$13))</f>
        <v>Grant purpose</v>
      </c>
      <c r="AG232" s="18" t="str">
        <f>IF([1]source_data!G234="","",IF([1]source_data!K234="","",[1]source_data!K234))</f>
        <v>Food vouchers</v>
      </c>
      <c r="AH232" s="18" t="str">
        <f>IF([1]source_data!G234="","",IF([1]source_data!M234="","",[1]tailored_settings!$B$14))</f>
        <v/>
      </c>
      <c r="AI232" s="18" t="str">
        <f>IF([1]source_data!G234="","",IF([1]source_data!M234="","",[1]source_data!M234))</f>
        <v/>
      </c>
    </row>
    <row r="233" spans="1:35" ht="16" x14ac:dyDescent="0.2">
      <c r="A233" s="11" t="str">
        <f>IF([1]source_data!G235="","",IF(AND([1]source_data!C235&lt;&gt;"",[1]tailored_settings!$B$15="Publish"),CONCATENATE([1]tailored_settings!$B$2&amp;[1]source_data!C235),IF(AND([1]source_data!C235&lt;&gt;"",[1]tailored_settings!$B$15="Do not publish"),CONCATENATE([1]tailored_settings!$B$2&amp;TEXT(ROW(A233)-1,"0000")&amp;"_"&amp;TEXT(F233,"yyyy-mm")),CONCATENATE([1]tailored_settings!$B$2&amp;TEXT(ROW(A233)-1,"0000")&amp;"_"&amp;TEXT(F233,"yyyy-mm")))))</f>
        <v>360G-Longleigh-E25-00312W</v>
      </c>
      <c r="B233" s="11" t="str">
        <f>IF([1]source_data!G235="","",IF([1]source_data!E235&lt;&gt;"",[1]source_data!E235,CONCATENATE("Grant to "&amp;G233)))</f>
        <v>Grant to Individual Recipient</v>
      </c>
      <c r="C233" s="11" t="str">
        <f>IF([1]source_data!G235="","",IF([1]source_data!F235="",_xlfn.XLOOKUP(T233,[1]tailored_settings!$B$20:$B$25,[1]tailored_settings!$A$20:$A$25,"")))</f>
        <v>Helping to alleviate financial hardship</v>
      </c>
      <c r="D233" s="12">
        <f>IF([1]source_data!G235="","",IF([1]source_data!G235="","",[1]source_data!G235))</f>
        <v>785.83999999999992</v>
      </c>
      <c r="E233" s="11" t="str">
        <f>IF([1]source_data!G235="","",[1]tailored_settings!$B$3)</f>
        <v>GBP</v>
      </c>
      <c r="F233" s="13" t="str">
        <f>IF([1]source_data!G235="","",IF([1]source_data!H235="","",[1]source_data!H235))</f>
        <v>2025-11-05</v>
      </c>
      <c r="G233" s="11" t="str">
        <f>IF([1]source_data!G235="","",[1]tailored_settings!$B$5)</f>
        <v>Individual Recipient</v>
      </c>
      <c r="H233" s="11" t="str">
        <f>IF([1]source_data!G235="","",IF(AND([1]source_data!A235&lt;&gt;"",[1]tailored_settings!$B$16="Publish"),CONCATENATE([1]tailored_settings!$B$2&amp;[1]source_data!A235),IF(AND([1]source_data!A235&lt;&gt;"",[1]tailored_settings!$B$16="Do not publish"),CONCATENATE([1]tailored_settings!$B$4&amp;TEXT(ROW(A233)-1,"0000")&amp;"_"&amp;TEXT(F233,"yyyy-mm")),CONCATENATE([1]tailored_settings!$B$4&amp;TEXT(ROW(A233)-1,"0000")&amp;"_"&amp;TEXT(F233,"yyyy-mm")))))</f>
        <v>360G-Longleigh-IND-0232_2025-11</v>
      </c>
      <c r="I233" s="11" t="str">
        <f>IF([1]source_data!G235="","",[1]tailored_settings!$B$7)</f>
        <v>Longleigh Foundation</v>
      </c>
      <c r="J233" s="11" t="str">
        <f>IF([1]source_data!G235="","",[1]tailored_settings!$B$6)</f>
        <v>GB-CHC-1169016</v>
      </c>
      <c r="K233" s="11" t="str">
        <f>IF([1]source_data!G235="","",IF([1]source_data!I235="","",VLOOKUP([1]source_data!I235,[1]codelist_mapping!A:C,3,FALSE)))</f>
        <v>GTIR030</v>
      </c>
      <c r="L233" s="11" t="str">
        <f>IF([1]source_data!G235="","",IF([1]source_data!J235="","",VLOOKUP([1]source_data!J235,[1]codelist_mapping!A:C,3,FALSE)))</f>
        <v/>
      </c>
      <c r="M233" s="11" t="str">
        <f>IF([1]source_data!G235="","",IF([1]source_data!K235="","",IF([1]source_data!M235&lt;&gt;"",CONCATENATE(VLOOKUP([1]source_data!K235,[1]codelist_mapping!F:H,3,FALSE)&amp;";"&amp;VLOOKUP([1]source_data!L235,[1]codelist_mapping!F:H,3,FALSE)&amp;";"&amp;VLOOKUP([1]source_data!M235,[1]codelist_mapping!F:H,3,FALSE)),IF([1]source_data!L235&lt;&gt;"",CONCATENATE(VLOOKUP([1]source_data!K235,[1]codelist_mapping!F:H,3,FALSE)&amp;";"&amp;VLOOKUP([1]source_data!L235,[1]codelist_mapping!F:H,3,FALSE)),IF([1]source_data!K235&lt;&gt;"",CONCATENATE(VLOOKUP([1]source_data!K235,[1]codelist_mapping!F:H,3,FALSE)))))))</f>
        <v>GTIP020;GTIP080</v>
      </c>
      <c r="N233" s="14" t="str">
        <f>IF([1]source_data!G235="","",IF([1]source_data!D235="","",VLOOKUP([1]source_data!D235,[1]geo_data!A:I,9,FALSE)))</f>
        <v>Milton</v>
      </c>
      <c r="O233" s="14" t="str">
        <f>IF([1]source_data!G235="","",IF([1]source_data!D235="","",VLOOKUP([1]source_data!D235,[1]geo_data!A:I,8,FALSE)))</f>
        <v>E05014788</v>
      </c>
      <c r="P233" s="14" t="str">
        <f>IF([1]source_data!G235="","",IF(LEFT(O233,3)="E05","WD",IF(LEFT(O233,3)="S13","WD",IF(LEFT(O233,3)="W05","WD",IF(LEFT(O233,3)="W06","UA",IF(LEFT(O233,3)="S12","CA",IF(LEFT(O233,3)="E06","UA",IF(LEFT(O233,3)="E07","NMD",IF(LEFT(O233,3)="E08","MD",IF(LEFT(O233,3)="E09","LONB"))))))))))</f>
        <v>WD</v>
      </c>
      <c r="Q233" s="14" t="str">
        <f>IF([1]source_data!G235="","",IF([1]source_data!D235="","",VLOOKUP([1]source_data!D235,[1]geo_data!A:I,7,FALSE)))</f>
        <v>New Forest</v>
      </c>
      <c r="R233" s="14" t="str">
        <f>IF([1]source_data!G235="","",IF([1]source_data!D235="","",VLOOKUP([1]source_data!D235,[1]geo_data!A:I,6,FALSE)))</f>
        <v>E07000091</v>
      </c>
      <c r="S233" s="14" t="str">
        <f>IF([1]source_data!G235="","",IF(LEFT(R233,3)="E05","WD",IF(LEFT(R233,3)="S13","WD",IF(LEFT(R233,3)="W05","WD",IF(LEFT(R233,3)="W06","UA",IF(LEFT(R233,3)="S12","CA",IF(LEFT(R233,3)="E06","UA",IF(LEFT(R233,3)="E07","NMD",IF(LEFT(R233,3)="E08","MD",IF(LEFT(R233,3)="E09","LONB"))))))))))</f>
        <v>NMD</v>
      </c>
      <c r="T233" s="11" t="str">
        <f>IF([1]source_data!G235="","",IF([1]source_data!N235="","",[1]source_data!N235))</f>
        <v>Hardship Grant</v>
      </c>
      <c r="U233" s="15">
        <f>IF([1]source_data!G235="","",[1]tailored_settings!$B$8)</f>
        <v>46239</v>
      </c>
      <c r="V233" s="11" t="str">
        <f>IF([1]source_data!G235="","",[1]tailored_settings!$B$9)</f>
        <v>http://www.longleigh.org/</v>
      </c>
      <c r="W233" s="13" t="str">
        <f>IF([1]source_data!G235="","",IF([1]source_data!O235="","",[1]source_data!O235))</f>
        <v>2025-11-05</v>
      </c>
      <c r="X233" s="16" t="str">
        <f>IF([1]source_data!G235="","",IF([1]source_data!P235="","",[1]source_data!P235))</f>
        <v>2025-11-14</v>
      </c>
      <c r="Y233" s="17">
        <f>IF([1]source_data!G235="","",IF([1]source_data!Q235="","",[1]source_data!Q235))</f>
        <v>0</v>
      </c>
      <c r="Z233" s="18" t="str">
        <f>IF([1]source_data!G235="","",IF([1]source_data!I235="","",[1]tailored_settings!$B$10))</f>
        <v>Primary grant reason</v>
      </c>
      <c r="AA233" s="18" t="str">
        <f>IF([1]source_data!G235="","",IF([1]source_data!I235="","",[1]source_data!I235))</f>
        <v>1. Customer/family with a diagnosed condition or disability</v>
      </c>
      <c r="AB233" s="18" t="str">
        <f>IF([1]source_data!G235="","",IF([1]source_data!J235="","",[1]tailored_settings!$B$11))</f>
        <v/>
      </c>
      <c r="AC233" s="18" t="str">
        <f>IF([1]source_data!G235="","",IF([1]source_data!J235="","",[1]source_data!J235))</f>
        <v/>
      </c>
      <c r="AD233" s="18" t="str">
        <f>IF([1]source_data!G235="","",IF([1]source_data!K235="","",[1]tailored_settings!$B$12))</f>
        <v>Grant purpose</v>
      </c>
      <c r="AE233" s="18" t="str">
        <f>IF([1]source_data!G235="","",IF([1]source_data!K235="","",[1]source_data!K235))</f>
        <v xml:space="preserve">Furniture </v>
      </c>
      <c r="AF233" s="18" t="str">
        <f>IF([1]source_data!G235="","",IF([1]source_data!K235="","",[1]tailored_settings!$B$13))</f>
        <v>Grant purpose</v>
      </c>
      <c r="AG233" s="18" t="str">
        <f>IF([1]source_data!G235="","",IF([1]source_data!K235="","",[1]source_data!K235))</f>
        <v xml:space="preserve">Furniture </v>
      </c>
      <c r="AH233" s="18" t="str">
        <f>IF([1]source_data!G235="","",IF([1]source_data!M235="","",[1]tailored_settings!$B$14))</f>
        <v/>
      </c>
      <c r="AI233" s="18" t="str">
        <f>IF([1]source_data!G235="","",IF([1]source_data!M235="","",[1]source_data!M235))</f>
        <v/>
      </c>
    </row>
    <row r="234" spans="1:35" ht="16" x14ac:dyDescent="0.2">
      <c r="A234" s="11" t="str">
        <f>IF([1]source_data!G236="","",IF(AND([1]source_data!C236&lt;&gt;"",[1]tailored_settings!$B$15="Publish"),CONCATENATE([1]tailored_settings!$B$2&amp;[1]source_data!C236),IF(AND([1]source_data!C236&lt;&gt;"",[1]tailored_settings!$B$15="Do not publish"),CONCATENATE([1]tailored_settings!$B$2&amp;TEXT(ROW(A234)-1,"0000")&amp;"_"&amp;TEXT(F234,"yyyy-mm")),CONCATENATE([1]tailored_settings!$B$2&amp;TEXT(ROW(A234)-1,"0000")&amp;"_"&amp;TEXT(F234,"yyyy-mm")))))</f>
        <v>360G-Longleigh-E25-00314W</v>
      </c>
      <c r="B234" s="11" t="str">
        <f>IF([1]source_data!G236="","",IF([1]source_data!E236&lt;&gt;"",[1]source_data!E236,CONCATENATE("Grant to "&amp;G234)))</f>
        <v>Grant to Individual Recipient</v>
      </c>
      <c r="C234" s="11" t="str">
        <f>IF([1]source_data!G236="","",IF([1]source_data!F236="",_xlfn.XLOOKUP(T234,[1]tailored_settings!$B$20:$B$25,[1]tailored_settings!$A$20:$A$25,"")))</f>
        <v>Helping to alleviate financial hardship</v>
      </c>
      <c r="D234" s="12">
        <f>IF([1]source_data!G236="","",IF([1]source_data!G236="","",[1]source_data!G236))</f>
        <v>766.81</v>
      </c>
      <c r="E234" s="11" t="str">
        <f>IF([1]source_data!G236="","",[1]tailored_settings!$B$3)</f>
        <v>GBP</v>
      </c>
      <c r="F234" s="13" t="str">
        <f>IF([1]source_data!G236="","",IF([1]source_data!H236="","",[1]source_data!H236))</f>
        <v>2025-11-04</v>
      </c>
      <c r="G234" s="11" t="str">
        <f>IF([1]source_data!G236="","",[1]tailored_settings!$B$5)</f>
        <v>Individual Recipient</v>
      </c>
      <c r="H234" s="11" t="str">
        <f>IF([1]source_data!G236="","",IF(AND([1]source_data!A236&lt;&gt;"",[1]tailored_settings!$B$16="Publish"),CONCATENATE([1]tailored_settings!$B$2&amp;[1]source_data!A236),IF(AND([1]source_data!A236&lt;&gt;"",[1]tailored_settings!$B$16="Do not publish"),CONCATENATE([1]tailored_settings!$B$4&amp;TEXT(ROW(A234)-1,"0000")&amp;"_"&amp;TEXT(F234,"yyyy-mm")),CONCATENATE([1]tailored_settings!$B$4&amp;TEXT(ROW(A234)-1,"0000")&amp;"_"&amp;TEXT(F234,"yyyy-mm")))))</f>
        <v>360G-Longleigh-IND-0233_2025-11</v>
      </c>
      <c r="I234" s="11" t="str">
        <f>IF([1]source_data!G236="","",[1]tailored_settings!$B$7)</f>
        <v>Longleigh Foundation</v>
      </c>
      <c r="J234" s="11" t="str">
        <f>IF([1]source_data!G236="","",[1]tailored_settings!$B$6)</f>
        <v>GB-CHC-1169016</v>
      </c>
      <c r="K234" s="11" t="str">
        <f>IF([1]source_data!G236="","",IF([1]source_data!I236="","",VLOOKUP([1]source_data!I236,[1]codelist_mapping!A:C,3,FALSE)))</f>
        <v>GTIR030</v>
      </c>
      <c r="L234" s="11" t="str">
        <f>IF([1]source_data!G236="","",IF([1]source_data!J236="","",VLOOKUP([1]source_data!J236,[1]codelist_mapping!A:C,3,FALSE)))</f>
        <v/>
      </c>
      <c r="M234" s="11" t="str">
        <f>IF([1]source_data!G236="","",IF([1]source_data!K236="","",IF([1]source_data!M236&lt;&gt;"",CONCATENATE(VLOOKUP([1]source_data!K236,[1]codelist_mapping!F:H,3,FALSE)&amp;";"&amp;VLOOKUP([1]source_data!L236,[1]codelist_mapping!F:H,3,FALSE)&amp;";"&amp;VLOOKUP([1]source_data!M236,[1]codelist_mapping!F:H,3,FALSE)),IF([1]source_data!L236&lt;&gt;"",CONCATENATE(VLOOKUP([1]source_data!K236,[1]codelist_mapping!F:H,3,FALSE)&amp;";"&amp;VLOOKUP([1]source_data!L236,[1]codelist_mapping!F:H,3,FALSE)),IF([1]source_data!K236&lt;&gt;"",CONCATENATE(VLOOKUP([1]source_data!K236,[1]codelist_mapping!F:H,3,FALSE)))))))</f>
        <v>GTIP060;GTIP050;GTIP100</v>
      </c>
      <c r="N234" s="14" t="str">
        <f>IF([1]source_data!G236="","",IF([1]source_data!D236="","",VLOOKUP([1]source_data!D236,[1]geo_data!A:I,9,FALSE)))</f>
        <v>Lenton &amp; Wollaton East</v>
      </c>
      <c r="O234" s="14" t="str">
        <f>IF([1]source_data!G236="","",IF([1]source_data!D236="","",VLOOKUP([1]source_data!D236,[1]geo_data!A:I,8,FALSE)))</f>
        <v>E05012283</v>
      </c>
      <c r="P234" s="14" t="str">
        <f>IF([1]source_data!G236="","",IF(LEFT(O234,3)="E05","WD",IF(LEFT(O234,3)="S13","WD",IF(LEFT(O234,3)="W05","WD",IF(LEFT(O234,3)="W06","UA",IF(LEFT(O234,3)="S12","CA",IF(LEFT(O234,3)="E06","UA",IF(LEFT(O234,3)="E07","NMD",IF(LEFT(O234,3)="E08","MD",IF(LEFT(O234,3)="E09","LONB"))))))))))</f>
        <v>WD</v>
      </c>
      <c r="Q234" s="14" t="str">
        <f>IF([1]source_data!G236="","",IF([1]source_data!D236="","",VLOOKUP([1]source_data!D236,[1]geo_data!A:I,7,FALSE)))</f>
        <v>Nottingham</v>
      </c>
      <c r="R234" s="14" t="str">
        <f>IF([1]source_data!G236="","",IF([1]source_data!D236="","",VLOOKUP([1]source_data!D236,[1]geo_data!A:I,6,FALSE)))</f>
        <v>E06000018</v>
      </c>
      <c r="S234" s="14" t="str">
        <f>IF([1]source_data!G236="","",IF(LEFT(R234,3)="E05","WD",IF(LEFT(R234,3)="S13","WD",IF(LEFT(R234,3)="W05","WD",IF(LEFT(R234,3)="W06","UA",IF(LEFT(R234,3)="S12","CA",IF(LEFT(R234,3)="E06","UA",IF(LEFT(R234,3)="E07","NMD",IF(LEFT(R234,3)="E08","MD",IF(LEFT(R234,3)="E09","LONB"))))))))))</f>
        <v>UA</v>
      </c>
      <c r="T234" s="11" t="str">
        <f>IF([1]source_data!G236="","",IF([1]source_data!N236="","",[1]source_data!N236))</f>
        <v>Hardship Grant</v>
      </c>
      <c r="U234" s="15">
        <f>IF([1]source_data!G236="","",[1]tailored_settings!$B$8)</f>
        <v>46239</v>
      </c>
      <c r="V234" s="11" t="str">
        <f>IF([1]source_data!G236="","",[1]tailored_settings!$B$9)</f>
        <v>http://www.longleigh.org/</v>
      </c>
      <c r="W234" s="13" t="str">
        <f>IF([1]source_data!G236="","",IF([1]source_data!O236="","",[1]source_data!O236))</f>
        <v>2025-11-04</v>
      </c>
      <c r="X234" s="16" t="str">
        <f>IF([1]source_data!G236="","",IF([1]source_data!P236="","",[1]source_data!P236))</f>
        <v>2026-02-20</v>
      </c>
      <c r="Y234" s="17">
        <f>IF([1]source_data!G236="","",IF([1]source_data!Q236="","",[1]source_data!Q236))</f>
        <v>3</v>
      </c>
      <c r="Z234" s="18" t="str">
        <f>IF([1]source_data!G236="","",IF([1]source_data!I236="","",[1]tailored_settings!$B$10))</f>
        <v>Primary grant reason</v>
      </c>
      <c r="AA234" s="18" t="str">
        <f>IF([1]source_data!G236="","",IF([1]source_data!I236="","",[1]source_data!I236))</f>
        <v>1. Customer/family with a diagnosed condition or disability</v>
      </c>
      <c r="AB234" s="18" t="str">
        <f>IF([1]source_data!G236="","",IF([1]source_data!J236="","",[1]tailored_settings!$B$11))</f>
        <v/>
      </c>
      <c r="AC234" s="18" t="str">
        <f>IF([1]source_data!G236="","",IF([1]source_data!J236="","",[1]source_data!J236))</f>
        <v/>
      </c>
      <c r="AD234" s="18" t="str">
        <f>IF([1]source_data!G236="","",IF([1]source_data!K236="","",[1]tailored_settings!$B$12))</f>
        <v>Grant purpose</v>
      </c>
      <c r="AE234" s="18" t="str">
        <f>IF([1]source_data!G236="","",IF([1]source_data!K236="","",[1]source_data!K236))</f>
        <v>Voucher for small household items</v>
      </c>
      <c r="AF234" s="18" t="str">
        <f>IF([1]source_data!G236="","",IF([1]source_data!K236="","",[1]tailored_settings!$B$13))</f>
        <v>Grant purpose</v>
      </c>
      <c r="AG234" s="18" t="str">
        <f>IF([1]source_data!G236="","",IF([1]source_data!K236="","",[1]source_data!K236))</f>
        <v>Voucher for small household items</v>
      </c>
      <c r="AH234" s="18" t="str">
        <f>IF([1]source_data!G236="","",IF([1]source_data!M236="","",[1]tailored_settings!$B$14))</f>
        <v>Grant purpose</v>
      </c>
      <c r="AI234" s="18" t="str">
        <f>IF([1]source_data!G236="","",IF([1]source_data!M236="","",[1]source_data!M236))</f>
        <v>Travel Costs</v>
      </c>
    </row>
    <row r="235" spans="1:35" ht="16" x14ac:dyDescent="0.2">
      <c r="A235" s="11" t="str">
        <f>IF([1]source_data!G237="","",IF(AND([1]source_data!C237&lt;&gt;"",[1]tailored_settings!$B$15="Publish"),CONCATENATE([1]tailored_settings!$B$2&amp;[1]source_data!C237),IF(AND([1]source_data!C237&lt;&gt;"",[1]tailored_settings!$B$15="Do not publish"),CONCATENATE([1]tailored_settings!$B$2&amp;TEXT(ROW(A235)-1,"0000")&amp;"_"&amp;TEXT(F235,"yyyy-mm")),CONCATENATE([1]tailored_settings!$B$2&amp;TEXT(ROW(A235)-1,"0000")&amp;"_"&amp;TEXT(F235,"yyyy-mm")))))</f>
        <v>360G-Longleigh-E25-00315W</v>
      </c>
      <c r="B235" s="11" t="str">
        <f>IF([1]source_data!G237="","",IF([1]source_data!E237&lt;&gt;"",[1]source_data!E237,CONCATENATE("Grant to "&amp;G235)))</f>
        <v>Grant to Individual Recipient</v>
      </c>
      <c r="C235" s="11" t="str">
        <f>IF([1]source_data!G237="","",IF([1]source_data!F237="",_xlfn.XLOOKUP(T235,[1]tailored_settings!$B$20:$B$25,[1]tailored_settings!$A$20:$A$25,"")))</f>
        <v>Providing financial aid after an impactful incident</v>
      </c>
      <c r="D235" s="12">
        <f>IF([1]source_data!G237="","",IF([1]source_data!G237="","",[1]source_data!G237))</f>
        <v>1247.98</v>
      </c>
      <c r="E235" s="11" t="str">
        <f>IF([1]source_data!G237="","",[1]tailored_settings!$B$3)</f>
        <v>GBP</v>
      </c>
      <c r="F235" s="13" t="str">
        <f>IF([1]source_data!G237="","",IF([1]source_data!H237="","",[1]source_data!H237))</f>
        <v>2025-11-06</v>
      </c>
      <c r="G235" s="11" t="str">
        <f>IF([1]source_data!G237="","",[1]tailored_settings!$B$5)</f>
        <v>Individual Recipient</v>
      </c>
      <c r="H235" s="11" t="str">
        <f>IF([1]source_data!G237="","",IF(AND([1]source_data!A237&lt;&gt;"",[1]tailored_settings!$B$16="Publish"),CONCATENATE([1]tailored_settings!$B$2&amp;[1]source_data!A237),IF(AND([1]source_data!A237&lt;&gt;"",[1]tailored_settings!$B$16="Do not publish"),CONCATENATE([1]tailored_settings!$B$4&amp;TEXT(ROW(A235)-1,"0000")&amp;"_"&amp;TEXT(F235,"yyyy-mm")),CONCATENATE([1]tailored_settings!$B$4&amp;TEXT(ROW(A235)-1,"0000")&amp;"_"&amp;TEXT(F235,"yyyy-mm")))))</f>
        <v>360G-Longleigh-IND-0234_2025-11</v>
      </c>
      <c r="I235" s="11" t="str">
        <f>IF([1]source_data!G237="","",[1]tailored_settings!$B$7)</f>
        <v>Longleigh Foundation</v>
      </c>
      <c r="J235" s="11" t="str">
        <f>IF([1]source_data!G237="","",[1]tailored_settings!$B$6)</f>
        <v>GB-CHC-1169016</v>
      </c>
      <c r="K235" s="11" t="str">
        <f>IF([1]source_data!G237="","",IF([1]source_data!I237="","",VLOOKUP([1]source_data!I237,[1]codelist_mapping!A:C,3,FALSE)))</f>
        <v>GTIR030</v>
      </c>
      <c r="L235" s="11" t="str">
        <f>IF([1]source_data!G237="","",IF([1]source_data!J237="","",VLOOKUP([1]source_data!J237,[1]codelist_mapping!A:C,3,FALSE)))</f>
        <v/>
      </c>
      <c r="M235" s="11" t="str">
        <f>IF([1]source_data!G237="","",IF([1]source_data!K237="","",IF([1]source_data!M237&lt;&gt;"",CONCATENATE(VLOOKUP([1]source_data!K237,[1]codelist_mapping!F:H,3,FALSE)&amp;";"&amp;VLOOKUP([1]source_data!L237,[1]codelist_mapping!F:H,3,FALSE)&amp;";"&amp;VLOOKUP([1]source_data!M237,[1]codelist_mapping!F:H,3,FALSE)),IF([1]source_data!L237&lt;&gt;"",CONCATENATE(VLOOKUP([1]source_data!K237,[1]codelist_mapping!F:H,3,FALSE)&amp;";"&amp;VLOOKUP([1]source_data!L237,[1]codelist_mapping!F:H,3,FALSE)),IF([1]source_data!K237&lt;&gt;"",CONCATENATE(VLOOKUP([1]source_data!K237,[1]codelist_mapping!F:H,3,FALSE)))))))</f>
        <v>GTIP020;GTIP060</v>
      </c>
      <c r="N235" s="14" t="str">
        <f>IF([1]source_data!G237="","",IF([1]source_data!D237="","",VLOOKUP([1]source_data!D237,[1]geo_data!A:I,9,FALSE)))</f>
        <v>Canford Heath</v>
      </c>
      <c r="O235" s="14" t="str">
        <f>IF([1]source_data!G237="","",IF([1]source_data!D237="","",VLOOKUP([1]source_data!D237,[1]geo_data!A:I,8,FALSE)))</f>
        <v>E05012657</v>
      </c>
      <c r="P235" s="14" t="str">
        <f>IF([1]source_data!G237="","",IF(LEFT(O235,3)="E05","WD",IF(LEFT(O235,3)="S13","WD",IF(LEFT(O235,3)="W05","WD",IF(LEFT(O235,3)="W06","UA",IF(LEFT(O235,3)="S12","CA",IF(LEFT(O235,3)="E06","UA",IF(LEFT(O235,3)="E07","NMD",IF(LEFT(O235,3)="E08","MD",IF(LEFT(O235,3)="E09","LONB"))))))))))</f>
        <v>WD</v>
      </c>
      <c r="Q235" s="14" t="str">
        <f>IF([1]source_data!G237="","",IF([1]source_data!D237="","",VLOOKUP([1]source_data!D237,[1]geo_data!A:I,7,FALSE)))</f>
        <v>Bournemouth, Christchurch and Poole</v>
      </c>
      <c r="R235" s="14" t="str">
        <f>IF([1]source_data!G237="","",IF([1]source_data!D237="","",VLOOKUP([1]source_data!D237,[1]geo_data!A:I,6,FALSE)))</f>
        <v>E06000058</v>
      </c>
      <c r="S235" s="14" t="str">
        <f>IF([1]source_data!G237="","",IF(LEFT(R235,3)="E05","WD",IF(LEFT(R235,3)="S13","WD",IF(LEFT(R235,3)="W05","WD",IF(LEFT(R235,3)="W06","UA",IF(LEFT(R235,3)="S12","CA",IF(LEFT(R235,3)="E06","UA",IF(LEFT(R235,3)="E07","NMD",IF(LEFT(R235,3)="E08","MD",IF(LEFT(R235,3)="E09","LONB"))))))))))</f>
        <v>UA</v>
      </c>
      <c r="T235" s="11" t="str">
        <f>IF([1]source_data!G237="","",IF([1]source_data!N237="","",[1]source_data!N237))</f>
        <v>Critical Incident Grant</v>
      </c>
      <c r="U235" s="15">
        <f>IF([1]source_data!G237="","",[1]tailored_settings!$B$8)</f>
        <v>46239</v>
      </c>
      <c r="V235" s="11" t="str">
        <f>IF([1]source_data!G237="","",[1]tailored_settings!$B$9)</f>
        <v>http://www.longleigh.org/</v>
      </c>
      <c r="W235" s="13" t="str">
        <f>IF([1]source_data!G237="","",IF([1]source_data!O237="","",[1]source_data!O237))</f>
        <v>2025-11-06</v>
      </c>
      <c r="X235" s="16" t="str">
        <f>IF([1]source_data!G237="","",IF([1]source_data!P237="","",[1]source_data!P237))</f>
        <v>2025-11-17</v>
      </c>
      <c r="Y235" s="17">
        <f>IF([1]source_data!G237="","",IF([1]source_data!Q237="","",[1]source_data!Q237))</f>
        <v>0</v>
      </c>
      <c r="Z235" s="18" t="str">
        <f>IF([1]source_data!G237="","",IF([1]source_data!I237="","",[1]tailored_settings!$B$10))</f>
        <v>Primary grant reason</v>
      </c>
      <c r="AA235" s="18" t="str">
        <f>IF([1]source_data!G237="","",IF([1]source_data!I237="","",[1]source_data!I237))</f>
        <v>1. Customer/family with a diagnosed condition or disability</v>
      </c>
      <c r="AB235" s="18" t="str">
        <f>IF([1]source_data!G237="","",IF([1]source_data!J237="","",[1]tailored_settings!$B$11))</f>
        <v/>
      </c>
      <c r="AC235" s="18" t="str">
        <f>IF([1]source_data!G237="","",IF([1]source_data!J237="","",[1]source_data!J237))</f>
        <v/>
      </c>
      <c r="AD235" s="18" t="str">
        <f>IF([1]source_data!G237="","",IF([1]source_data!K237="","",[1]tailored_settings!$B$12))</f>
        <v>Grant purpose</v>
      </c>
      <c r="AE235" s="18" t="str">
        <f>IF([1]source_data!G237="","",IF([1]source_data!K237="","",[1]source_data!K237))</f>
        <v>Appliances</v>
      </c>
      <c r="AF235" s="18" t="str">
        <f>IF([1]source_data!G237="","",IF([1]source_data!K237="","",[1]tailored_settings!$B$13))</f>
        <v>Grant purpose</v>
      </c>
      <c r="AG235" s="18" t="str">
        <f>IF([1]source_data!G237="","",IF([1]source_data!K237="","",[1]source_data!K237))</f>
        <v>Appliances</v>
      </c>
      <c r="AH235" s="18" t="str">
        <f>IF([1]source_data!G237="","",IF([1]source_data!M237="","",[1]tailored_settings!$B$14))</f>
        <v/>
      </c>
      <c r="AI235" s="18" t="str">
        <f>IF([1]source_data!G237="","",IF([1]source_data!M237="","",[1]source_data!M237))</f>
        <v/>
      </c>
    </row>
    <row r="236" spans="1:35" ht="16" x14ac:dyDescent="0.2">
      <c r="A236" s="11" t="str">
        <f>IF([1]source_data!G238="","",IF(AND([1]source_data!C238&lt;&gt;"",[1]tailored_settings!$B$15="Publish"),CONCATENATE([1]tailored_settings!$B$2&amp;[1]source_data!C238),IF(AND([1]source_data!C238&lt;&gt;"",[1]tailored_settings!$B$15="Do not publish"),CONCATENATE([1]tailored_settings!$B$2&amp;TEXT(ROW(A236)-1,"0000")&amp;"_"&amp;TEXT(F236,"yyyy-mm")),CONCATENATE([1]tailored_settings!$B$2&amp;TEXT(ROW(A236)-1,"0000")&amp;"_"&amp;TEXT(F236,"yyyy-mm")))))</f>
        <v>360G-Longleigh-E25-00316W</v>
      </c>
      <c r="B236" s="11" t="str">
        <f>IF([1]source_data!G238="","",IF([1]source_data!E238&lt;&gt;"",[1]source_data!E238,CONCATENATE("Grant to "&amp;G236)))</f>
        <v>Grant to Individual Recipient</v>
      </c>
      <c r="C236" s="11" t="str">
        <f>IF([1]source_data!G238="","",IF([1]source_data!F238="",_xlfn.XLOOKUP(T236,[1]tailored_settings!$B$20:$B$25,[1]tailored_settings!$A$20:$A$25,"")))</f>
        <v>Providing financial aid during a time of crisis</v>
      </c>
      <c r="D236" s="12">
        <f>IF([1]source_data!G238="","",IF([1]source_data!G238="","",[1]source_data!G238))</f>
        <v>500</v>
      </c>
      <c r="E236" s="11" t="str">
        <f>IF([1]source_data!G238="","",[1]tailored_settings!$B$3)</f>
        <v>GBP</v>
      </c>
      <c r="F236" s="13" t="str">
        <f>IF([1]source_data!G238="","",IF([1]source_data!H238="","",[1]source_data!H238))</f>
        <v>2025-11-05</v>
      </c>
      <c r="G236" s="11" t="str">
        <f>IF([1]source_data!G238="","",[1]tailored_settings!$B$5)</f>
        <v>Individual Recipient</v>
      </c>
      <c r="H236" s="11" t="str">
        <f>IF([1]source_data!G238="","",IF(AND([1]source_data!A238&lt;&gt;"",[1]tailored_settings!$B$16="Publish"),CONCATENATE([1]tailored_settings!$B$2&amp;[1]source_data!A238),IF(AND([1]source_data!A238&lt;&gt;"",[1]tailored_settings!$B$16="Do not publish"),CONCATENATE([1]tailored_settings!$B$4&amp;TEXT(ROW(A236)-1,"0000")&amp;"_"&amp;TEXT(F236,"yyyy-mm")),CONCATENATE([1]tailored_settings!$B$4&amp;TEXT(ROW(A236)-1,"0000")&amp;"_"&amp;TEXT(F236,"yyyy-mm")))))</f>
        <v>360G-Longleigh-IND-0235_2025-11</v>
      </c>
      <c r="I236" s="11" t="str">
        <f>IF([1]source_data!G238="","",[1]tailored_settings!$B$7)</f>
        <v>Longleigh Foundation</v>
      </c>
      <c r="J236" s="11" t="str">
        <f>IF([1]source_data!G238="","",[1]tailored_settings!$B$6)</f>
        <v>GB-CHC-1169016</v>
      </c>
      <c r="K236" s="11" t="str">
        <f>IF([1]source_data!G238="","",IF([1]source_data!I238="","",VLOOKUP([1]source_data!I238,[1]codelist_mapping!A:C,3,FALSE)))</f>
        <v>GTIR060</v>
      </c>
      <c r="L236" s="11" t="str">
        <f>IF([1]source_data!G238="","",IF([1]source_data!J238="","",VLOOKUP([1]source_data!J238,[1]codelist_mapping!A:C,3,FALSE)))</f>
        <v/>
      </c>
      <c r="M236" s="11" t="str">
        <f>IF([1]source_data!G238="","",IF([1]source_data!K238="","",IF([1]source_data!M238&lt;&gt;"",CONCATENATE(VLOOKUP([1]source_data!K238,[1]codelist_mapping!F:H,3,FALSE)&amp;";"&amp;VLOOKUP([1]source_data!L238,[1]codelist_mapping!F:H,3,FALSE)&amp;";"&amp;VLOOKUP([1]source_data!M238,[1]codelist_mapping!F:H,3,FALSE)),IF([1]source_data!L238&lt;&gt;"",CONCATENATE(VLOOKUP([1]source_data!K238,[1]codelist_mapping!F:H,3,FALSE)&amp;";"&amp;VLOOKUP([1]source_data!L238,[1]codelist_mapping!F:H,3,FALSE)),IF([1]source_data!K238&lt;&gt;"",CONCATENATE(VLOOKUP([1]source_data!K238,[1]codelist_mapping!F:H,3,FALSE)))))))</f>
        <v>GTIP070;GTIP080</v>
      </c>
      <c r="N236" s="14" t="str">
        <f>IF([1]source_data!G238="","",IF([1]source_data!D238="","",VLOOKUP([1]source_data!D238,[1]geo_data!A:I,9,FALSE)))</f>
        <v>Greyfriars</v>
      </c>
      <c r="O236" s="14" t="str">
        <f>IF([1]source_data!G238="","",IF([1]source_data!D238="","",VLOOKUP([1]source_data!D238,[1]geo_data!A:I,8,FALSE)))</f>
        <v>E05014501</v>
      </c>
      <c r="P236" s="14" t="str">
        <f>IF([1]source_data!G238="","",IF(LEFT(O236,3)="E05","WD",IF(LEFT(O236,3)="S13","WD",IF(LEFT(O236,3)="W05","WD",IF(LEFT(O236,3)="W06","UA",IF(LEFT(O236,3)="S12","CA",IF(LEFT(O236,3)="E06","UA",IF(LEFT(O236,3)="E07","NMD",IF(LEFT(O236,3)="E08","MD",IF(LEFT(O236,3)="E09","LONB"))))))))))</f>
        <v>WD</v>
      </c>
      <c r="Q236" s="14" t="str">
        <f>IF([1]source_data!G238="","",IF([1]source_data!D238="","",VLOOKUP([1]source_data!D238,[1]geo_data!A:I,7,FALSE)))</f>
        <v>Bedford</v>
      </c>
      <c r="R236" s="14" t="str">
        <f>IF([1]source_data!G238="","",IF([1]source_data!D238="","",VLOOKUP([1]source_data!D238,[1]geo_data!A:I,6,FALSE)))</f>
        <v>E06000055</v>
      </c>
      <c r="S236" s="14" t="str">
        <f>IF([1]source_data!G238="","",IF(LEFT(R236,3)="E05","WD",IF(LEFT(R236,3)="S13","WD",IF(LEFT(R236,3)="W05","WD",IF(LEFT(R236,3)="W06","UA",IF(LEFT(R236,3)="S12","CA",IF(LEFT(R236,3)="E06","UA",IF(LEFT(R236,3)="E07","NMD",IF(LEFT(R236,3)="E08","MD",IF(LEFT(R236,3)="E09","LONB"))))))))))</f>
        <v>UA</v>
      </c>
      <c r="T236" s="11" t="str">
        <f>IF([1]source_data!G238="","",IF([1]source_data!N238="","",[1]source_data!N238))</f>
        <v>Crisis Grant</v>
      </c>
      <c r="U236" s="15">
        <f>IF([1]source_data!G238="","",[1]tailored_settings!$B$8)</f>
        <v>46239</v>
      </c>
      <c r="V236" s="11" t="str">
        <f>IF([1]source_data!G238="","",[1]tailored_settings!$B$9)</f>
        <v>http://www.longleigh.org/</v>
      </c>
      <c r="W236" s="13" t="str">
        <f>IF([1]source_data!G238="","",IF([1]source_data!O238="","",[1]source_data!O238))</f>
        <v>2025-11-05</v>
      </c>
      <c r="X236" s="16" t="str">
        <f>IF([1]source_data!G238="","",IF([1]source_data!P238="","",[1]source_data!P238))</f>
        <v>2025-11-25</v>
      </c>
      <c r="Y236" s="17">
        <f>IF([1]source_data!G238="","",IF([1]source_data!Q238="","",[1]source_data!Q238))</f>
        <v>0</v>
      </c>
      <c r="Z236" s="18" t="str">
        <f>IF([1]source_data!G238="","",IF([1]source_data!I238="","",[1]tailored_settings!$B$10))</f>
        <v>Primary grant reason</v>
      </c>
      <c r="AA236" s="18" t="str">
        <f>IF([1]source_data!G238="","",IF([1]source_data!I238="","",[1]source_data!I238))</f>
        <v>4. Customer/family fleeing from a violent or abusive relationship</v>
      </c>
      <c r="AB236" s="18" t="str">
        <f>IF([1]source_data!G238="","",IF([1]source_data!J238="","",[1]tailored_settings!$B$11))</f>
        <v/>
      </c>
      <c r="AC236" s="18" t="str">
        <f>IF([1]source_data!G238="","",IF([1]source_data!J238="","",[1]source_data!J238))</f>
        <v/>
      </c>
      <c r="AD236" s="18" t="str">
        <f>IF([1]source_data!G238="","",IF([1]source_data!K238="","",[1]tailored_settings!$B$12))</f>
        <v>Grant purpose</v>
      </c>
      <c r="AE236" s="18" t="str">
        <f>IF([1]source_data!G238="","",IF([1]source_data!K238="","",[1]source_data!K238))</f>
        <v>Food vouchers</v>
      </c>
      <c r="AF236" s="18" t="str">
        <f>IF([1]source_data!G238="","",IF([1]source_data!K238="","",[1]tailored_settings!$B$13))</f>
        <v>Grant purpose</v>
      </c>
      <c r="AG236" s="18" t="str">
        <f>IF([1]source_data!G238="","",IF([1]source_data!K238="","",[1]source_data!K238))</f>
        <v>Food vouchers</v>
      </c>
      <c r="AH236" s="18" t="str">
        <f>IF([1]source_data!G238="","",IF([1]source_data!M238="","",[1]tailored_settings!$B$14))</f>
        <v/>
      </c>
      <c r="AI236" s="18" t="str">
        <f>IF([1]source_data!G238="","",IF([1]source_data!M238="","",[1]source_data!M238))</f>
        <v/>
      </c>
    </row>
    <row r="237" spans="1:35" ht="16" x14ac:dyDescent="0.2">
      <c r="A237" s="11" t="str">
        <f>IF([1]source_data!G239="","",IF(AND([1]source_data!C239&lt;&gt;"",[1]tailored_settings!$B$15="Publish"),CONCATENATE([1]tailored_settings!$B$2&amp;[1]source_data!C239),IF(AND([1]source_data!C239&lt;&gt;"",[1]tailored_settings!$B$15="Do not publish"),CONCATENATE([1]tailored_settings!$B$2&amp;TEXT(ROW(A237)-1,"0000")&amp;"_"&amp;TEXT(F237,"yyyy-mm")),CONCATENATE([1]tailored_settings!$B$2&amp;TEXT(ROW(A237)-1,"0000")&amp;"_"&amp;TEXT(F237,"yyyy-mm")))))</f>
        <v>360G-Longleigh-E25-00317W</v>
      </c>
      <c r="B237" s="11" t="str">
        <f>IF([1]source_data!G239="","",IF([1]source_data!E239&lt;&gt;"",[1]source_data!E239,CONCATENATE("Grant to "&amp;G237)))</f>
        <v>Grant to Individual Recipient</v>
      </c>
      <c r="C237" s="11" t="str">
        <f>IF([1]source_data!G239="","",IF([1]source_data!F239="",_xlfn.XLOOKUP(T237,[1]tailored_settings!$B$20:$B$25,[1]tailored_settings!$A$20:$A$25,"")))</f>
        <v>Helping to alleviate financial hardship</v>
      </c>
      <c r="D237" s="12">
        <f>IF([1]source_data!G239="","",IF([1]source_data!G239="","",[1]source_data!G239))</f>
        <v>820.34</v>
      </c>
      <c r="E237" s="11" t="str">
        <f>IF([1]source_data!G239="","",[1]tailored_settings!$B$3)</f>
        <v>GBP</v>
      </c>
      <c r="F237" s="13" t="str">
        <f>IF([1]source_data!G239="","",IF([1]source_data!H239="","",[1]source_data!H239))</f>
        <v>2025-11-11</v>
      </c>
      <c r="G237" s="11" t="str">
        <f>IF([1]source_data!G239="","",[1]tailored_settings!$B$5)</f>
        <v>Individual Recipient</v>
      </c>
      <c r="H237" s="11" t="str">
        <f>IF([1]source_data!G239="","",IF(AND([1]source_data!A239&lt;&gt;"",[1]tailored_settings!$B$16="Publish"),CONCATENATE([1]tailored_settings!$B$2&amp;[1]source_data!A239),IF(AND([1]source_data!A239&lt;&gt;"",[1]tailored_settings!$B$16="Do not publish"),CONCATENATE([1]tailored_settings!$B$4&amp;TEXT(ROW(A237)-1,"0000")&amp;"_"&amp;TEXT(F237,"yyyy-mm")),CONCATENATE([1]tailored_settings!$B$4&amp;TEXT(ROW(A237)-1,"0000")&amp;"_"&amp;TEXT(F237,"yyyy-mm")))))</f>
        <v>360G-Longleigh-IND-0236_2025-11</v>
      </c>
      <c r="I237" s="11" t="str">
        <f>IF([1]source_data!G239="","",[1]tailored_settings!$B$7)</f>
        <v>Longleigh Foundation</v>
      </c>
      <c r="J237" s="11" t="str">
        <f>IF([1]source_data!G239="","",[1]tailored_settings!$B$6)</f>
        <v>GB-CHC-1169016</v>
      </c>
      <c r="K237" s="11" t="str">
        <f>IF([1]source_data!G239="","",IF([1]source_data!I239="","",VLOOKUP([1]source_data!I239,[1]codelist_mapping!A:C,3,FALSE)))</f>
        <v>GTIR030</v>
      </c>
      <c r="L237" s="11" t="str">
        <f>IF([1]source_data!G239="","",IF([1]source_data!J239="","",VLOOKUP([1]source_data!J239,[1]codelist_mapping!A:C,3,FALSE)))</f>
        <v/>
      </c>
      <c r="M237" s="11" t="str">
        <f>IF([1]source_data!G239="","",IF([1]source_data!K239="","",IF([1]source_data!M239&lt;&gt;"",CONCATENATE(VLOOKUP([1]source_data!K239,[1]codelist_mapping!F:H,3,FALSE)&amp;";"&amp;VLOOKUP([1]source_data!L239,[1]codelist_mapping!F:H,3,FALSE)&amp;";"&amp;VLOOKUP([1]source_data!M239,[1]codelist_mapping!F:H,3,FALSE)),IF([1]source_data!L239&lt;&gt;"",CONCATENATE(VLOOKUP([1]source_data!K239,[1]codelist_mapping!F:H,3,FALSE)&amp;";"&amp;VLOOKUP([1]source_data!L239,[1]codelist_mapping!F:H,3,FALSE)),IF([1]source_data!K239&lt;&gt;"",CONCATENATE(VLOOKUP([1]source_data!K239,[1]codelist_mapping!F:H,3,FALSE)))))))</f>
        <v>GTIP020;GTIP020;GTIP060</v>
      </c>
      <c r="N237" s="14" t="str">
        <f>IF([1]source_data!G239="","",IF([1]source_data!D239="","",VLOOKUP([1]source_data!D239,[1]geo_data!A:I,9,FALSE)))</f>
        <v>Yapton</v>
      </c>
      <c r="O237" s="14" t="str">
        <f>IF([1]source_data!G239="","",IF([1]source_data!D239="","",VLOOKUP([1]source_data!D239,[1]geo_data!A:I,8,FALSE)))</f>
        <v>E05009822</v>
      </c>
      <c r="P237" s="14" t="str">
        <f>IF([1]source_data!G239="","",IF(LEFT(O237,3)="E05","WD",IF(LEFT(O237,3)="S13","WD",IF(LEFT(O237,3)="W05","WD",IF(LEFT(O237,3)="W06","UA",IF(LEFT(O237,3)="S12","CA",IF(LEFT(O237,3)="E06","UA",IF(LEFT(O237,3)="E07","NMD",IF(LEFT(O237,3)="E08","MD",IF(LEFT(O237,3)="E09","LONB"))))))))))</f>
        <v>WD</v>
      </c>
      <c r="Q237" s="14" t="str">
        <f>IF([1]source_data!G239="","",IF([1]source_data!D239="","",VLOOKUP([1]source_data!D239,[1]geo_data!A:I,7,FALSE)))</f>
        <v>Arun</v>
      </c>
      <c r="R237" s="14" t="str">
        <f>IF([1]source_data!G239="","",IF([1]source_data!D239="","",VLOOKUP([1]source_data!D239,[1]geo_data!A:I,6,FALSE)))</f>
        <v>E07000224</v>
      </c>
      <c r="S237" s="14" t="str">
        <f>IF([1]source_data!G239="","",IF(LEFT(R237,3)="E05","WD",IF(LEFT(R237,3)="S13","WD",IF(LEFT(R237,3)="W05","WD",IF(LEFT(R237,3)="W06","UA",IF(LEFT(R237,3)="S12","CA",IF(LEFT(R237,3)="E06","UA",IF(LEFT(R237,3)="E07","NMD",IF(LEFT(R237,3)="E08","MD",IF(LEFT(R237,3)="E09","LONB"))))))))))</f>
        <v>NMD</v>
      </c>
      <c r="T237" s="11" t="str">
        <f>IF([1]source_data!G239="","",IF([1]source_data!N239="","",[1]source_data!N239))</f>
        <v>Hardship Grant</v>
      </c>
      <c r="U237" s="15">
        <f>IF([1]source_data!G239="","",[1]tailored_settings!$B$8)</f>
        <v>46239</v>
      </c>
      <c r="V237" s="11" t="str">
        <f>IF([1]source_data!G239="","",[1]tailored_settings!$B$9)</f>
        <v>http://www.longleigh.org/</v>
      </c>
      <c r="W237" s="13" t="str">
        <f>IF([1]source_data!G239="","",IF([1]source_data!O239="","",[1]source_data!O239))</f>
        <v>2025-11-11</v>
      </c>
      <c r="X237" s="16" t="str">
        <f>IF([1]source_data!G239="","",IF([1]source_data!P239="","",[1]source_data!P239))</f>
        <v>2025-11-26</v>
      </c>
      <c r="Y237" s="17">
        <f>IF([1]source_data!G239="","",IF([1]source_data!Q239="","",[1]source_data!Q239))</f>
        <v>0</v>
      </c>
      <c r="Z237" s="18" t="str">
        <f>IF([1]source_data!G239="","",IF([1]source_data!I239="","",[1]tailored_settings!$B$10))</f>
        <v>Primary grant reason</v>
      </c>
      <c r="AA237" s="18" t="str">
        <f>IF([1]source_data!G239="","",IF([1]source_data!I239="","",[1]source_data!I239))</f>
        <v>1. Customer/family with a diagnosed condition or disability</v>
      </c>
      <c r="AB237" s="18" t="str">
        <f>IF([1]source_data!G239="","",IF([1]source_data!J239="","",[1]tailored_settings!$B$11))</f>
        <v/>
      </c>
      <c r="AC237" s="18" t="str">
        <f>IF([1]source_data!G239="","",IF([1]source_data!J239="","",[1]source_data!J239))</f>
        <v/>
      </c>
      <c r="AD237" s="18" t="str">
        <f>IF([1]source_data!G239="","",IF([1]source_data!K239="","",[1]tailored_settings!$B$12))</f>
        <v>Grant purpose</v>
      </c>
      <c r="AE237" s="18" t="str">
        <f>IF([1]source_data!G239="","",IF([1]source_data!K239="","",[1]source_data!K239))</f>
        <v xml:space="preserve">Furniture </v>
      </c>
      <c r="AF237" s="18" t="str">
        <f>IF([1]source_data!G239="","",IF([1]source_data!K239="","",[1]tailored_settings!$B$13))</f>
        <v>Grant purpose</v>
      </c>
      <c r="AG237" s="18" t="str">
        <f>IF([1]source_data!G239="","",IF([1]source_data!K239="","",[1]source_data!K239))</f>
        <v xml:space="preserve">Furniture </v>
      </c>
      <c r="AH237" s="18" t="str">
        <f>IF([1]source_data!G239="","",IF([1]source_data!M239="","",[1]tailored_settings!$B$14))</f>
        <v>Grant purpose</v>
      </c>
      <c r="AI237" s="18" t="str">
        <f>IF([1]source_data!G239="","",IF([1]source_data!M239="","",[1]source_data!M239))</f>
        <v>Voucher for small household items</v>
      </c>
    </row>
    <row r="238" spans="1:35" ht="16" x14ac:dyDescent="0.2">
      <c r="A238" s="11" t="str">
        <f>IF([1]source_data!G240="","",IF(AND([1]source_data!C240&lt;&gt;"",[1]tailored_settings!$B$15="Publish"),CONCATENATE([1]tailored_settings!$B$2&amp;[1]source_data!C240),IF(AND([1]source_data!C240&lt;&gt;"",[1]tailored_settings!$B$15="Do not publish"),CONCATENATE([1]tailored_settings!$B$2&amp;TEXT(ROW(A238)-1,"0000")&amp;"_"&amp;TEXT(F238,"yyyy-mm")),CONCATENATE([1]tailored_settings!$B$2&amp;TEXT(ROW(A238)-1,"0000")&amp;"_"&amp;TEXT(F238,"yyyy-mm")))))</f>
        <v>360G-Longleigh-E25-00318W</v>
      </c>
      <c r="B238" s="11" t="str">
        <f>IF([1]source_data!G240="","",IF([1]source_data!E240&lt;&gt;"",[1]source_data!E240,CONCATENATE("Grant to "&amp;G238)))</f>
        <v>Grant to Individual Recipient</v>
      </c>
      <c r="C238" s="11" t="str">
        <f>IF([1]source_data!G240="","",IF([1]source_data!F240="",_xlfn.XLOOKUP(T238,[1]tailored_settings!$B$20:$B$25,[1]tailored_settings!$A$20:$A$25,"")))</f>
        <v>Providing financial aid during a time of crisis</v>
      </c>
      <c r="D238" s="12">
        <f>IF([1]source_data!G240="","",IF([1]source_data!G240="","",[1]source_data!G240))</f>
        <v>350</v>
      </c>
      <c r="E238" s="11" t="str">
        <f>IF([1]source_data!G240="","",[1]tailored_settings!$B$3)</f>
        <v>GBP</v>
      </c>
      <c r="F238" s="13" t="str">
        <f>IF([1]source_data!G240="","",IF([1]source_data!H240="","",[1]source_data!H240))</f>
        <v>2025-11-11</v>
      </c>
      <c r="G238" s="11" t="str">
        <f>IF([1]source_data!G240="","",[1]tailored_settings!$B$5)</f>
        <v>Individual Recipient</v>
      </c>
      <c r="H238" s="11" t="str">
        <f>IF([1]source_data!G240="","",IF(AND([1]source_data!A240&lt;&gt;"",[1]tailored_settings!$B$16="Publish"),CONCATENATE([1]tailored_settings!$B$2&amp;[1]source_data!A240),IF(AND([1]source_data!A240&lt;&gt;"",[1]tailored_settings!$B$16="Do not publish"),CONCATENATE([1]tailored_settings!$B$4&amp;TEXT(ROW(A238)-1,"0000")&amp;"_"&amp;TEXT(F238,"yyyy-mm")),CONCATENATE([1]tailored_settings!$B$4&amp;TEXT(ROW(A238)-1,"0000")&amp;"_"&amp;TEXT(F238,"yyyy-mm")))))</f>
        <v>360G-Longleigh-IND-0237_2025-11</v>
      </c>
      <c r="I238" s="11" t="str">
        <f>IF([1]source_data!G240="","",[1]tailored_settings!$B$7)</f>
        <v>Longleigh Foundation</v>
      </c>
      <c r="J238" s="11" t="str">
        <f>IF([1]source_data!G240="","",[1]tailored_settings!$B$6)</f>
        <v>GB-CHC-1169016</v>
      </c>
      <c r="K238" s="11" t="str">
        <f>IF([1]source_data!G240="","",IF([1]source_data!I240="","",VLOOKUP([1]source_data!I240,[1]codelist_mapping!A:C,3,FALSE)))</f>
        <v>GTIR030</v>
      </c>
      <c r="L238" s="11" t="str">
        <f>IF([1]source_data!G240="","",IF([1]source_data!J240="","",VLOOKUP([1]source_data!J240,[1]codelist_mapping!A:C,3,FALSE)))</f>
        <v/>
      </c>
      <c r="M238" s="11" t="str">
        <f>IF([1]source_data!G240="","",IF([1]source_data!K240="","",IF([1]source_data!M240&lt;&gt;"",CONCATENATE(VLOOKUP([1]source_data!K240,[1]codelist_mapping!F:H,3,FALSE)&amp;";"&amp;VLOOKUP([1]source_data!L240,[1]codelist_mapping!F:H,3,FALSE)&amp;";"&amp;VLOOKUP([1]source_data!M240,[1]codelist_mapping!F:H,3,FALSE)),IF([1]source_data!L240&lt;&gt;"",CONCATENATE(VLOOKUP([1]source_data!K240,[1]codelist_mapping!F:H,3,FALSE)&amp;";"&amp;VLOOKUP([1]source_data!L240,[1]codelist_mapping!F:H,3,FALSE)),IF([1]source_data!K240&lt;&gt;"",CONCATENATE(VLOOKUP([1]source_data!K240,[1]codelist_mapping!F:H,3,FALSE)))))))</f>
        <v>GTIP070</v>
      </c>
      <c r="N238" s="14" t="str">
        <f>IF([1]source_data!G240="","",IF([1]source_data!D240="","",VLOOKUP([1]source_data!D240,[1]geo_data!A:I,9,FALSE)))</f>
        <v>Yapton</v>
      </c>
      <c r="O238" s="14" t="str">
        <f>IF([1]source_data!G240="","",IF([1]source_data!D240="","",VLOOKUP([1]source_data!D240,[1]geo_data!A:I,8,FALSE)))</f>
        <v>E05009822</v>
      </c>
      <c r="P238" s="14" t="str">
        <f>IF([1]source_data!G240="","",IF(LEFT(O238,3)="E05","WD",IF(LEFT(O238,3)="S13","WD",IF(LEFT(O238,3)="W05","WD",IF(LEFT(O238,3)="W06","UA",IF(LEFT(O238,3)="S12","CA",IF(LEFT(O238,3)="E06","UA",IF(LEFT(O238,3)="E07","NMD",IF(LEFT(O238,3)="E08","MD",IF(LEFT(O238,3)="E09","LONB"))))))))))</f>
        <v>WD</v>
      </c>
      <c r="Q238" s="14" t="str">
        <f>IF([1]source_data!G240="","",IF([1]source_data!D240="","",VLOOKUP([1]source_data!D240,[1]geo_data!A:I,7,FALSE)))</f>
        <v>Arun</v>
      </c>
      <c r="R238" s="14" t="str">
        <f>IF([1]source_data!G240="","",IF([1]source_data!D240="","",VLOOKUP([1]source_data!D240,[1]geo_data!A:I,6,FALSE)))</f>
        <v>E07000224</v>
      </c>
      <c r="S238" s="14" t="str">
        <f>IF([1]source_data!G240="","",IF(LEFT(R238,3)="E05","WD",IF(LEFT(R238,3)="S13","WD",IF(LEFT(R238,3)="W05","WD",IF(LEFT(R238,3)="W06","UA",IF(LEFT(R238,3)="S12","CA",IF(LEFT(R238,3)="E06","UA",IF(LEFT(R238,3)="E07","NMD",IF(LEFT(R238,3)="E08","MD",IF(LEFT(R238,3)="E09","LONB"))))))))))</f>
        <v>NMD</v>
      </c>
      <c r="T238" s="11" t="str">
        <f>IF([1]source_data!G240="","",IF([1]source_data!N240="","",[1]source_data!N240))</f>
        <v>Crisis Grant</v>
      </c>
      <c r="U238" s="15">
        <f>IF([1]source_data!G240="","",[1]tailored_settings!$B$8)</f>
        <v>46239</v>
      </c>
      <c r="V238" s="11" t="str">
        <f>IF([1]source_data!G240="","",[1]tailored_settings!$B$9)</f>
        <v>http://www.longleigh.org/</v>
      </c>
      <c r="W238" s="13" t="str">
        <f>IF([1]source_data!G240="","",IF([1]source_data!O240="","",[1]source_data!O240))</f>
        <v>2025-11-11</v>
      </c>
      <c r="X238" s="16" t="str">
        <f>IF([1]source_data!G240="","",IF([1]source_data!P240="","",[1]source_data!P240))</f>
        <v>2026-01-20</v>
      </c>
      <c r="Y238" s="17">
        <f>IF([1]source_data!G240="","",IF([1]source_data!Q240="","",[1]source_data!Q240))</f>
        <v>2</v>
      </c>
      <c r="Z238" s="18" t="str">
        <f>IF([1]source_data!G240="","",IF([1]source_data!I240="","",[1]tailored_settings!$B$10))</f>
        <v>Primary grant reason</v>
      </c>
      <c r="AA238" s="18" t="str">
        <f>IF([1]source_data!G240="","",IF([1]source_data!I240="","",[1]source_data!I240))</f>
        <v>1. Customer/family with a diagnosed condition or disability</v>
      </c>
      <c r="AB238" s="18" t="str">
        <f>IF([1]source_data!G240="","",IF([1]source_data!J240="","",[1]tailored_settings!$B$11))</f>
        <v/>
      </c>
      <c r="AC238" s="18" t="str">
        <f>IF([1]source_data!G240="","",IF([1]source_data!J240="","",[1]source_data!J240))</f>
        <v/>
      </c>
      <c r="AD238" s="18" t="str">
        <f>IF([1]source_data!G240="","",IF([1]source_data!K240="","",[1]tailored_settings!$B$12))</f>
        <v>Grant purpose</v>
      </c>
      <c r="AE238" s="18" t="str">
        <f>IF([1]source_data!G240="","",IF([1]source_data!K240="","",[1]source_data!K240))</f>
        <v>Food vouchers</v>
      </c>
      <c r="AF238" s="18" t="str">
        <f>IF([1]source_data!G240="","",IF([1]source_data!K240="","",[1]tailored_settings!$B$13))</f>
        <v>Grant purpose</v>
      </c>
      <c r="AG238" s="18" t="str">
        <f>IF([1]source_data!G240="","",IF([1]source_data!K240="","",[1]source_data!K240))</f>
        <v>Food vouchers</v>
      </c>
      <c r="AH238" s="18" t="str">
        <f>IF([1]source_data!G240="","",IF([1]source_data!M240="","",[1]tailored_settings!$B$14))</f>
        <v/>
      </c>
      <c r="AI238" s="18" t="str">
        <f>IF([1]source_data!G240="","",IF([1]source_data!M240="","",[1]source_data!M240))</f>
        <v/>
      </c>
    </row>
    <row r="239" spans="1:35" ht="16" x14ac:dyDescent="0.2">
      <c r="A239" s="11" t="str">
        <f>IF([1]source_data!G241="","",IF(AND([1]source_data!C241&lt;&gt;"",[1]tailored_settings!$B$15="Publish"),CONCATENATE([1]tailored_settings!$B$2&amp;[1]source_data!C241),IF(AND([1]source_data!C241&lt;&gt;"",[1]tailored_settings!$B$15="Do not publish"),CONCATENATE([1]tailored_settings!$B$2&amp;TEXT(ROW(A239)-1,"0000")&amp;"_"&amp;TEXT(F239,"yyyy-mm")),CONCATENATE([1]tailored_settings!$B$2&amp;TEXT(ROW(A239)-1,"0000")&amp;"_"&amp;TEXT(F239,"yyyy-mm")))))</f>
        <v>360G-Longleigh-E25-00319W</v>
      </c>
      <c r="B239" s="11" t="str">
        <f>IF([1]source_data!G241="","",IF([1]source_data!E241&lt;&gt;"",[1]source_data!E241,CONCATENATE("Grant to "&amp;G239)))</f>
        <v>Grant to Individual Recipient</v>
      </c>
      <c r="C239" s="11" t="str">
        <f>IF([1]source_data!G241="","",IF([1]source_data!F241="",_xlfn.XLOOKUP(T239,[1]tailored_settings!$B$20:$B$25,[1]tailored_settings!$A$20:$A$25,"")))</f>
        <v>Helping to alleviate financial hardship</v>
      </c>
      <c r="D239" s="12">
        <f>IF([1]source_data!G241="","",IF([1]source_data!G241="","",[1]source_data!G241))</f>
        <v>992.97</v>
      </c>
      <c r="E239" s="11" t="str">
        <f>IF([1]source_data!G241="","",[1]tailored_settings!$B$3)</f>
        <v>GBP</v>
      </c>
      <c r="F239" s="13" t="str">
        <f>IF([1]source_data!G241="","",IF([1]source_data!H241="","",[1]source_data!H241))</f>
        <v>2025-11-10</v>
      </c>
      <c r="G239" s="11" t="str">
        <f>IF([1]source_data!G241="","",[1]tailored_settings!$B$5)</f>
        <v>Individual Recipient</v>
      </c>
      <c r="H239" s="11" t="str">
        <f>IF([1]source_data!G241="","",IF(AND([1]source_data!A241&lt;&gt;"",[1]tailored_settings!$B$16="Publish"),CONCATENATE([1]tailored_settings!$B$2&amp;[1]source_data!A241),IF(AND([1]source_data!A241&lt;&gt;"",[1]tailored_settings!$B$16="Do not publish"),CONCATENATE([1]tailored_settings!$B$4&amp;TEXT(ROW(A239)-1,"0000")&amp;"_"&amp;TEXT(F239,"yyyy-mm")),CONCATENATE([1]tailored_settings!$B$4&amp;TEXT(ROW(A239)-1,"0000")&amp;"_"&amp;TEXT(F239,"yyyy-mm")))))</f>
        <v>360G-Longleigh-IND-0238_2025-11</v>
      </c>
      <c r="I239" s="11" t="str">
        <f>IF([1]source_data!G241="","",[1]tailored_settings!$B$7)</f>
        <v>Longleigh Foundation</v>
      </c>
      <c r="J239" s="11" t="str">
        <f>IF([1]source_data!G241="","",[1]tailored_settings!$B$6)</f>
        <v>GB-CHC-1169016</v>
      </c>
      <c r="K239" s="11" t="str">
        <f>IF([1]source_data!G241="","",IF([1]source_data!I241="","",VLOOKUP([1]source_data!I241,[1]codelist_mapping!A:C,3,FALSE)))</f>
        <v>GTIR080</v>
      </c>
      <c r="L239" s="11" t="str">
        <f>IF([1]source_data!G241="","",IF([1]source_data!J241="","",VLOOKUP([1]source_data!J241,[1]codelist_mapping!A:C,3,FALSE)))</f>
        <v/>
      </c>
      <c r="M239" s="11" t="str">
        <f>IF([1]source_data!G241="","",IF([1]source_data!K241="","",IF([1]source_data!M241&lt;&gt;"",CONCATENATE(VLOOKUP([1]source_data!K241,[1]codelist_mapping!F:H,3,FALSE)&amp;";"&amp;VLOOKUP([1]source_data!L241,[1]codelist_mapping!F:H,3,FALSE)&amp;";"&amp;VLOOKUP([1]source_data!M241,[1]codelist_mapping!F:H,3,FALSE)),IF([1]source_data!L241&lt;&gt;"",CONCATENATE(VLOOKUP([1]source_data!K241,[1]codelist_mapping!F:H,3,FALSE)&amp;";"&amp;VLOOKUP([1]source_data!L241,[1]codelist_mapping!F:H,3,FALSE)),IF([1]source_data!K241&lt;&gt;"",CONCATENATE(VLOOKUP([1]source_data!K241,[1]codelist_mapping!F:H,3,FALSE)))))))</f>
        <v>GTIP020;GTIP060</v>
      </c>
      <c r="N239" s="14" t="str">
        <f>IF([1]source_data!G241="","",IF([1]source_data!D241="","",VLOOKUP([1]source_data!D241,[1]geo_data!A:I,9,FALSE)))</f>
        <v>St. James's</v>
      </c>
      <c r="O239" s="14" t="str">
        <f>IF([1]source_data!G241="","",IF([1]source_data!D241="","",VLOOKUP([1]source_data!D241,[1]geo_data!A:I,8,FALSE)))</f>
        <v>E05015922</v>
      </c>
      <c r="P239" s="14" t="str">
        <f>IF([1]source_data!G241="","",IF(LEFT(O239,3)="E05","WD",IF(LEFT(O239,3)="S13","WD",IF(LEFT(O239,3)="W05","WD",IF(LEFT(O239,3)="W06","UA",IF(LEFT(O239,3)="S12","CA",IF(LEFT(O239,3)="E06","UA",IF(LEFT(O239,3)="E07","NMD",IF(LEFT(O239,3)="E08","MD",IF(LEFT(O239,3)="E09","LONB"))))))))))</f>
        <v>WD</v>
      </c>
      <c r="Q239" s="14" t="str">
        <f>IF([1]source_data!G241="","",IF([1]source_data!D241="","",VLOOKUP([1]source_data!D241,[1]geo_data!A:I,7,FALSE)))</f>
        <v>Dudley</v>
      </c>
      <c r="R239" s="14" t="str">
        <f>IF([1]source_data!G241="","",IF([1]source_data!D241="","",VLOOKUP([1]source_data!D241,[1]geo_data!A:I,6,FALSE)))</f>
        <v>E08000027</v>
      </c>
      <c r="S239" s="14" t="str">
        <f>IF([1]source_data!G241="","",IF(LEFT(R239,3)="E05","WD",IF(LEFT(R239,3)="S13","WD",IF(LEFT(R239,3)="W05","WD",IF(LEFT(R239,3)="W06","UA",IF(LEFT(R239,3)="S12","CA",IF(LEFT(R239,3)="E06","UA",IF(LEFT(R239,3)="E07","NMD",IF(LEFT(R239,3)="E08","MD",IF(LEFT(R239,3)="E09","LONB"))))))))))</f>
        <v>MD</v>
      </c>
      <c r="T239" s="11" t="str">
        <f>IF([1]source_data!G241="","",IF([1]source_data!N241="","",[1]source_data!N241))</f>
        <v>Hardship Grant</v>
      </c>
      <c r="U239" s="15">
        <f>IF([1]source_data!G241="","",[1]tailored_settings!$B$8)</f>
        <v>46239</v>
      </c>
      <c r="V239" s="11" t="str">
        <f>IF([1]source_data!G241="","",[1]tailored_settings!$B$9)</f>
        <v>http://www.longleigh.org/</v>
      </c>
      <c r="W239" s="13" t="str">
        <f>IF([1]source_data!G241="","",IF([1]source_data!O241="","",[1]source_data!O241))</f>
        <v>2025-11-10</v>
      </c>
      <c r="X239" s="16" t="str">
        <f>IF([1]source_data!G241="","",IF([1]source_data!P241="","",[1]source_data!P241))</f>
        <v>2026-02-09</v>
      </c>
      <c r="Y239" s="17">
        <f>IF([1]source_data!G241="","",IF([1]source_data!Q241="","",[1]source_data!Q241))</f>
        <v>2</v>
      </c>
      <c r="Z239" s="18" t="str">
        <f>IF([1]source_data!G241="","",IF([1]source_data!I241="","",[1]tailored_settings!$B$10))</f>
        <v>Primary grant reason</v>
      </c>
      <c r="AA239" s="18" t="str">
        <f>IF([1]source_data!G241="","",IF([1]source_data!I241="","",[1]source_data!I241))</f>
        <v>3. Customer/family moving from homelessness/supported living into independent living.</v>
      </c>
      <c r="AB239" s="18" t="str">
        <f>IF([1]source_data!G241="","",IF([1]source_data!J241="","",[1]tailored_settings!$B$11))</f>
        <v/>
      </c>
      <c r="AC239" s="18" t="str">
        <f>IF([1]source_data!G241="","",IF([1]source_data!J241="","",[1]source_data!J241))</f>
        <v/>
      </c>
      <c r="AD239" s="18" t="str">
        <f>IF([1]source_data!G241="","",IF([1]source_data!K241="","",[1]tailored_settings!$B$12))</f>
        <v>Grant purpose</v>
      </c>
      <c r="AE239" s="18" t="str">
        <f>IF([1]source_data!G241="","",IF([1]source_data!K241="","",[1]source_data!K241))</f>
        <v>Appliances</v>
      </c>
      <c r="AF239" s="18" t="str">
        <f>IF([1]source_data!G241="","",IF([1]source_data!K241="","",[1]tailored_settings!$B$13))</f>
        <v>Grant purpose</v>
      </c>
      <c r="AG239" s="18" t="str">
        <f>IF([1]source_data!G241="","",IF([1]source_data!K241="","",[1]source_data!K241))</f>
        <v>Appliances</v>
      </c>
      <c r="AH239" s="18" t="str">
        <f>IF([1]source_data!G241="","",IF([1]source_data!M241="","",[1]tailored_settings!$B$14))</f>
        <v/>
      </c>
      <c r="AI239" s="18" t="str">
        <f>IF([1]source_data!G241="","",IF([1]source_data!M241="","",[1]source_data!M241))</f>
        <v/>
      </c>
    </row>
    <row r="240" spans="1:35" ht="16" x14ac:dyDescent="0.2">
      <c r="A240" s="11" t="str">
        <f>IF([1]source_data!G242="","",IF(AND([1]source_data!C242&lt;&gt;"",[1]tailored_settings!$B$15="Publish"),CONCATENATE([1]tailored_settings!$B$2&amp;[1]source_data!C242),IF(AND([1]source_data!C242&lt;&gt;"",[1]tailored_settings!$B$15="Do not publish"),CONCATENATE([1]tailored_settings!$B$2&amp;TEXT(ROW(A240)-1,"0000")&amp;"_"&amp;TEXT(F240,"yyyy-mm")),CONCATENATE([1]tailored_settings!$B$2&amp;TEXT(ROW(A240)-1,"0000")&amp;"_"&amp;TEXT(F240,"yyyy-mm")))))</f>
        <v>360G-Longleigh-E25-00320W</v>
      </c>
      <c r="B240" s="11" t="str">
        <f>IF([1]source_data!G242="","",IF([1]source_data!E242&lt;&gt;"",[1]source_data!E242,CONCATENATE("Grant to "&amp;G240)))</f>
        <v>Grant to Individual Recipient</v>
      </c>
      <c r="C240" s="11" t="str">
        <f>IF([1]source_data!G242="","",IF([1]source_data!F242="",_xlfn.XLOOKUP(T240,[1]tailored_settings!$B$20:$B$25,[1]tailored_settings!$A$20:$A$25,"")))</f>
        <v xml:space="preserve">Providing new flooring </v>
      </c>
      <c r="D240" s="12">
        <f>IF([1]source_data!G242="","",IF([1]source_data!G242="","",[1]source_data!G242))</f>
        <v>1258</v>
      </c>
      <c r="E240" s="11" t="str">
        <f>IF([1]source_data!G242="","",[1]tailored_settings!$B$3)</f>
        <v>GBP</v>
      </c>
      <c r="F240" s="13" t="str">
        <f>IF([1]source_data!G242="","",IF([1]source_data!H242="","",[1]source_data!H242))</f>
        <v>2025-11-19</v>
      </c>
      <c r="G240" s="11" t="str">
        <f>IF([1]source_data!G242="","",[1]tailored_settings!$B$5)</f>
        <v>Individual Recipient</v>
      </c>
      <c r="H240" s="11" t="str">
        <f>IF([1]source_data!G242="","",IF(AND([1]source_data!A242&lt;&gt;"",[1]tailored_settings!$B$16="Publish"),CONCATENATE([1]tailored_settings!$B$2&amp;[1]source_data!A242),IF(AND([1]source_data!A242&lt;&gt;"",[1]tailored_settings!$B$16="Do not publish"),CONCATENATE([1]tailored_settings!$B$4&amp;TEXT(ROW(A240)-1,"0000")&amp;"_"&amp;TEXT(F240,"yyyy-mm")),CONCATENATE([1]tailored_settings!$B$4&amp;TEXT(ROW(A240)-1,"0000")&amp;"_"&amp;TEXT(F240,"yyyy-mm")))))</f>
        <v>360G-Longleigh-IND-0239_2025-11</v>
      </c>
      <c r="I240" s="11" t="str">
        <f>IF([1]source_data!G242="","",[1]tailored_settings!$B$7)</f>
        <v>Longleigh Foundation</v>
      </c>
      <c r="J240" s="11" t="str">
        <f>IF([1]source_data!G242="","",[1]tailored_settings!$B$6)</f>
        <v>GB-CHC-1169016</v>
      </c>
      <c r="K240" s="11" t="str">
        <f>IF([1]source_data!G242="","",IF([1]source_data!I242="","",VLOOKUP([1]source_data!I242,[1]codelist_mapping!A:C,3,FALSE)))</f>
        <v>GTIR040</v>
      </c>
      <c r="L240" s="11" t="str">
        <f>IF([1]source_data!G242="","",IF([1]source_data!J242="","",VLOOKUP([1]source_data!J242,[1]codelist_mapping!A:C,3,FALSE)))</f>
        <v/>
      </c>
      <c r="M240" s="11" t="str">
        <f>IF([1]source_data!G242="","",IF([1]source_data!K242="","",IF([1]source_data!M242&lt;&gt;"",CONCATENATE(VLOOKUP([1]source_data!K242,[1]codelist_mapping!F:H,3,FALSE)&amp;";"&amp;VLOOKUP([1]source_data!L242,[1]codelist_mapping!F:H,3,FALSE)&amp;";"&amp;VLOOKUP([1]source_data!M242,[1]codelist_mapping!F:H,3,FALSE)),IF([1]source_data!L242&lt;&gt;"",CONCATENATE(VLOOKUP([1]source_data!K242,[1]codelist_mapping!F:H,3,FALSE)&amp;";"&amp;VLOOKUP([1]source_data!L242,[1]codelist_mapping!F:H,3,FALSE)),IF([1]source_data!K242&lt;&gt;"",CONCATENATE(VLOOKUP([1]source_data!K242,[1]codelist_mapping!F:H,3,FALSE)))))))</f>
        <v>GTIP030</v>
      </c>
      <c r="N240" s="14" t="str">
        <f>IF([1]source_data!G242="","",IF([1]source_data!D242="","",VLOOKUP([1]source_data!D242,[1]geo_data!A:I,9,FALSE)))</f>
        <v>Oadby Brocks Hill</v>
      </c>
      <c r="O240" s="14" t="str">
        <f>IF([1]source_data!G242="","",IF([1]source_data!D242="","",VLOOKUP([1]source_data!D242,[1]geo_data!A:I,8,FALSE)))</f>
        <v>E05005531</v>
      </c>
      <c r="P240" s="14" t="str">
        <f>IF([1]source_data!G242="","",IF(LEFT(O240,3)="E05","WD",IF(LEFT(O240,3)="S13","WD",IF(LEFT(O240,3)="W05","WD",IF(LEFT(O240,3)="W06","UA",IF(LEFT(O240,3)="S12","CA",IF(LEFT(O240,3)="E06","UA",IF(LEFT(O240,3)="E07","NMD",IF(LEFT(O240,3)="E08","MD",IF(LEFT(O240,3)="E09","LONB"))))))))))</f>
        <v>WD</v>
      </c>
      <c r="Q240" s="14" t="str">
        <f>IF([1]source_data!G242="","",IF([1]source_data!D242="","",VLOOKUP([1]source_data!D242,[1]geo_data!A:I,7,FALSE)))</f>
        <v>Oadby and Wigston</v>
      </c>
      <c r="R240" s="14" t="str">
        <f>IF([1]source_data!G242="","",IF([1]source_data!D242="","",VLOOKUP([1]source_data!D242,[1]geo_data!A:I,6,FALSE)))</f>
        <v>E07000135</v>
      </c>
      <c r="S240" s="14" t="str">
        <f>IF([1]source_data!G242="","",IF(LEFT(R240,3)="E05","WD",IF(LEFT(R240,3)="S13","WD",IF(LEFT(R240,3)="W05","WD",IF(LEFT(R240,3)="W06","UA",IF(LEFT(R240,3)="S12","CA",IF(LEFT(R240,3)="E06","UA",IF(LEFT(R240,3)="E07","NMD",IF(LEFT(R240,3)="E08","MD",IF(LEFT(R240,3)="E09","LONB"))))))))))</f>
        <v>NMD</v>
      </c>
      <c r="T240" s="11" t="str">
        <f>IF([1]source_data!G242="","",IF([1]source_data!N242="","",[1]source_data!N242))</f>
        <v>Flooring Grant</v>
      </c>
      <c r="U240" s="15">
        <f>IF([1]source_data!G242="","",[1]tailored_settings!$B$8)</f>
        <v>46239</v>
      </c>
      <c r="V240" s="11" t="str">
        <f>IF([1]source_data!G242="","",[1]tailored_settings!$B$9)</f>
        <v>http://www.longleigh.org/</v>
      </c>
      <c r="W240" s="13" t="str">
        <f>IF([1]source_data!G242="","",IF([1]source_data!O242="","",[1]source_data!O242))</f>
        <v>2025-11-19</v>
      </c>
      <c r="X240" s="16" t="str">
        <f>IF([1]source_data!G242="","",IF([1]source_data!P242="","",[1]source_data!P242))</f>
        <v>2025-12-19</v>
      </c>
      <c r="Y240" s="17">
        <f>IF([1]source_data!G242="","",IF([1]source_data!Q242="","",[1]source_data!Q242))</f>
        <v>1</v>
      </c>
      <c r="Z240" s="18" t="str">
        <f>IF([1]source_data!G242="","",IF([1]source_data!I242="","",[1]tailored_settings!$B$10))</f>
        <v>Primary grant reason</v>
      </c>
      <c r="AA240" s="18" t="str">
        <f>IF([1]source_data!G242="","",IF([1]source_data!I242="","",[1]source_data!I242))</f>
        <v>6a. Customer/family under the care of Social Services (Adult or Children’s) - MH</v>
      </c>
      <c r="AB240" s="18" t="str">
        <f>IF([1]source_data!G242="","",IF([1]source_data!J242="","",[1]tailored_settings!$B$11))</f>
        <v/>
      </c>
      <c r="AC240" s="18" t="str">
        <f>IF([1]source_data!G242="","",IF([1]source_data!J242="","",[1]source_data!J242))</f>
        <v/>
      </c>
      <c r="AD240" s="18" t="str">
        <f>IF([1]source_data!G242="","",IF([1]source_data!K242="","",[1]tailored_settings!$B$12))</f>
        <v>Grant purpose</v>
      </c>
      <c r="AE240" s="18" t="str">
        <f>IF([1]source_data!G242="","",IF([1]source_data!K242="","",[1]source_data!K242))</f>
        <v>Flooring</v>
      </c>
      <c r="AF240" s="18" t="str">
        <f>IF([1]source_data!G242="","",IF([1]source_data!K242="","",[1]tailored_settings!$B$13))</f>
        <v>Grant purpose</v>
      </c>
      <c r="AG240" s="18" t="str">
        <f>IF([1]source_data!G242="","",IF([1]source_data!K242="","",[1]source_data!K242))</f>
        <v>Flooring</v>
      </c>
      <c r="AH240" s="18" t="str">
        <f>IF([1]source_data!G242="","",IF([1]source_data!M242="","",[1]tailored_settings!$B$14))</f>
        <v/>
      </c>
      <c r="AI240" s="18" t="str">
        <f>IF([1]source_data!G242="","",IF([1]source_data!M242="","",[1]source_data!M242))</f>
        <v/>
      </c>
    </row>
    <row r="241" spans="1:35" ht="16" x14ac:dyDescent="0.2">
      <c r="A241" s="11" t="str">
        <f>IF([1]source_data!G243="","",IF(AND([1]source_data!C243&lt;&gt;"",[1]tailored_settings!$B$15="Publish"),CONCATENATE([1]tailored_settings!$B$2&amp;[1]source_data!C243),IF(AND([1]source_data!C243&lt;&gt;"",[1]tailored_settings!$B$15="Do not publish"),CONCATENATE([1]tailored_settings!$B$2&amp;TEXT(ROW(A241)-1,"0000")&amp;"_"&amp;TEXT(F241,"yyyy-mm")),CONCATENATE([1]tailored_settings!$B$2&amp;TEXT(ROW(A241)-1,"0000")&amp;"_"&amp;TEXT(F241,"yyyy-mm")))))</f>
        <v>360G-Longleigh-E25-00321W</v>
      </c>
      <c r="B241" s="11" t="str">
        <f>IF([1]source_data!G243="","",IF([1]source_data!E243&lt;&gt;"",[1]source_data!E243,CONCATENATE("Grant to "&amp;G241)))</f>
        <v>Grant to Individual Recipient</v>
      </c>
      <c r="C241" s="11" t="str">
        <f>IF([1]source_data!G243="","",IF([1]source_data!F243="",_xlfn.XLOOKUP(T241,[1]tailored_settings!$B$20:$B$25,[1]tailored_settings!$A$20:$A$25,"")))</f>
        <v>Providing financial aid during a time of crisis</v>
      </c>
      <c r="D241" s="12">
        <f>IF([1]source_data!G243="","",IF([1]source_data!G243="","",[1]source_data!G243))</f>
        <v>350</v>
      </c>
      <c r="E241" s="11" t="str">
        <f>IF([1]source_data!G243="","",[1]tailored_settings!$B$3)</f>
        <v>GBP</v>
      </c>
      <c r="F241" s="13" t="str">
        <f>IF([1]source_data!G243="","",IF([1]source_data!H243="","",[1]source_data!H243))</f>
        <v>2025-11-06</v>
      </c>
      <c r="G241" s="11" t="str">
        <f>IF([1]source_data!G243="","",[1]tailored_settings!$B$5)</f>
        <v>Individual Recipient</v>
      </c>
      <c r="H241" s="11" t="str">
        <f>IF([1]source_data!G243="","",IF(AND([1]source_data!A243&lt;&gt;"",[1]tailored_settings!$B$16="Publish"),CONCATENATE([1]tailored_settings!$B$2&amp;[1]source_data!A243),IF(AND([1]source_data!A243&lt;&gt;"",[1]tailored_settings!$B$16="Do not publish"),CONCATENATE([1]tailored_settings!$B$4&amp;TEXT(ROW(A241)-1,"0000")&amp;"_"&amp;TEXT(F241,"yyyy-mm")),CONCATENATE([1]tailored_settings!$B$4&amp;TEXT(ROW(A241)-1,"0000")&amp;"_"&amp;TEXT(F241,"yyyy-mm")))))</f>
        <v>360G-Longleigh-IND-0240_2025-11</v>
      </c>
      <c r="I241" s="11" t="str">
        <f>IF([1]source_data!G243="","",[1]tailored_settings!$B$7)</f>
        <v>Longleigh Foundation</v>
      </c>
      <c r="J241" s="11" t="str">
        <f>IF([1]source_data!G243="","",[1]tailored_settings!$B$6)</f>
        <v>GB-CHC-1169016</v>
      </c>
      <c r="K241" s="11" t="str">
        <f>IF([1]source_data!G243="","",IF([1]source_data!I243="","",VLOOKUP([1]source_data!I243,[1]codelist_mapping!A:C,3,FALSE)))</f>
        <v>GTIR030</v>
      </c>
      <c r="L241" s="11" t="str">
        <f>IF([1]source_data!G243="","",IF([1]source_data!J243="","",VLOOKUP([1]source_data!J243,[1]codelist_mapping!A:C,3,FALSE)))</f>
        <v>GTIR060</v>
      </c>
      <c r="M241" s="11" t="str">
        <f>IF([1]source_data!G243="","",IF([1]source_data!K243="","",IF([1]source_data!M243&lt;&gt;"",CONCATENATE(VLOOKUP([1]source_data!K243,[1]codelist_mapping!F:H,3,FALSE)&amp;";"&amp;VLOOKUP([1]source_data!L243,[1]codelist_mapping!F:H,3,FALSE)&amp;";"&amp;VLOOKUP([1]source_data!M243,[1]codelist_mapping!F:H,3,FALSE)),IF([1]source_data!L243&lt;&gt;"",CONCATENATE(VLOOKUP([1]source_data!K243,[1]codelist_mapping!F:H,3,FALSE)&amp;";"&amp;VLOOKUP([1]source_data!L243,[1]codelist_mapping!F:H,3,FALSE)),IF([1]source_data!K243&lt;&gt;"",CONCATENATE(VLOOKUP([1]source_data!K243,[1]codelist_mapping!F:H,3,FALSE)))))))</f>
        <v>GTIP070;GTIP050</v>
      </c>
      <c r="N241" s="14" t="str">
        <f>IF([1]source_data!G243="","",IF([1]source_data!D243="","",VLOOKUP([1]source_data!D243,[1]geo_data!A:I,9,FALSE)))</f>
        <v>Link</v>
      </c>
      <c r="O241" s="14" t="str">
        <f>IF([1]source_data!G243="","",IF([1]source_data!D243="","",VLOOKUP([1]source_data!D243,[1]geo_data!A:I,8,FALSE)))</f>
        <v>E05015389</v>
      </c>
      <c r="P241" s="14" t="str">
        <f>IF([1]source_data!G243="","",IF(LEFT(O241,3)="E05","WD",IF(LEFT(O241,3)="S13","WD",IF(LEFT(O241,3)="W05","WD",IF(LEFT(O241,3)="W06","UA",IF(LEFT(O241,3)="S12","CA",IF(LEFT(O241,3)="E06","UA",IF(LEFT(O241,3)="E07","NMD",IF(LEFT(O241,3)="E08","MD",IF(LEFT(O241,3)="E09","LONB"))))))))))</f>
        <v>WD</v>
      </c>
      <c r="Q241" s="14" t="str">
        <f>IF([1]source_data!G243="","",IF([1]source_data!D243="","",VLOOKUP([1]source_data!D243,[1]geo_data!A:I,7,FALSE)))</f>
        <v>Malvern Hills</v>
      </c>
      <c r="R241" s="14" t="str">
        <f>IF([1]source_data!G243="","",IF([1]source_data!D243="","",VLOOKUP([1]source_data!D243,[1]geo_data!A:I,6,FALSE)))</f>
        <v>E07000235</v>
      </c>
      <c r="S241" s="14" t="str">
        <f>IF([1]source_data!G243="","",IF(LEFT(R241,3)="E05","WD",IF(LEFT(R241,3)="S13","WD",IF(LEFT(R241,3)="W05","WD",IF(LEFT(R241,3)="W06","UA",IF(LEFT(R241,3)="S12","CA",IF(LEFT(R241,3)="E06","UA",IF(LEFT(R241,3)="E07","NMD",IF(LEFT(R241,3)="E08","MD",IF(LEFT(R241,3)="E09","LONB"))))))))))</f>
        <v>NMD</v>
      </c>
      <c r="T241" s="11" t="str">
        <f>IF([1]source_data!G243="","",IF([1]source_data!N243="","",[1]source_data!N243))</f>
        <v>Crisis Grant</v>
      </c>
      <c r="U241" s="15">
        <f>IF([1]source_data!G243="","",[1]tailored_settings!$B$8)</f>
        <v>46239</v>
      </c>
      <c r="V241" s="11" t="str">
        <f>IF([1]source_data!G243="","",[1]tailored_settings!$B$9)</f>
        <v>http://www.longleigh.org/</v>
      </c>
      <c r="W241" s="13" t="str">
        <f>IF([1]source_data!G243="","",IF([1]source_data!O243="","",[1]source_data!O243))</f>
        <v>2025-11-06</v>
      </c>
      <c r="X241" s="16" t="str">
        <f>IF([1]source_data!G243="","",IF([1]source_data!P243="","",[1]source_data!P243))</f>
        <v>2025-12-12</v>
      </c>
      <c r="Y241" s="17">
        <f>IF([1]source_data!G243="","",IF([1]source_data!Q243="","",[1]source_data!Q243))</f>
        <v>1</v>
      </c>
      <c r="Z241" s="18" t="str">
        <f>IF([1]source_data!G243="","",IF([1]source_data!I243="","",[1]tailored_settings!$B$10))</f>
        <v>Primary grant reason</v>
      </c>
      <c r="AA241" s="18" t="str">
        <f>IF([1]source_data!G243="","",IF([1]source_data!I243="","",[1]source_data!I243))</f>
        <v>1. Customer/family with a diagnosed condition or disability</v>
      </c>
      <c r="AB241" s="18" t="str">
        <f>IF([1]source_data!G243="","",IF([1]source_data!J243="","",[1]tailored_settings!$B$11))</f>
        <v>Secondary grant reason</v>
      </c>
      <c r="AC241" s="18" t="str">
        <f>IF([1]source_data!G243="","",IF([1]source_data!J243="","",[1]source_data!J243))</f>
        <v>4. Customer/family fleeing from a violent or abusive relationship</v>
      </c>
      <c r="AD241" s="18" t="str">
        <f>IF([1]source_data!G243="","",IF([1]source_data!K243="","",[1]tailored_settings!$B$12))</f>
        <v>Grant purpose</v>
      </c>
      <c r="AE241" s="18" t="str">
        <f>IF([1]source_data!G243="","",IF([1]source_data!K243="","",[1]source_data!K243))</f>
        <v>Food vouchers</v>
      </c>
      <c r="AF241" s="18" t="str">
        <f>IF([1]source_data!G243="","",IF([1]source_data!K243="","",[1]tailored_settings!$B$13))</f>
        <v>Grant purpose</v>
      </c>
      <c r="AG241" s="18" t="str">
        <f>IF([1]source_data!G243="","",IF([1]source_data!K243="","",[1]source_data!K243))</f>
        <v>Food vouchers</v>
      </c>
      <c r="AH241" s="18" t="str">
        <f>IF([1]source_data!G243="","",IF([1]source_data!M243="","",[1]tailored_settings!$B$14))</f>
        <v/>
      </c>
      <c r="AI241" s="18" t="str">
        <f>IF([1]source_data!G243="","",IF([1]source_data!M243="","",[1]source_data!M243))</f>
        <v/>
      </c>
    </row>
    <row r="242" spans="1:35" ht="16" x14ac:dyDescent="0.2">
      <c r="A242" s="11" t="str">
        <f>IF([1]source_data!G244="","",IF(AND([1]source_data!C244&lt;&gt;"",[1]tailored_settings!$B$15="Publish"),CONCATENATE([1]tailored_settings!$B$2&amp;[1]source_data!C244),IF(AND([1]source_data!C244&lt;&gt;"",[1]tailored_settings!$B$15="Do not publish"),CONCATENATE([1]tailored_settings!$B$2&amp;TEXT(ROW(A242)-1,"0000")&amp;"_"&amp;TEXT(F242,"yyyy-mm")),CONCATENATE([1]tailored_settings!$B$2&amp;TEXT(ROW(A242)-1,"0000")&amp;"_"&amp;TEXT(F242,"yyyy-mm")))))</f>
        <v>360G-Longleigh-E25-00322W</v>
      </c>
      <c r="B242" s="11" t="str">
        <f>IF([1]source_data!G244="","",IF([1]source_data!E244&lt;&gt;"",[1]source_data!E244,CONCATENATE("Grant to "&amp;G242)))</f>
        <v>Grant to Individual Recipient</v>
      </c>
      <c r="C242" s="11" t="str">
        <f>IF([1]source_data!G244="","",IF([1]source_data!F244="",_xlfn.XLOOKUP(T242,[1]tailored_settings!$B$20:$B$25,[1]tailored_settings!$A$20:$A$25,"")))</f>
        <v>Helping to alleviate financial hardship</v>
      </c>
      <c r="D242" s="12">
        <f>IF([1]source_data!G244="","",IF([1]source_data!G244="","",[1]source_data!G244))</f>
        <v>988.97</v>
      </c>
      <c r="E242" s="11" t="str">
        <f>IF([1]source_data!G244="","",[1]tailored_settings!$B$3)</f>
        <v>GBP</v>
      </c>
      <c r="F242" s="13" t="str">
        <f>IF([1]source_data!G244="","",IF([1]source_data!H244="","",[1]source_data!H244))</f>
        <v>2025-11-10</v>
      </c>
      <c r="G242" s="11" t="str">
        <f>IF([1]source_data!G244="","",[1]tailored_settings!$B$5)</f>
        <v>Individual Recipient</v>
      </c>
      <c r="H242" s="11" t="str">
        <f>IF([1]source_data!G244="","",IF(AND([1]source_data!A244&lt;&gt;"",[1]tailored_settings!$B$16="Publish"),CONCATENATE([1]tailored_settings!$B$2&amp;[1]source_data!A244),IF(AND([1]source_data!A244&lt;&gt;"",[1]tailored_settings!$B$16="Do not publish"),CONCATENATE([1]tailored_settings!$B$4&amp;TEXT(ROW(A242)-1,"0000")&amp;"_"&amp;TEXT(F242,"yyyy-mm")),CONCATENATE([1]tailored_settings!$B$4&amp;TEXT(ROW(A242)-1,"0000")&amp;"_"&amp;TEXT(F242,"yyyy-mm")))))</f>
        <v>360G-Longleigh-IND-0241_2025-11</v>
      </c>
      <c r="I242" s="11" t="str">
        <f>IF([1]source_data!G244="","",[1]tailored_settings!$B$7)</f>
        <v>Longleigh Foundation</v>
      </c>
      <c r="J242" s="11" t="str">
        <f>IF([1]source_data!G244="","",[1]tailored_settings!$B$6)</f>
        <v>GB-CHC-1169016</v>
      </c>
      <c r="K242" s="11" t="str">
        <f>IF([1]source_data!G244="","",IF([1]source_data!I244="","",VLOOKUP([1]source_data!I244,[1]codelist_mapping!A:C,3,FALSE)))</f>
        <v>GTIR080</v>
      </c>
      <c r="L242" s="11" t="str">
        <f>IF([1]source_data!G244="","",IF([1]source_data!J244="","",VLOOKUP([1]source_data!J244,[1]codelist_mapping!A:C,3,FALSE)))</f>
        <v/>
      </c>
      <c r="M242" s="11" t="str">
        <f>IF([1]source_data!G244="","",IF([1]source_data!K244="","",IF([1]source_data!M244&lt;&gt;"",CONCATENATE(VLOOKUP([1]source_data!K244,[1]codelist_mapping!F:H,3,FALSE)&amp;";"&amp;VLOOKUP([1]source_data!L244,[1]codelist_mapping!F:H,3,FALSE)&amp;";"&amp;VLOOKUP([1]source_data!M244,[1]codelist_mapping!F:H,3,FALSE)),IF([1]source_data!L244&lt;&gt;"",CONCATENATE(VLOOKUP([1]source_data!K244,[1]codelist_mapping!F:H,3,FALSE)&amp;";"&amp;VLOOKUP([1]source_data!L244,[1]codelist_mapping!F:H,3,FALSE)),IF([1]source_data!K244&lt;&gt;"",CONCATENATE(VLOOKUP([1]source_data!K244,[1]codelist_mapping!F:H,3,FALSE)))))))</f>
        <v>GTIP020</v>
      </c>
      <c r="N242" s="14" t="str">
        <f>IF([1]source_data!G244="","",IF([1]source_data!D244="","",VLOOKUP([1]source_data!D244,[1]geo_data!A:I,9,FALSE)))</f>
        <v>St Margaret and South Marston</v>
      </c>
      <c r="O242" s="14" t="str">
        <f>IF([1]source_data!G244="","",IF([1]source_data!D244="","",VLOOKUP([1]source_data!D244,[1]geo_data!A:I,8,FALSE)))</f>
        <v>E05008969</v>
      </c>
      <c r="P242" s="14" t="str">
        <f>IF([1]source_data!G244="","",IF(LEFT(O242,3)="E05","WD",IF(LEFT(O242,3)="S13","WD",IF(LEFT(O242,3)="W05","WD",IF(LEFT(O242,3)="W06","UA",IF(LEFT(O242,3)="S12","CA",IF(LEFT(O242,3)="E06","UA",IF(LEFT(O242,3)="E07","NMD",IF(LEFT(O242,3)="E08","MD",IF(LEFT(O242,3)="E09","LONB"))))))))))</f>
        <v>WD</v>
      </c>
      <c r="Q242" s="14" t="str">
        <f>IF([1]source_data!G244="","",IF([1]source_data!D244="","",VLOOKUP([1]source_data!D244,[1]geo_data!A:I,7,FALSE)))</f>
        <v>Swindon</v>
      </c>
      <c r="R242" s="14" t="str">
        <f>IF([1]source_data!G244="","",IF([1]source_data!D244="","",VLOOKUP([1]source_data!D244,[1]geo_data!A:I,6,FALSE)))</f>
        <v>E06000030</v>
      </c>
      <c r="S242" s="14" t="str">
        <f>IF([1]source_data!G244="","",IF(LEFT(R242,3)="E05","WD",IF(LEFT(R242,3)="S13","WD",IF(LEFT(R242,3)="W05","WD",IF(LEFT(R242,3)="W06","UA",IF(LEFT(R242,3)="S12","CA",IF(LEFT(R242,3)="E06","UA",IF(LEFT(R242,3)="E07","NMD",IF(LEFT(R242,3)="E08","MD",IF(LEFT(R242,3)="E09","LONB"))))))))))</f>
        <v>UA</v>
      </c>
      <c r="T242" s="11" t="str">
        <f>IF([1]source_data!G244="","",IF([1]source_data!N244="","",[1]source_data!N244))</f>
        <v>Hardship Grant</v>
      </c>
      <c r="U242" s="15">
        <f>IF([1]source_data!G244="","",[1]tailored_settings!$B$8)</f>
        <v>46239</v>
      </c>
      <c r="V242" s="11" t="str">
        <f>IF([1]source_data!G244="","",[1]tailored_settings!$B$9)</f>
        <v>http://www.longleigh.org/</v>
      </c>
      <c r="W242" s="13" t="str">
        <f>IF([1]source_data!G244="","",IF([1]source_data!O244="","",[1]source_data!O244))</f>
        <v>2025-11-10</v>
      </c>
      <c r="X242" s="16" t="str">
        <f>IF([1]source_data!G244="","",IF([1]source_data!P244="","",[1]source_data!P244))</f>
        <v>2025-11-24</v>
      </c>
      <c r="Y242" s="17">
        <f>IF([1]source_data!G244="","",IF([1]source_data!Q244="","",[1]source_data!Q244))</f>
        <v>0</v>
      </c>
      <c r="Z242" s="18" t="str">
        <f>IF([1]source_data!G244="","",IF([1]source_data!I244="","",[1]tailored_settings!$B$10))</f>
        <v>Primary grant reason</v>
      </c>
      <c r="AA242" s="18" t="str">
        <f>IF([1]source_data!G244="","",IF([1]source_data!I244="","",[1]source_data!I244))</f>
        <v>3. Customer/family moving from homelessness/supported living into independent living.</v>
      </c>
      <c r="AB242" s="18" t="str">
        <f>IF([1]source_data!G244="","",IF([1]source_data!J244="","",[1]tailored_settings!$B$11))</f>
        <v/>
      </c>
      <c r="AC242" s="18" t="str">
        <f>IF([1]source_data!G244="","",IF([1]source_data!J244="","",[1]source_data!J244))</f>
        <v/>
      </c>
      <c r="AD242" s="18" t="str">
        <f>IF([1]source_data!G244="","",IF([1]source_data!K244="","",[1]tailored_settings!$B$12))</f>
        <v>Grant purpose</v>
      </c>
      <c r="AE242" s="18" t="str">
        <f>IF([1]source_data!G244="","",IF([1]source_data!K244="","",[1]source_data!K244))</f>
        <v>Appliances</v>
      </c>
      <c r="AF242" s="18" t="str">
        <f>IF([1]source_data!G244="","",IF([1]source_data!K244="","",[1]tailored_settings!$B$13))</f>
        <v>Grant purpose</v>
      </c>
      <c r="AG242" s="18" t="str">
        <f>IF([1]source_data!G244="","",IF([1]source_data!K244="","",[1]source_data!K244))</f>
        <v>Appliances</v>
      </c>
      <c r="AH242" s="18" t="str">
        <f>IF([1]source_data!G244="","",IF([1]source_data!M244="","",[1]tailored_settings!$B$14))</f>
        <v/>
      </c>
      <c r="AI242" s="18" t="str">
        <f>IF([1]source_data!G244="","",IF([1]source_data!M244="","",[1]source_data!M244))</f>
        <v/>
      </c>
    </row>
    <row r="243" spans="1:35" ht="16" x14ac:dyDescent="0.2">
      <c r="A243" s="11" t="str">
        <f>IF([1]source_data!G245="","",IF(AND([1]source_data!C245&lt;&gt;"",[1]tailored_settings!$B$15="Publish"),CONCATENATE([1]tailored_settings!$B$2&amp;[1]source_data!C245),IF(AND([1]source_data!C245&lt;&gt;"",[1]tailored_settings!$B$15="Do not publish"),CONCATENATE([1]tailored_settings!$B$2&amp;TEXT(ROW(A243)-1,"0000")&amp;"_"&amp;TEXT(F243,"yyyy-mm")),CONCATENATE([1]tailored_settings!$B$2&amp;TEXT(ROW(A243)-1,"0000")&amp;"_"&amp;TEXT(F243,"yyyy-mm")))))</f>
        <v>360G-Longleigh-E25-00323W</v>
      </c>
      <c r="B243" s="11" t="str">
        <f>IF([1]source_data!G245="","",IF([1]source_data!E245&lt;&gt;"",[1]source_data!E245,CONCATENATE("Grant to "&amp;G243)))</f>
        <v>Grant to Individual Recipient</v>
      </c>
      <c r="C243" s="11" t="str">
        <f>IF([1]source_data!G245="","",IF([1]source_data!F245="",_xlfn.XLOOKUP(T243,[1]tailored_settings!$B$20:$B$25,[1]tailored_settings!$A$20:$A$25,"")))</f>
        <v>Helping to alleviate financial hardship</v>
      </c>
      <c r="D243" s="12">
        <f>IF([1]source_data!G245="","",IF([1]source_data!G245="","",[1]source_data!G245))</f>
        <v>513.99</v>
      </c>
      <c r="E243" s="11" t="str">
        <f>IF([1]source_data!G245="","",[1]tailored_settings!$B$3)</f>
        <v>GBP</v>
      </c>
      <c r="F243" s="13" t="str">
        <f>IF([1]source_data!G245="","",IF([1]source_data!H245="","",[1]source_data!H245))</f>
        <v>2025-11-10</v>
      </c>
      <c r="G243" s="11" t="str">
        <f>IF([1]source_data!G245="","",[1]tailored_settings!$B$5)</f>
        <v>Individual Recipient</v>
      </c>
      <c r="H243" s="11" t="str">
        <f>IF([1]source_data!G245="","",IF(AND([1]source_data!A245&lt;&gt;"",[1]tailored_settings!$B$16="Publish"),CONCATENATE([1]tailored_settings!$B$2&amp;[1]source_data!A245),IF(AND([1]source_data!A245&lt;&gt;"",[1]tailored_settings!$B$16="Do not publish"),CONCATENATE([1]tailored_settings!$B$4&amp;TEXT(ROW(A243)-1,"0000")&amp;"_"&amp;TEXT(F243,"yyyy-mm")),CONCATENATE([1]tailored_settings!$B$4&amp;TEXT(ROW(A243)-1,"0000")&amp;"_"&amp;TEXT(F243,"yyyy-mm")))))</f>
        <v>360G-Longleigh-IND-0242_2025-11</v>
      </c>
      <c r="I243" s="11" t="str">
        <f>IF([1]source_data!G245="","",[1]tailored_settings!$B$7)</f>
        <v>Longleigh Foundation</v>
      </c>
      <c r="J243" s="11" t="str">
        <f>IF([1]source_data!G245="","",[1]tailored_settings!$B$6)</f>
        <v>GB-CHC-1169016</v>
      </c>
      <c r="K243" s="11" t="str">
        <f>IF([1]source_data!G245="","",IF([1]source_data!I245="","",VLOOKUP([1]source_data!I245,[1]codelist_mapping!A:C,3,FALSE)))</f>
        <v>GTIR030</v>
      </c>
      <c r="L243" s="11" t="str">
        <f>IF([1]source_data!G245="","",IF([1]source_data!J245="","",VLOOKUP([1]source_data!J245,[1]codelist_mapping!A:C,3,FALSE)))</f>
        <v>GTIR040</v>
      </c>
      <c r="M243" s="11" t="str">
        <f>IF([1]source_data!G245="","",IF([1]source_data!K245="","",IF([1]source_data!M245&lt;&gt;"",CONCATENATE(VLOOKUP([1]source_data!K245,[1]codelist_mapping!F:H,3,FALSE)&amp;";"&amp;VLOOKUP([1]source_data!L245,[1]codelist_mapping!F:H,3,FALSE)&amp;";"&amp;VLOOKUP([1]source_data!M245,[1]codelist_mapping!F:H,3,FALSE)),IF([1]source_data!L245&lt;&gt;"",CONCATENATE(VLOOKUP([1]source_data!K245,[1]codelist_mapping!F:H,3,FALSE)&amp;";"&amp;VLOOKUP([1]source_data!L245,[1]codelist_mapping!F:H,3,FALSE)),IF([1]source_data!K245&lt;&gt;"",CONCATENATE(VLOOKUP([1]source_data!K245,[1]codelist_mapping!F:H,3,FALSE)))))))</f>
        <v>GTIP020;GTIP060</v>
      </c>
      <c r="N243" s="14" t="str">
        <f>IF([1]source_data!G245="","",IF([1]source_data!D245="","",VLOOKUP([1]source_data!D245,[1]geo_data!A:I,9,FALSE)))</f>
        <v>Clapham &amp; Oakley</v>
      </c>
      <c r="O243" s="14" t="str">
        <f>IF([1]source_data!G245="","",IF([1]source_data!D245="","",VLOOKUP([1]source_data!D245,[1]geo_data!A:I,8,FALSE)))</f>
        <v>E05014496</v>
      </c>
      <c r="P243" s="14" t="str">
        <f>IF([1]source_data!G245="","",IF(LEFT(O243,3)="E05","WD",IF(LEFT(O243,3)="S13","WD",IF(LEFT(O243,3)="W05","WD",IF(LEFT(O243,3)="W06","UA",IF(LEFT(O243,3)="S12","CA",IF(LEFT(O243,3)="E06","UA",IF(LEFT(O243,3)="E07","NMD",IF(LEFT(O243,3)="E08","MD",IF(LEFT(O243,3)="E09","LONB"))))))))))</f>
        <v>WD</v>
      </c>
      <c r="Q243" s="14" t="str">
        <f>IF([1]source_data!G245="","",IF([1]source_data!D245="","",VLOOKUP([1]source_data!D245,[1]geo_data!A:I,7,FALSE)))</f>
        <v>Bedford</v>
      </c>
      <c r="R243" s="14" t="str">
        <f>IF([1]source_data!G245="","",IF([1]source_data!D245="","",VLOOKUP([1]source_data!D245,[1]geo_data!A:I,6,FALSE)))</f>
        <v>E06000055</v>
      </c>
      <c r="S243" s="14" t="str">
        <f>IF([1]source_data!G245="","",IF(LEFT(R243,3)="E05","WD",IF(LEFT(R243,3)="S13","WD",IF(LEFT(R243,3)="W05","WD",IF(LEFT(R243,3)="W06","UA",IF(LEFT(R243,3)="S12","CA",IF(LEFT(R243,3)="E06","UA",IF(LEFT(R243,3)="E07","NMD",IF(LEFT(R243,3)="E08","MD",IF(LEFT(R243,3)="E09","LONB"))))))))))</f>
        <v>UA</v>
      </c>
      <c r="T243" s="11" t="str">
        <f>IF([1]source_data!G245="","",IF([1]source_data!N245="","",[1]source_data!N245))</f>
        <v>Hardship Grant</v>
      </c>
      <c r="U243" s="15">
        <f>IF([1]source_data!G245="","",[1]tailored_settings!$B$8)</f>
        <v>46239</v>
      </c>
      <c r="V243" s="11" t="str">
        <f>IF([1]source_data!G245="","",[1]tailored_settings!$B$9)</f>
        <v>http://www.longleigh.org/</v>
      </c>
      <c r="W243" s="13" t="str">
        <f>IF([1]source_data!G245="","",IF([1]source_data!O245="","",[1]source_data!O245))</f>
        <v>2025-11-10</v>
      </c>
      <c r="X243" s="16" t="str">
        <f>IF([1]source_data!G245="","",IF([1]source_data!P245="","",[1]source_data!P245))</f>
        <v>2025-12-16</v>
      </c>
      <c r="Y243" s="17">
        <f>IF([1]source_data!G245="","",IF([1]source_data!Q245="","",[1]source_data!Q245))</f>
        <v>1</v>
      </c>
      <c r="Z243" s="18" t="str">
        <f>IF([1]source_data!G245="","",IF([1]source_data!I245="","",[1]tailored_settings!$B$10))</f>
        <v>Primary grant reason</v>
      </c>
      <c r="AA243" s="18" t="str">
        <f>IF([1]source_data!G245="","",IF([1]source_data!I245="","",[1]source_data!I245))</f>
        <v>1. Customer/family with a diagnosed condition or disability</v>
      </c>
      <c r="AB243" s="18" t="str">
        <f>IF([1]source_data!G245="","",IF([1]source_data!J245="","",[1]tailored_settings!$B$11))</f>
        <v>Secondary grant reason</v>
      </c>
      <c r="AC243" s="18" t="str">
        <f>IF([1]source_data!G245="","",IF([1]source_data!J245="","",[1]source_data!J245))</f>
        <v>2. Customer/family receiving medication and/or therapy for a mental health condition or substance addiction.</v>
      </c>
      <c r="AD243" s="18" t="str">
        <f>IF([1]source_data!G245="","",IF([1]source_data!K245="","",[1]tailored_settings!$B$12))</f>
        <v>Grant purpose</v>
      </c>
      <c r="AE243" s="18" t="str">
        <f>IF([1]source_data!G245="","",IF([1]source_data!K245="","",[1]source_data!K245))</f>
        <v>Appliances</v>
      </c>
      <c r="AF243" s="18" t="str">
        <f>IF([1]source_data!G245="","",IF([1]source_data!K245="","",[1]tailored_settings!$B$13))</f>
        <v>Grant purpose</v>
      </c>
      <c r="AG243" s="18" t="str">
        <f>IF([1]source_data!G245="","",IF([1]source_data!K245="","",[1]source_data!K245))</f>
        <v>Appliances</v>
      </c>
      <c r="AH243" s="18" t="str">
        <f>IF([1]source_data!G245="","",IF([1]source_data!M245="","",[1]tailored_settings!$B$14))</f>
        <v/>
      </c>
      <c r="AI243" s="18" t="str">
        <f>IF([1]source_data!G245="","",IF([1]source_data!M245="","",[1]source_data!M245))</f>
        <v/>
      </c>
    </row>
    <row r="244" spans="1:35" ht="16" x14ac:dyDescent="0.2">
      <c r="A244" s="11" t="str">
        <f>IF([1]source_data!G246="","",IF(AND([1]source_data!C246&lt;&gt;"",[1]tailored_settings!$B$15="Publish"),CONCATENATE([1]tailored_settings!$B$2&amp;[1]source_data!C246),IF(AND([1]source_data!C246&lt;&gt;"",[1]tailored_settings!$B$15="Do not publish"),CONCATENATE([1]tailored_settings!$B$2&amp;TEXT(ROW(A244)-1,"0000")&amp;"_"&amp;TEXT(F244,"yyyy-mm")),CONCATENATE([1]tailored_settings!$B$2&amp;TEXT(ROW(A244)-1,"0000")&amp;"_"&amp;TEXT(F244,"yyyy-mm")))))</f>
        <v>360G-Longleigh-E25-00326W</v>
      </c>
      <c r="B244" s="11" t="str">
        <f>IF([1]source_data!G246="","",IF([1]source_data!E246&lt;&gt;"",[1]source_data!E246,CONCATENATE("Grant to "&amp;G244)))</f>
        <v>Grant to Individual Recipient</v>
      </c>
      <c r="C244" s="11" t="str">
        <f>IF([1]source_data!G246="","",IF([1]source_data!F246="",_xlfn.XLOOKUP(T244,[1]tailored_settings!$B$20:$B$25,[1]tailored_settings!$A$20:$A$25,"")))</f>
        <v>Providing financial aid during a time of crisis</v>
      </c>
      <c r="D244" s="12">
        <f>IF([1]source_data!G246="","",IF([1]source_data!G246="","",[1]source_data!G246))</f>
        <v>350</v>
      </c>
      <c r="E244" s="11" t="str">
        <f>IF([1]source_data!G246="","",[1]tailored_settings!$B$3)</f>
        <v>GBP</v>
      </c>
      <c r="F244" s="13" t="str">
        <f>IF([1]source_data!G246="","",IF([1]source_data!H246="","",[1]source_data!H246))</f>
        <v>2025-11-10</v>
      </c>
      <c r="G244" s="11" t="str">
        <f>IF([1]source_data!G246="","",[1]tailored_settings!$B$5)</f>
        <v>Individual Recipient</v>
      </c>
      <c r="H244" s="11" t="str">
        <f>IF([1]source_data!G246="","",IF(AND([1]source_data!A246&lt;&gt;"",[1]tailored_settings!$B$16="Publish"),CONCATENATE([1]tailored_settings!$B$2&amp;[1]source_data!A246),IF(AND([1]source_data!A246&lt;&gt;"",[1]tailored_settings!$B$16="Do not publish"),CONCATENATE([1]tailored_settings!$B$4&amp;TEXT(ROW(A244)-1,"0000")&amp;"_"&amp;TEXT(F244,"yyyy-mm")),CONCATENATE([1]tailored_settings!$B$4&amp;TEXT(ROW(A244)-1,"0000")&amp;"_"&amp;TEXT(F244,"yyyy-mm")))))</f>
        <v>360G-Longleigh-IND-0243_2025-11</v>
      </c>
      <c r="I244" s="11" t="str">
        <f>IF([1]source_data!G246="","",[1]tailored_settings!$B$7)</f>
        <v>Longleigh Foundation</v>
      </c>
      <c r="J244" s="11" t="str">
        <f>IF([1]source_data!G246="","",[1]tailored_settings!$B$6)</f>
        <v>GB-CHC-1169016</v>
      </c>
      <c r="K244" s="11" t="str">
        <f>IF([1]source_data!G246="","",IF([1]source_data!I246="","",VLOOKUP([1]source_data!I246,[1]codelist_mapping!A:C,3,FALSE)))</f>
        <v>GTIR040</v>
      </c>
      <c r="L244" s="11" t="str">
        <f>IF([1]source_data!G246="","",IF([1]source_data!J246="","",VLOOKUP([1]source_data!J246,[1]codelist_mapping!A:C,3,FALSE)))</f>
        <v/>
      </c>
      <c r="M244" s="11" t="str">
        <f>IF([1]source_data!G246="","",IF([1]source_data!K246="","",IF([1]source_data!M246&lt;&gt;"",CONCATENATE(VLOOKUP([1]source_data!K246,[1]codelist_mapping!F:H,3,FALSE)&amp;";"&amp;VLOOKUP([1]source_data!L246,[1]codelist_mapping!F:H,3,FALSE)&amp;";"&amp;VLOOKUP([1]source_data!M246,[1]codelist_mapping!F:H,3,FALSE)),IF([1]source_data!L246&lt;&gt;"",CONCATENATE(VLOOKUP([1]source_data!K246,[1]codelist_mapping!F:H,3,FALSE)&amp;";"&amp;VLOOKUP([1]source_data!L246,[1]codelist_mapping!F:H,3,FALSE)),IF([1]source_data!K246&lt;&gt;"",CONCATENATE(VLOOKUP([1]source_data!K246,[1]codelist_mapping!F:H,3,FALSE)))))))</f>
        <v>GTIP070</v>
      </c>
      <c r="N244" s="14" t="str">
        <f>IF([1]source_data!G246="","",IF([1]source_data!D246="","",VLOOKUP([1]source_data!D246,[1]geo_data!A:I,9,FALSE)))</f>
        <v>Banbury Hardwick</v>
      </c>
      <c r="O244" s="14" t="str">
        <f>IF([1]source_data!G246="","",IF([1]source_data!D246="","",VLOOKUP([1]source_data!D246,[1]geo_data!A:I,8,FALSE)))</f>
        <v>E05010923</v>
      </c>
      <c r="P244" s="14" t="str">
        <f>IF([1]source_data!G246="","",IF(LEFT(O244,3)="E05","WD",IF(LEFT(O244,3)="S13","WD",IF(LEFT(O244,3)="W05","WD",IF(LEFT(O244,3)="W06","UA",IF(LEFT(O244,3)="S12","CA",IF(LEFT(O244,3)="E06","UA",IF(LEFT(O244,3)="E07","NMD",IF(LEFT(O244,3)="E08","MD",IF(LEFT(O244,3)="E09","LONB"))))))))))</f>
        <v>WD</v>
      </c>
      <c r="Q244" s="14" t="str">
        <f>IF([1]source_data!G246="","",IF([1]source_data!D246="","",VLOOKUP([1]source_data!D246,[1]geo_data!A:I,7,FALSE)))</f>
        <v>Cherwell</v>
      </c>
      <c r="R244" s="14" t="str">
        <f>IF([1]source_data!G246="","",IF([1]source_data!D246="","",VLOOKUP([1]source_data!D246,[1]geo_data!A:I,6,FALSE)))</f>
        <v>E07000177</v>
      </c>
      <c r="S244" s="14" t="str">
        <f>IF([1]source_data!G246="","",IF(LEFT(R244,3)="E05","WD",IF(LEFT(R244,3)="S13","WD",IF(LEFT(R244,3)="W05","WD",IF(LEFT(R244,3)="W06","UA",IF(LEFT(R244,3)="S12","CA",IF(LEFT(R244,3)="E06","UA",IF(LEFT(R244,3)="E07","NMD",IF(LEFT(R244,3)="E08","MD",IF(LEFT(R244,3)="E09","LONB"))))))))))</f>
        <v>NMD</v>
      </c>
      <c r="T244" s="11" t="str">
        <f>IF([1]source_data!G246="","",IF([1]source_data!N246="","",[1]source_data!N246))</f>
        <v>Crisis Grant</v>
      </c>
      <c r="U244" s="15">
        <f>IF([1]source_data!G246="","",[1]tailored_settings!$B$8)</f>
        <v>46239</v>
      </c>
      <c r="V244" s="11" t="str">
        <f>IF([1]source_data!G246="","",[1]tailored_settings!$B$9)</f>
        <v>http://www.longleigh.org/</v>
      </c>
      <c r="W244" s="13" t="str">
        <f>IF([1]source_data!G246="","",IF([1]source_data!O246="","",[1]source_data!O246))</f>
        <v>2025-11-10</v>
      </c>
      <c r="X244" s="16" t="str">
        <f>IF([1]source_data!G246="","",IF([1]source_data!P246="","",[1]source_data!P246))</f>
        <v>2025-12-19</v>
      </c>
      <c r="Y244" s="17">
        <f>IF([1]source_data!G246="","",IF([1]source_data!Q246="","",[1]source_data!Q246))</f>
        <v>1</v>
      </c>
      <c r="Z244" s="18" t="str">
        <f>IF([1]source_data!G246="","",IF([1]source_data!I246="","",[1]tailored_settings!$B$10))</f>
        <v>Primary grant reason</v>
      </c>
      <c r="AA244" s="18" t="str">
        <f>IF([1]source_data!G246="","",IF([1]source_data!I246="","",[1]source_data!I246))</f>
        <v>2. Customer/family receiving medication and/or therapy for a mental health condition or substance addiction.</v>
      </c>
      <c r="AB244" s="18" t="str">
        <f>IF([1]source_data!G246="","",IF([1]source_data!J246="","",[1]tailored_settings!$B$11))</f>
        <v/>
      </c>
      <c r="AC244" s="18" t="str">
        <f>IF([1]source_data!G246="","",IF([1]source_data!J246="","",[1]source_data!J246))</f>
        <v/>
      </c>
      <c r="AD244" s="18" t="str">
        <f>IF([1]source_data!G246="","",IF([1]source_data!K246="","",[1]tailored_settings!$B$12))</f>
        <v>Grant purpose</v>
      </c>
      <c r="AE244" s="18" t="str">
        <f>IF([1]source_data!G246="","",IF([1]source_data!K246="","",[1]source_data!K246))</f>
        <v>Food vouchers</v>
      </c>
      <c r="AF244" s="18" t="str">
        <f>IF([1]source_data!G246="","",IF([1]source_data!K246="","",[1]tailored_settings!$B$13))</f>
        <v>Grant purpose</v>
      </c>
      <c r="AG244" s="18" t="str">
        <f>IF([1]source_data!G246="","",IF([1]source_data!K246="","",[1]source_data!K246))</f>
        <v>Food vouchers</v>
      </c>
      <c r="AH244" s="18" t="str">
        <f>IF([1]source_data!G246="","",IF([1]source_data!M246="","",[1]tailored_settings!$B$14))</f>
        <v/>
      </c>
      <c r="AI244" s="18" t="str">
        <f>IF([1]source_data!G246="","",IF([1]source_data!M246="","",[1]source_data!M246))</f>
        <v/>
      </c>
    </row>
    <row r="245" spans="1:35" ht="16" x14ac:dyDescent="0.2">
      <c r="A245" s="11" t="str">
        <f>IF([1]source_data!G247="","",IF(AND([1]source_data!C247&lt;&gt;"",[1]tailored_settings!$B$15="Publish"),CONCATENATE([1]tailored_settings!$B$2&amp;[1]source_data!C247),IF(AND([1]source_data!C247&lt;&gt;"",[1]tailored_settings!$B$15="Do not publish"),CONCATENATE([1]tailored_settings!$B$2&amp;TEXT(ROW(A245)-1,"0000")&amp;"_"&amp;TEXT(F245,"yyyy-mm")),CONCATENATE([1]tailored_settings!$B$2&amp;TEXT(ROW(A245)-1,"0000")&amp;"_"&amp;TEXT(F245,"yyyy-mm")))))</f>
        <v>360G-Longleigh-E25-00327W</v>
      </c>
      <c r="B245" s="11" t="str">
        <f>IF([1]source_data!G247="","",IF([1]source_data!E247&lt;&gt;"",[1]source_data!E247,CONCATENATE("Grant to "&amp;G245)))</f>
        <v>Grant to Individual Recipient</v>
      </c>
      <c r="C245" s="11" t="str">
        <f>IF([1]source_data!G247="","",IF([1]source_data!F247="",_xlfn.XLOOKUP(T245,[1]tailored_settings!$B$20:$B$25,[1]tailored_settings!$A$20:$A$25,"")))</f>
        <v>Helping to alleviate financial hardship</v>
      </c>
      <c r="D245" s="12">
        <f>IF([1]source_data!G247="","",IF([1]source_data!G247="","",[1]source_data!G247))</f>
        <v>610.98</v>
      </c>
      <c r="E245" s="11" t="str">
        <f>IF([1]source_data!G247="","",[1]tailored_settings!$B$3)</f>
        <v>GBP</v>
      </c>
      <c r="F245" s="13" t="str">
        <f>IF([1]source_data!G247="","",IF([1]source_data!H247="","",[1]source_data!H247))</f>
        <v>2025-11-10</v>
      </c>
      <c r="G245" s="11" t="str">
        <f>IF([1]source_data!G247="","",[1]tailored_settings!$B$5)</f>
        <v>Individual Recipient</v>
      </c>
      <c r="H245" s="11" t="str">
        <f>IF([1]source_data!G247="","",IF(AND([1]source_data!A247&lt;&gt;"",[1]tailored_settings!$B$16="Publish"),CONCATENATE([1]tailored_settings!$B$2&amp;[1]source_data!A247),IF(AND([1]source_data!A247&lt;&gt;"",[1]tailored_settings!$B$16="Do not publish"),CONCATENATE([1]tailored_settings!$B$4&amp;TEXT(ROW(A245)-1,"0000")&amp;"_"&amp;TEXT(F245,"yyyy-mm")),CONCATENATE([1]tailored_settings!$B$4&amp;TEXT(ROW(A245)-1,"0000")&amp;"_"&amp;TEXT(F245,"yyyy-mm")))))</f>
        <v>360G-Longleigh-IND-0244_2025-11</v>
      </c>
      <c r="I245" s="11" t="str">
        <f>IF([1]source_data!G247="","",[1]tailored_settings!$B$7)</f>
        <v>Longleigh Foundation</v>
      </c>
      <c r="J245" s="11" t="str">
        <f>IF([1]source_data!G247="","",[1]tailored_settings!$B$6)</f>
        <v>GB-CHC-1169016</v>
      </c>
      <c r="K245" s="11" t="str">
        <f>IF([1]source_data!G247="","",IF([1]source_data!I247="","",VLOOKUP([1]source_data!I247,[1]codelist_mapping!A:C,3,FALSE)))</f>
        <v>GTIR030</v>
      </c>
      <c r="L245" s="11" t="str">
        <f>IF([1]source_data!G247="","",IF([1]source_data!J247="","",VLOOKUP([1]source_data!J247,[1]codelist_mapping!A:C,3,FALSE)))</f>
        <v/>
      </c>
      <c r="M245" s="11" t="str">
        <f>IF([1]source_data!G247="","",IF([1]source_data!K247="","",IF([1]source_data!M247&lt;&gt;"",CONCATENATE(VLOOKUP([1]source_data!K247,[1]codelist_mapping!F:H,3,FALSE)&amp;";"&amp;VLOOKUP([1]source_data!L247,[1]codelist_mapping!F:H,3,FALSE)&amp;";"&amp;VLOOKUP([1]source_data!M247,[1]codelist_mapping!F:H,3,FALSE)),IF([1]source_data!L247&lt;&gt;"",CONCATENATE(VLOOKUP([1]source_data!K247,[1]codelist_mapping!F:H,3,FALSE)&amp;";"&amp;VLOOKUP([1]source_data!L247,[1]codelist_mapping!F:H,3,FALSE)),IF([1]source_data!K247&lt;&gt;"",CONCATENATE(VLOOKUP([1]source_data!K247,[1]codelist_mapping!F:H,3,FALSE)))))))</f>
        <v>GTIP020;GTIP080;GTIP060</v>
      </c>
      <c r="N245" s="14" t="str">
        <f>IF([1]source_data!G247="","",IF([1]source_data!D247="","",VLOOKUP([1]source_data!D247,[1]geo_data!A:I,9,FALSE)))</f>
        <v>Knaphill</v>
      </c>
      <c r="O245" s="14" t="str">
        <f>IF([1]source_data!G247="","",IF([1]source_data!D247="","",VLOOKUP([1]source_data!D247,[1]geo_data!A:I,8,FALSE)))</f>
        <v>E05010801</v>
      </c>
      <c r="P245" s="14" t="str">
        <f>IF([1]source_data!G247="","",IF(LEFT(O245,3)="E05","WD",IF(LEFT(O245,3)="S13","WD",IF(LEFT(O245,3)="W05","WD",IF(LEFT(O245,3)="W06","UA",IF(LEFT(O245,3)="S12","CA",IF(LEFT(O245,3)="E06","UA",IF(LEFT(O245,3)="E07","NMD",IF(LEFT(O245,3)="E08","MD",IF(LEFT(O245,3)="E09","LONB"))))))))))</f>
        <v>WD</v>
      </c>
      <c r="Q245" s="14" t="str">
        <f>IF([1]source_data!G247="","",IF([1]source_data!D247="","",VLOOKUP([1]source_data!D247,[1]geo_data!A:I,7,FALSE)))</f>
        <v>Woking</v>
      </c>
      <c r="R245" s="14" t="str">
        <f>IF([1]source_data!G247="","",IF([1]source_data!D247="","",VLOOKUP([1]source_data!D247,[1]geo_data!A:I,6,FALSE)))</f>
        <v>E07000217</v>
      </c>
      <c r="S245" s="14" t="str">
        <f>IF([1]source_data!G247="","",IF(LEFT(R245,3)="E05","WD",IF(LEFT(R245,3)="S13","WD",IF(LEFT(R245,3)="W05","WD",IF(LEFT(R245,3)="W06","UA",IF(LEFT(R245,3)="S12","CA",IF(LEFT(R245,3)="E06","UA",IF(LEFT(R245,3)="E07","NMD",IF(LEFT(R245,3)="E08","MD",IF(LEFT(R245,3)="E09","LONB"))))))))))</f>
        <v>NMD</v>
      </c>
      <c r="T245" s="11" t="str">
        <f>IF([1]source_data!G247="","",IF([1]source_data!N247="","",[1]source_data!N247))</f>
        <v>Hardship Grant</v>
      </c>
      <c r="U245" s="15">
        <f>IF([1]source_data!G247="","",[1]tailored_settings!$B$8)</f>
        <v>46239</v>
      </c>
      <c r="V245" s="11" t="str">
        <f>IF([1]source_data!G247="","",[1]tailored_settings!$B$9)</f>
        <v>http://www.longleigh.org/</v>
      </c>
      <c r="W245" s="13" t="str">
        <f>IF([1]source_data!G247="","",IF([1]source_data!O247="","",[1]source_data!O247))</f>
        <v>2025-11-10</v>
      </c>
      <c r="X245" s="16" t="str">
        <f>IF([1]source_data!G247="","",IF([1]source_data!P247="","",[1]source_data!P247))</f>
        <v>2025-12-08</v>
      </c>
      <c r="Y245" s="17">
        <f>IF([1]source_data!G247="","",IF([1]source_data!Q247="","",[1]source_data!Q247))</f>
        <v>0</v>
      </c>
      <c r="Z245" s="18" t="str">
        <f>IF([1]source_data!G247="","",IF([1]source_data!I247="","",[1]tailored_settings!$B$10))</f>
        <v>Primary grant reason</v>
      </c>
      <c r="AA245" s="18" t="str">
        <f>IF([1]source_data!G247="","",IF([1]source_data!I247="","",[1]source_data!I247))</f>
        <v>1. Customer/family with a diagnosed condition or disability</v>
      </c>
      <c r="AB245" s="18" t="str">
        <f>IF([1]source_data!G247="","",IF([1]source_data!J247="","",[1]tailored_settings!$B$11))</f>
        <v/>
      </c>
      <c r="AC245" s="18" t="str">
        <f>IF([1]source_data!G247="","",IF([1]source_data!J247="","",[1]source_data!J247))</f>
        <v/>
      </c>
      <c r="AD245" s="18" t="str">
        <f>IF([1]source_data!G247="","",IF([1]source_data!K247="","",[1]tailored_settings!$B$12))</f>
        <v>Grant purpose</v>
      </c>
      <c r="AE245" s="18" t="str">
        <f>IF([1]source_data!G247="","",IF([1]source_data!K247="","",[1]source_data!K247))</f>
        <v>Appliances</v>
      </c>
      <c r="AF245" s="18" t="str">
        <f>IF([1]source_data!G247="","",IF([1]source_data!K247="","",[1]tailored_settings!$B$13))</f>
        <v>Grant purpose</v>
      </c>
      <c r="AG245" s="18" t="str">
        <f>IF([1]source_data!G247="","",IF([1]source_data!K247="","",[1]source_data!K247))</f>
        <v>Appliances</v>
      </c>
      <c r="AH245" s="18" t="str">
        <f>IF([1]source_data!G247="","",IF([1]source_data!M247="","",[1]tailored_settings!$B$14))</f>
        <v>Grant purpose</v>
      </c>
      <c r="AI245" s="18" t="str">
        <f>IF([1]source_data!G247="","",IF([1]source_data!M247="","",[1]source_data!M247))</f>
        <v>Voucher for small household items</v>
      </c>
    </row>
    <row r="246" spans="1:35" ht="16" x14ac:dyDescent="0.2">
      <c r="A246" s="11" t="str">
        <f>IF([1]source_data!G248="","",IF(AND([1]source_data!C248&lt;&gt;"",[1]tailored_settings!$B$15="Publish"),CONCATENATE([1]tailored_settings!$B$2&amp;[1]source_data!C248),IF(AND([1]source_data!C248&lt;&gt;"",[1]tailored_settings!$B$15="Do not publish"),CONCATENATE([1]tailored_settings!$B$2&amp;TEXT(ROW(A246)-1,"0000")&amp;"_"&amp;TEXT(F246,"yyyy-mm")),CONCATENATE([1]tailored_settings!$B$2&amp;TEXT(ROW(A246)-1,"0000")&amp;"_"&amp;TEXT(F246,"yyyy-mm")))))</f>
        <v>360G-Longleigh-E25-00328W</v>
      </c>
      <c r="B246" s="11" t="str">
        <f>IF([1]source_data!G248="","",IF([1]source_data!E248&lt;&gt;"",[1]source_data!E248,CONCATENATE("Grant to "&amp;G246)))</f>
        <v>Grant to Individual Recipient</v>
      </c>
      <c r="C246" s="11" t="str">
        <f>IF([1]source_data!G248="","",IF([1]source_data!F248="",_xlfn.XLOOKUP(T246,[1]tailored_settings!$B$20:$B$25,[1]tailored_settings!$A$20:$A$25,"")))</f>
        <v>Helping to alleviate financial hardship</v>
      </c>
      <c r="D246" s="12">
        <f>IF([1]source_data!G248="","",IF([1]source_data!G248="","",[1]source_data!G248))</f>
        <v>865.04</v>
      </c>
      <c r="E246" s="11" t="str">
        <f>IF([1]source_data!G248="","",[1]tailored_settings!$B$3)</f>
        <v>GBP</v>
      </c>
      <c r="F246" s="13" t="str">
        <f>IF([1]source_data!G248="","",IF([1]source_data!H248="","",[1]source_data!H248))</f>
        <v>2025-11-10</v>
      </c>
      <c r="G246" s="11" t="str">
        <f>IF([1]source_data!G248="","",[1]tailored_settings!$B$5)</f>
        <v>Individual Recipient</v>
      </c>
      <c r="H246" s="11" t="str">
        <f>IF([1]source_data!G248="","",IF(AND([1]source_data!A248&lt;&gt;"",[1]tailored_settings!$B$16="Publish"),CONCATENATE([1]tailored_settings!$B$2&amp;[1]source_data!A248),IF(AND([1]source_data!A248&lt;&gt;"",[1]tailored_settings!$B$16="Do not publish"),CONCATENATE([1]tailored_settings!$B$4&amp;TEXT(ROW(A246)-1,"0000")&amp;"_"&amp;TEXT(F246,"yyyy-mm")),CONCATENATE([1]tailored_settings!$B$4&amp;TEXT(ROW(A246)-1,"0000")&amp;"_"&amp;TEXT(F246,"yyyy-mm")))))</f>
        <v>360G-Longleigh-IND-0245_2025-11</v>
      </c>
      <c r="I246" s="11" t="str">
        <f>IF([1]source_data!G248="","",[1]tailored_settings!$B$7)</f>
        <v>Longleigh Foundation</v>
      </c>
      <c r="J246" s="11" t="str">
        <f>IF([1]source_data!G248="","",[1]tailored_settings!$B$6)</f>
        <v>GB-CHC-1169016</v>
      </c>
      <c r="K246" s="11" t="str">
        <f>IF([1]source_data!G248="","",IF([1]source_data!I248="","",VLOOKUP([1]source_data!I248,[1]codelist_mapping!A:C,3,FALSE)))</f>
        <v>GTIR080</v>
      </c>
      <c r="L246" s="11" t="str">
        <f>IF([1]source_data!G248="","",IF([1]source_data!J248="","",VLOOKUP([1]source_data!J248,[1]codelist_mapping!A:C,3,FALSE)))</f>
        <v>GTIR060</v>
      </c>
      <c r="M246" s="11" t="str">
        <f>IF([1]source_data!G248="","",IF([1]source_data!K248="","",IF([1]source_data!M248&lt;&gt;"",CONCATENATE(VLOOKUP([1]source_data!K248,[1]codelist_mapping!F:H,3,FALSE)&amp;";"&amp;VLOOKUP([1]source_data!L248,[1]codelist_mapping!F:H,3,FALSE)&amp;";"&amp;VLOOKUP([1]source_data!M248,[1]codelist_mapping!F:H,3,FALSE)),IF([1]source_data!L248&lt;&gt;"",CONCATENATE(VLOOKUP([1]source_data!K248,[1]codelist_mapping!F:H,3,FALSE)&amp;";"&amp;VLOOKUP([1]source_data!L248,[1]codelist_mapping!F:H,3,FALSE)),IF([1]source_data!K248&lt;&gt;"",CONCATENATE(VLOOKUP([1]source_data!K248,[1]codelist_mapping!F:H,3,FALSE)))))))</f>
        <v>GTIP020</v>
      </c>
      <c r="N246" s="14" t="str">
        <f>IF([1]source_data!G248="","",IF([1]source_data!D248="","",VLOOKUP([1]source_data!D248,[1]geo_data!A:I,9,FALSE)))</f>
        <v>Dunstable North</v>
      </c>
      <c r="O246" s="14" t="str">
        <f>IF([1]source_data!G248="","",IF([1]source_data!D248="","",VLOOKUP([1]source_data!D248,[1]geo_data!A:I,8,FALSE)))</f>
        <v>E05014405</v>
      </c>
      <c r="P246" s="14" t="str">
        <f>IF([1]source_data!G248="","",IF(LEFT(O246,3)="E05","WD",IF(LEFT(O246,3)="S13","WD",IF(LEFT(O246,3)="W05","WD",IF(LEFT(O246,3)="W06","UA",IF(LEFT(O246,3)="S12","CA",IF(LEFT(O246,3)="E06","UA",IF(LEFT(O246,3)="E07","NMD",IF(LEFT(O246,3)="E08","MD",IF(LEFT(O246,3)="E09","LONB"))))))))))</f>
        <v>WD</v>
      </c>
      <c r="Q246" s="14" t="str">
        <f>IF([1]source_data!G248="","",IF([1]source_data!D248="","",VLOOKUP([1]source_data!D248,[1]geo_data!A:I,7,FALSE)))</f>
        <v>Central Bedfordshire</v>
      </c>
      <c r="R246" s="14" t="str">
        <f>IF([1]source_data!G248="","",IF([1]source_data!D248="","",VLOOKUP([1]source_data!D248,[1]geo_data!A:I,6,FALSE)))</f>
        <v>E06000056</v>
      </c>
      <c r="S246" s="14" t="str">
        <f>IF([1]source_data!G248="","",IF(LEFT(R246,3)="E05","WD",IF(LEFT(R246,3)="S13","WD",IF(LEFT(R246,3)="W05","WD",IF(LEFT(R246,3)="W06","UA",IF(LEFT(R246,3)="S12","CA",IF(LEFT(R246,3)="E06","UA",IF(LEFT(R246,3)="E07","NMD",IF(LEFT(R246,3)="E08","MD",IF(LEFT(R246,3)="E09","LONB"))))))))))</f>
        <v>UA</v>
      </c>
      <c r="T246" s="11" t="str">
        <f>IF([1]source_data!G248="","",IF([1]source_data!N248="","",[1]source_data!N248))</f>
        <v>Hardship Grant</v>
      </c>
      <c r="U246" s="15">
        <f>IF([1]source_data!G248="","",[1]tailored_settings!$B$8)</f>
        <v>46239</v>
      </c>
      <c r="V246" s="11" t="str">
        <f>IF([1]source_data!G248="","",[1]tailored_settings!$B$9)</f>
        <v>http://www.longleigh.org/</v>
      </c>
      <c r="W246" s="13" t="str">
        <f>IF([1]source_data!G248="","",IF([1]source_data!O248="","",[1]source_data!O248))</f>
        <v>2025-11-10</v>
      </c>
      <c r="X246" s="16" t="str">
        <f>IF([1]source_data!G248="","",IF([1]source_data!P248="","",[1]source_data!P248))</f>
        <v>2025-12-17</v>
      </c>
      <c r="Y246" s="17">
        <f>IF([1]source_data!G248="","",IF([1]source_data!Q248="","",[1]source_data!Q248))</f>
        <v>1</v>
      </c>
      <c r="Z246" s="18" t="str">
        <f>IF([1]source_data!G248="","",IF([1]source_data!I248="","",[1]tailored_settings!$B$10))</f>
        <v>Primary grant reason</v>
      </c>
      <c r="AA246" s="18" t="str">
        <f>IF([1]source_data!G248="","",IF([1]source_data!I248="","",[1]source_data!I248))</f>
        <v>3. Customer/family moving from homelessness/supported living into independent living.</v>
      </c>
      <c r="AB246" s="18" t="str">
        <f>IF([1]source_data!G248="","",IF([1]source_data!J248="","",[1]tailored_settings!$B$11))</f>
        <v>Secondary grant reason</v>
      </c>
      <c r="AC246" s="18" t="str">
        <f>IF([1]source_data!G248="","",IF([1]source_data!J248="","",[1]source_data!J248))</f>
        <v>4. Customer/family fleeing from a violent or abusive relationship</v>
      </c>
      <c r="AD246" s="18" t="str">
        <f>IF([1]source_data!G248="","",IF([1]source_data!K248="","",[1]tailored_settings!$B$12))</f>
        <v>Grant purpose</v>
      </c>
      <c r="AE246" s="18" t="str">
        <f>IF([1]source_data!G248="","",IF([1]source_data!K248="","",[1]source_data!K248))</f>
        <v xml:space="preserve">Furniture </v>
      </c>
      <c r="AF246" s="18" t="str">
        <f>IF([1]source_data!G248="","",IF([1]source_data!K248="","",[1]tailored_settings!$B$13))</f>
        <v>Grant purpose</v>
      </c>
      <c r="AG246" s="18" t="str">
        <f>IF([1]source_data!G248="","",IF([1]source_data!K248="","",[1]source_data!K248))</f>
        <v xml:space="preserve">Furniture </v>
      </c>
      <c r="AH246" s="18" t="str">
        <f>IF([1]source_data!G248="","",IF([1]source_data!M248="","",[1]tailored_settings!$B$14))</f>
        <v/>
      </c>
      <c r="AI246" s="18" t="str">
        <f>IF([1]source_data!G248="","",IF([1]source_data!M248="","",[1]source_data!M248))</f>
        <v/>
      </c>
    </row>
    <row r="247" spans="1:35" ht="16" x14ac:dyDescent="0.2">
      <c r="A247" s="11" t="str">
        <f>IF([1]source_data!G249="","",IF(AND([1]source_data!C249&lt;&gt;"",[1]tailored_settings!$B$15="Publish"),CONCATENATE([1]tailored_settings!$B$2&amp;[1]source_data!C249),IF(AND([1]source_data!C249&lt;&gt;"",[1]tailored_settings!$B$15="Do not publish"),CONCATENATE([1]tailored_settings!$B$2&amp;TEXT(ROW(A247)-1,"0000")&amp;"_"&amp;TEXT(F247,"yyyy-mm")),CONCATENATE([1]tailored_settings!$B$2&amp;TEXT(ROW(A247)-1,"0000")&amp;"_"&amp;TEXT(F247,"yyyy-mm")))))</f>
        <v>360G-Longleigh-E25-00329W</v>
      </c>
      <c r="B247" s="11" t="str">
        <f>IF([1]source_data!G249="","",IF([1]source_data!E249&lt;&gt;"",[1]source_data!E249,CONCATENATE("Grant to "&amp;G247)))</f>
        <v>Grant to Individual Recipient</v>
      </c>
      <c r="C247" s="11" t="str">
        <f>IF([1]source_data!G249="","",IF([1]source_data!F249="",_xlfn.XLOOKUP(T247,[1]tailored_settings!$B$20:$B$25,[1]tailored_settings!$A$20:$A$25,"")))</f>
        <v>Helping to alleviate financial hardship</v>
      </c>
      <c r="D247" s="12">
        <f>IF([1]source_data!G249="","",IF([1]source_data!G249="","",[1]source_data!G249))</f>
        <v>868.6099999999999</v>
      </c>
      <c r="E247" s="11" t="str">
        <f>IF([1]source_data!G249="","",[1]tailored_settings!$B$3)</f>
        <v>GBP</v>
      </c>
      <c r="F247" s="13" t="str">
        <f>IF([1]source_data!G249="","",IF([1]source_data!H249="","",[1]source_data!H249))</f>
        <v>2025-11-10</v>
      </c>
      <c r="G247" s="11" t="str">
        <f>IF([1]source_data!G249="","",[1]tailored_settings!$B$5)</f>
        <v>Individual Recipient</v>
      </c>
      <c r="H247" s="11" t="str">
        <f>IF([1]source_data!G249="","",IF(AND([1]source_data!A249&lt;&gt;"",[1]tailored_settings!$B$16="Publish"),CONCATENATE([1]tailored_settings!$B$2&amp;[1]source_data!A249),IF(AND([1]source_data!A249&lt;&gt;"",[1]tailored_settings!$B$16="Do not publish"),CONCATENATE([1]tailored_settings!$B$4&amp;TEXT(ROW(A247)-1,"0000")&amp;"_"&amp;TEXT(F247,"yyyy-mm")),CONCATENATE([1]tailored_settings!$B$4&amp;TEXT(ROW(A247)-1,"0000")&amp;"_"&amp;TEXT(F247,"yyyy-mm")))))</f>
        <v>360G-Longleigh-IND-0246_2025-11</v>
      </c>
      <c r="I247" s="11" t="str">
        <f>IF([1]source_data!G249="","",[1]tailored_settings!$B$7)</f>
        <v>Longleigh Foundation</v>
      </c>
      <c r="J247" s="11" t="str">
        <f>IF([1]source_data!G249="","",[1]tailored_settings!$B$6)</f>
        <v>GB-CHC-1169016</v>
      </c>
      <c r="K247" s="11" t="str">
        <f>IF([1]source_data!G249="","",IF([1]source_data!I249="","",VLOOKUP([1]source_data!I249,[1]codelist_mapping!A:C,3,FALSE)))</f>
        <v>GTIR080</v>
      </c>
      <c r="L247" s="11" t="str">
        <f>IF([1]source_data!G249="","",IF([1]source_data!J249="","",VLOOKUP([1]source_data!J249,[1]codelist_mapping!A:C,3,FALSE)))</f>
        <v>GTIR060</v>
      </c>
      <c r="M247" s="11" t="str">
        <f>IF([1]source_data!G249="","",IF([1]source_data!K249="","",IF([1]source_data!M249&lt;&gt;"",CONCATENATE(VLOOKUP([1]source_data!K249,[1]codelist_mapping!F:H,3,FALSE)&amp;";"&amp;VLOOKUP([1]source_data!L249,[1]codelist_mapping!F:H,3,FALSE)&amp;";"&amp;VLOOKUP([1]source_data!M249,[1]codelist_mapping!F:H,3,FALSE)),IF([1]source_data!L249&lt;&gt;"",CONCATENATE(VLOOKUP([1]source_data!K249,[1]codelist_mapping!F:H,3,FALSE)&amp;";"&amp;VLOOKUP([1]source_data!L249,[1]codelist_mapping!F:H,3,FALSE)),IF([1]source_data!K249&lt;&gt;"",CONCATENATE(VLOOKUP([1]source_data!K249,[1]codelist_mapping!F:H,3,FALSE)))))))</f>
        <v>GTIP020;GTIP020</v>
      </c>
      <c r="N247" s="14" t="str">
        <f>IF([1]source_data!G249="","",IF([1]source_data!D249="","",VLOOKUP([1]source_data!D249,[1]geo_data!A:I,9,FALSE)))</f>
        <v>Leighton-Linslade North</v>
      </c>
      <c r="O247" s="14" t="str">
        <f>IF([1]source_data!G249="","",IF([1]source_data!D249="","",VLOOKUP([1]source_data!D249,[1]geo_data!A:I,8,FALSE)))</f>
        <v>E05014414</v>
      </c>
      <c r="P247" s="14" t="str">
        <f>IF([1]source_data!G249="","",IF(LEFT(O247,3)="E05","WD",IF(LEFT(O247,3)="S13","WD",IF(LEFT(O247,3)="W05","WD",IF(LEFT(O247,3)="W06","UA",IF(LEFT(O247,3)="S12","CA",IF(LEFT(O247,3)="E06","UA",IF(LEFT(O247,3)="E07","NMD",IF(LEFT(O247,3)="E08","MD",IF(LEFT(O247,3)="E09","LONB"))))))))))</f>
        <v>WD</v>
      </c>
      <c r="Q247" s="14" t="str">
        <f>IF([1]source_data!G249="","",IF([1]source_data!D249="","",VLOOKUP([1]source_data!D249,[1]geo_data!A:I,7,FALSE)))</f>
        <v>Central Bedfordshire</v>
      </c>
      <c r="R247" s="14" t="str">
        <f>IF([1]source_data!G249="","",IF([1]source_data!D249="","",VLOOKUP([1]source_data!D249,[1]geo_data!A:I,6,FALSE)))</f>
        <v>E06000056</v>
      </c>
      <c r="S247" s="14" t="str">
        <f>IF([1]source_data!G249="","",IF(LEFT(R247,3)="E05","WD",IF(LEFT(R247,3)="S13","WD",IF(LEFT(R247,3)="W05","WD",IF(LEFT(R247,3)="W06","UA",IF(LEFT(R247,3)="S12","CA",IF(LEFT(R247,3)="E06","UA",IF(LEFT(R247,3)="E07","NMD",IF(LEFT(R247,3)="E08","MD",IF(LEFT(R247,3)="E09","LONB"))))))))))</f>
        <v>UA</v>
      </c>
      <c r="T247" s="11" t="str">
        <f>IF([1]source_data!G249="","",IF([1]source_data!N249="","",[1]source_data!N249))</f>
        <v>Hardship Grant</v>
      </c>
      <c r="U247" s="15">
        <f>IF([1]source_data!G249="","",[1]tailored_settings!$B$8)</f>
        <v>46239</v>
      </c>
      <c r="V247" s="11" t="str">
        <f>IF([1]source_data!G249="","",[1]tailored_settings!$B$9)</f>
        <v>http://www.longleigh.org/</v>
      </c>
      <c r="W247" s="13" t="str">
        <f>IF([1]source_data!G249="","",IF([1]source_data!O249="","",[1]source_data!O249))</f>
        <v>2025-11-10</v>
      </c>
      <c r="X247" s="16" t="str">
        <f>IF([1]source_data!G249="","",IF([1]source_data!P249="","",[1]source_data!P249))</f>
        <v>2025-12-04</v>
      </c>
      <c r="Y247" s="17">
        <f>IF([1]source_data!G249="","",IF([1]source_data!Q249="","",[1]source_data!Q249))</f>
        <v>0</v>
      </c>
      <c r="Z247" s="18" t="str">
        <f>IF([1]source_data!G249="","",IF([1]source_data!I249="","",[1]tailored_settings!$B$10))</f>
        <v>Primary grant reason</v>
      </c>
      <c r="AA247" s="18" t="str">
        <f>IF([1]source_data!G249="","",IF([1]source_data!I249="","",[1]source_data!I249))</f>
        <v>3. Customer/family moving from homelessness/supported living into independent living.</v>
      </c>
      <c r="AB247" s="18" t="str">
        <f>IF([1]source_data!G249="","",IF([1]source_data!J249="","",[1]tailored_settings!$B$11))</f>
        <v>Secondary grant reason</v>
      </c>
      <c r="AC247" s="18" t="str">
        <f>IF([1]source_data!G249="","",IF([1]source_data!J249="","",[1]source_data!J249))</f>
        <v>4. Customer/family fleeing from a violent or abusive relationship</v>
      </c>
      <c r="AD247" s="18" t="str">
        <f>IF([1]source_data!G249="","",IF([1]source_data!K249="","",[1]tailored_settings!$B$12))</f>
        <v>Grant purpose</v>
      </c>
      <c r="AE247" s="18" t="str">
        <f>IF([1]source_data!G249="","",IF([1]source_data!K249="","",[1]source_data!K249))</f>
        <v xml:space="preserve">Furniture </v>
      </c>
      <c r="AF247" s="18" t="str">
        <f>IF([1]source_data!G249="","",IF([1]source_data!K249="","",[1]tailored_settings!$B$13))</f>
        <v>Grant purpose</v>
      </c>
      <c r="AG247" s="18" t="str">
        <f>IF([1]source_data!G249="","",IF([1]source_data!K249="","",[1]source_data!K249))</f>
        <v xml:space="preserve">Furniture </v>
      </c>
      <c r="AH247" s="18" t="str">
        <f>IF([1]source_data!G249="","",IF([1]source_data!M249="","",[1]tailored_settings!$B$14))</f>
        <v/>
      </c>
      <c r="AI247" s="18" t="str">
        <f>IF([1]source_data!G249="","",IF([1]source_data!M249="","",[1]source_data!M249))</f>
        <v/>
      </c>
    </row>
    <row r="248" spans="1:35" ht="16" x14ac:dyDescent="0.2">
      <c r="A248" s="11" t="str">
        <f>IF([1]source_data!G250="","",IF(AND([1]source_data!C250&lt;&gt;"",[1]tailored_settings!$B$15="Publish"),CONCATENATE([1]tailored_settings!$B$2&amp;[1]source_data!C250),IF(AND([1]source_data!C250&lt;&gt;"",[1]tailored_settings!$B$15="Do not publish"),CONCATENATE([1]tailored_settings!$B$2&amp;TEXT(ROW(A248)-1,"0000")&amp;"_"&amp;TEXT(F248,"yyyy-mm")),CONCATENATE([1]tailored_settings!$B$2&amp;TEXT(ROW(A248)-1,"0000")&amp;"_"&amp;TEXT(F248,"yyyy-mm")))))</f>
        <v>360G-Longleigh-E25-00330W</v>
      </c>
      <c r="B248" s="11" t="str">
        <f>IF([1]source_data!G250="","",IF([1]source_data!E250&lt;&gt;"",[1]source_data!E250,CONCATENATE("Grant to "&amp;G248)))</f>
        <v>Grant to Individual Recipient</v>
      </c>
      <c r="C248" s="11" t="str">
        <f>IF([1]source_data!G250="","",IF([1]source_data!F250="",_xlfn.XLOOKUP(T248,[1]tailored_settings!$B$20:$B$25,[1]tailored_settings!$A$20:$A$25,"")))</f>
        <v>Helping to alleviate financial hardship</v>
      </c>
      <c r="D248" s="12">
        <f>IF([1]source_data!G250="","",IF([1]source_data!G250="","",[1]source_data!G250))</f>
        <v>957.34</v>
      </c>
      <c r="E248" s="11" t="str">
        <f>IF([1]source_data!G250="","",[1]tailored_settings!$B$3)</f>
        <v>GBP</v>
      </c>
      <c r="F248" s="13" t="str">
        <f>IF([1]source_data!G250="","",IF([1]source_data!H250="","",[1]source_data!H250))</f>
        <v>2025-11-10</v>
      </c>
      <c r="G248" s="11" t="str">
        <f>IF([1]source_data!G250="","",[1]tailored_settings!$B$5)</f>
        <v>Individual Recipient</v>
      </c>
      <c r="H248" s="11" t="str">
        <f>IF([1]source_data!G250="","",IF(AND([1]source_data!A250&lt;&gt;"",[1]tailored_settings!$B$16="Publish"),CONCATENATE([1]tailored_settings!$B$2&amp;[1]source_data!A250),IF(AND([1]source_data!A250&lt;&gt;"",[1]tailored_settings!$B$16="Do not publish"),CONCATENATE([1]tailored_settings!$B$4&amp;TEXT(ROW(A248)-1,"0000")&amp;"_"&amp;TEXT(F248,"yyyy-mm")),CONCATENATE([1]tailored_settings!$B$4&amp;TEXT(ROW(A248)-1,"0000")&amp;"_"&amp;TEXT(F248,"yyyy-mm")))))</f>
        <v>360G-Longleigh-IND-0247_2025-11</v>
      </c>
      <c r="I248" s="11" t="str">
        <f>IF([1]source_data!G250="","",[1]tailored_settings!$B$7)</f>
        <v>Longleigh Foundation</v>
      </c>
      <c r="J248" s="11" t="str">
        <f>IF([1]source_data!G250="","",[1]tailored_settings!$B$6)</f>
        <v>GB-CHC-1169016</v>
      </c>
      <c r="K248" s="11" t="str">
        <f>IF([1]source_data!G250="","",IF([1]source_data!I250="","",VLOOKUP([1]source_data!I250,[1]codelist_mapping!A:C,3,FALSE)))</f>
        <v>GTIR010</v>
      </c>
      <c r="L248" s="11" t="str">
        <f>IF([1]source_data!G250="","",IF([1]source_data!J250="","",VLOOKUP([1]source_data!J250,[1]codelist_mapping!A:C,3,FALSE)))</f>
        <v/>
      </c>
      <c r="M248" s="11" t="str">
        <f>IF([1]source_data!G250="","",IF([1]source_data!K250="","",IF([1]source_data!M250&lt;&gt;"",CONCATENATE(VLOOKUP([1]source_data!K250,[1]codelist_mapping!F:H,3,FALSE)&amp;";"&amp;VLOOKUP([1]source_data!L250,[1]codelist_mapping!F:H,3,FALSE)&amp;";"&amp;VLOOKUP([1]source_data!M250,[1]codelist_mapping!F:H,3,FALSE)),IF([1]source_data!L250&lt;&gt;"",CONCATENATE(VLOOKUP([1]source_data!K250,[1]codelist_mapping!F:H,3,FALSE)&amp;";"&amp;VLOOKUP([1]source_data!L250,[1]codelist_mapping!F:H,3,FALSE)),IF([1]source_data!K250&lt;&gt;"",CONCATENATE(VLOOKUP([1]source_data!K250,[1]codelist_mapping!F:H,3,FALSE)))))))</f>
        <v>GTIP020;GTIP020;GTIP080</v>
      </c>
      <c r="N248" s="14" t="str">
        <f>IF([1]source_data!G250="","",IF([1]source_data!D250="","",VLOOKUP([1]source_data!D250,[1]geo_data!A:I,9,FALSE)))</f>
        <v>Peacehaven North</v>
      </c>
      <c r="O248" s="14" t="str">
        <f>IF([1]source_data!G250="","",IF([1]source_data!D250="","",VLOOKUP([1]source_data!D250,[1]geo_data!A:I,8,FALSE)))</f>
        <v>E05011595</v>
      </c>
      <c r="P248" s="14" t="str">
        <f>IF([1]source_data!G250="","",IF(LEFT(O248,3)="E05","WD",IF(LEFT(O248,3)="S13","WD",IF(LEFT(O248,3)="W05","WD",IF(LEFT(O248,3)="W06","UA",IF(LEFT(O248,3)="S12","CA",IF(LEFT(O248,3)="E06","UA",IF(LEFT(O248,3)="E07","NMD",IF(LEFT(O248,3)="E08","MD",IF(LEFT(O248,3)="E09","LONB"))))))))))</f>
        <v>WD</v>
      </c>
      <c r="Q248" s="14" t="str">
        <f>IF([1]source_data!G250="","",IF([1]source_data!D250="","",VLOOKUP([1]source_data!D250,[1]geo_data!A:I,7,FALSE)))</f>
        <v>Lewes</v>
      </c>
      <c r="R248" s="14" t="str">
        <f>IF([1]source_data!G250="","",IF([1]source_data!D250="","",VLOOKUP([1]source_data!D250,[1]geo_data!A:I,6,FALSE)))</f>
        <v>E07000063</v>
      </c>
      <c r="S248" s="14" t="str">
        <f>IF([1]source_data!G250="","",IF(LEFT(R248,3)="E05","WD",IF(LEFT(R248,3)="S13","WD",IF(LEFT(R248,3)="W05","WD",IF(LEFT(R248,3)="W06","UA",IF(LEFT(R248,3)="S12","CA",IF(LEFT(R248,3)="E06","UA",IF(LEFT(R248,3)="E07","NMD",IF(LEFT(R248,3)="E08","MD",IF(LEFT(R248,3)="E09","LONB"))))))))))</f>
        <v>NMD</v>
      </c>
      <c r="T248" s="11" t="str">
        <f>IF([1]source_data!G250="","",IF([1]source_data!N250="","",[1]source_data!N250))</f>
        <v>Hardship Grant</v>
      </c>
      <c r="U248" s="15">
        <f>IF([1]source_data!G250="","",[1]tailored_settings!$B$8)</f>
        <v>46239</v>
      </c>
      <c r="V248" s="11" t="str">
        <f>IF([1]source_data!G250="","",[1]tailored_settings!$B$9)</f>
        <v>http://www.longleigh.org/</v>
      </c>
      <c r="W248" s="13" t="str">
        <f>IF([1]source_data!G250="","",IF([1]source_data!O250="","",[1]source_data!O250))</f>
        <v>2025-11-10</v>
      </c>
      <c r="X248" s="16" t="str">
        <f>IF([1]source_data!G250="","",IF([1]source_data!P250="","",[1]source_data!P250))</f>
        <v>2026-03-02</v>
      </c>
      <c r="Y248" s="17">
        <f>IF([1]source_data!G250="","",IF([1]source_data!Q250="","",[1]source_data!Q250))</f>
        <v>3</v>
      </c>
      <c r="Z248" s="18" t="str">
        <f>IF([1]source_data!G250="","",IF([1]source_data!I250="","",[1]tailored_settings!$B$10))</f>
        <v>Primary grant reason</v>
      </c>
      <c r="AA248" s="18" t="str">
        <f>IF([1]source_data!G250="","",IF([1]source_data!I250="","",[1]source_data!I250))</f>
        <v>6d. Customer/family under the care of Social Services (Adult or Children’s) - FH</v>
      </c>
      <c r="AB248" s="18" t="str">
        <f>IF([1]source_data!G250="","",IF([1]source_data!J250="","",[1]tailored_settings!$B$11))</f>
        <v/>
      </c>
      <c r="AC248" s="18" t="str">
        <f>IF([1]source_data!G250="","",IF([1]source_data!J250="","",[1]source_data!J250))</f>
        <v/>
      </c>
      <c r="AD248" s="18" t="str">
        <f>IF([1]source_data!G250="","",IF([1]source_data!K250="","",[1]tailored_settings!$B$12))</f>
        <v>Grant purpose</v>
      </c>
      <c r="AE248" s="18" t="str">
        <f>IF([1]source_data!G250="","",IF([1]source_data!K250="","",[1]source_data!K250))</f>
        <v xml:space="preserve">Furniture </v>
      </c>
      <c r="AF248" s="18" t="str">
        <f>IF([1]source_data!G250="","",IF([1]source_data!K250="","",[1]tailored_settings!$B$13))</f>
        <v>Grant purpose</v>
      </c>
      <c r="AG248" s="18" t="str">
        <f>IF([1]source_data!G250="","",IF([1]source_data!K250="","",[1]source_data!K250))</f>
        <v xml:space="preserve">Furniture </v>
      </c>
      <c r="AH248" s="18" t="str">
        <f>IF([1]source_data!G250="","",IF([1]source_data!M250="","",[1]tailored_settings!$B$14))</f>
        <v>Grant purpose</v>
      </c>
      <c r="AI248" s="18" t="str">
        <f>IF([1]source_data!G250="","",IF([1]source_data!M250="","",[1]source_data!M250))</f>
        <v>Clothing</v>
      </c>
    </row>
    <row r="249" spans="1:35" ht="16" x14ac:dyDescent="0.2">
      <c r="A249" s="11" t="str">
        <f>IF([1]source_data!G251="","",IF(AND([1]source_data!C251&lt;&gt;"",[1]tailored_settings!$B$15="Publish"),CONCATENATE([1]tailored_settings!$B$2&amp;[1]source_data!C251),IF(AND([1]source_data!C251&lt;&gt;"",[1]tailored_settings!$B$15="Do not publish"),CONCATENATE([1]tailored_settings!$B$2&amp;TEXT(ROW(A249)-1,"0000")&amp;"_"&amp;TEXT(F249,"yyyy-mm")),CONCATENATE([1]tailored_settings!$B$2&amp;TEXT(ROW(A249)-1,"0000")&amp;"_"&amp;TEXT(F249,"yyyy-mm")))))</f>
        <v>360G-Longleigh-E25-00331W</v>
      </c>
      <c r="B249" s="11" t="str">
        <f>IF([1]source_data!G251="","",IF([1]source_data!E251&lt;&gt;"",[1]source_data!E251,CONCATENATE("Grant to "&amp;G249)))</f>
        <v>Grant to Individual Recipient</v>
      </c>
      <c r="C249" s="11" t="str">
        <f>IF([1]source_data!G251="","",IF([1]source_data!F251="",_xlfn.XLOOKUP(T249,[1]tailored_settings!$B$20:$B$25,[1]tailored_settings!$A$20:$A$25,"")))</f>
        <v>Providing financial aid during a time of crisis</v>
      </c>
      <c r="D249" s="12">
        <f>IF([1]source_data!G251="","",IF([1]source_data!G251="","",[1]source_data!G251))</f>
        <v>350</v>
      </c>
      <c r="E249" s="11" t="str">
        <f>IF([1]source_data!G251="","",[1]tailored_settings!$B$3)</f>
        <v>GBP</v>
      </c>
      <c r="F249" s="13" t="str">
        <f>IF([1]source_data!G251="","",IF([1]source_data!H251="","",[1]source_data!H251))</f>
        <v>2025-11-10</v>
      </c>
      <c r="G249" s="11" t="str">
        <f>IF([1]source_data!G251="","",[1]tailored_settings!$B$5)</f>
        <v>Individual Recipient</v>
      </c>
      <c r="H249" s="11" t="str">
        <f>IF([1]source_data!G251="","",IF(AND([1]source_data!A251&lt;&gt;"",[1]tailored_settings!$B$16="Publish"),CONCATENATE([1]tailored_settings!$B$2&amp;[1]source_data!A251),IF(AND([1]source_data!A251&lt;&gt;"",[1]tailored_settings!$B$16="Do not publish"),CONCATENATE([1]tailored_settings!$B$4&amp;TEXT(ROW(A249)-1,"0000")&amp;"_"&amp;TEXT(F249,"yyyy-mm")),CONCATENATE([1]tailored_settings!$B$4&amp;TEXT(ROW(A249)-1,"0000")&amp;"_"&amp;TEXT(F249,"yyyy-mm")))))</f>
        <v>360G-Longleigh-IND-0248_2025-11</v>
      </c>
      <c r="I249" s="11" t="str">
        <f>IF([1]source_data!G251="","",[1]tailored_settings!$B$7)</f>
        <v>Longleigh Foundation</v>
      </c>
      <c r="J249" s="11" t="str">
        <f>IF([1]source_data!G251="","",[1]tailored_settings!$B$6)</f>
        <v>GB-CHC-1169016</v>
      </c>
      <c r="K249" s="11" t="str">
        <f>IF([1]source_data!G251="","",IF([1]source_data!I251="","",VLOOKUP([1]source_data!I251,[1]codelist_mapping!A:C,3,FALSE)))</f>
        <v>GTIR030</v>
      </c>
      <c r="L249" s="11" t="str">
        <f>IF([1]source_data!G251="","",IF([1]source_data!J251="","",VLOOKUP([1]source_data!J251,[1]codelist_mapping!A:C,3,FALSE)))</f>
        <v/>
      </c>
      <c r="M249" s="11" t="str">
        <f>IF([1]source_data!G251="","",IF([1]source_data!K251="","",IF([1]source_data!M251&lt;&gt;"",CONCATENATE(VLOOKUP([1]source_data!K251,[1]codelist_mapping!F:H,3,FALSE)&amp;";"&amp;VLOOKUP([1]source_data!L251,[1]codelist_mapping!F:H,3,FALSE)&amp;";"&amp;VLOOKUP([1]source_data!M251,[1]codelist_mapping!F:H,3,FALSE)),IF([1]source_data!L251&lt;&gt;"",CONCATENATE(VLOOKUP([1]source_data!K251,[1]codelist_mapping!F:H,3,FALSE)&amp;";"&amp;VLOOKUP([1]source_data!L251,[1]codelist_mapping!F:H,3,FALSE)),IF([1]source_data!K251&lt;&gt;"",CONCATENATE(VLOOKUP([1]source_data!K251,[1]codelist_mapping!F:H,3,FALSE)))))))</f>
        <v>GTIP070</v>
      </c>
      <c r="N249" s="14" t="str">
        <f>IF([1]source_data!G251="","",IF([1]source_data!D251="","",VLOOKUP([1]source_data!D251,[1]geo_data!A:I,9,FALSE)))</f>
        <v>Knaphill</v>
      </c>
      <c r="O249" s="14" t="str">
        <f>IF([1]source_data!G251="","",IF([1]source_data!D251="","",VLOOKUP([1]source_data!D251,[1]geo_data!A:I,8,FALSE)))</f>
        <v>E05010801</v>
      </c>
      <c r="P249" s="14" t="str">
        <f>IF([1]source_data!G251="","",IF(LEFT(O249,3)="E05","WD",IF(LEFT(O249,3)="S13","WD",IF(LEFT(O249,3)="W05","WD",IF(LEFT(O249,3)="W06","UA",IF(LEFT(O249,3)="S12","CA",IF(LEFT(O249,3)="E06","UA",IF(LEFT(O249,3)="E07","NMD",IF(LEFT(O249,3)="E08","MD",IF(LEFT(O249,3)="E09","LONB"))))))))))</f>
        <v>WD</v>
      </c>
      <c r="Q249" s="14" t="str">
        <f>IF([1]source_data!G251="","",IF([1]source_data!D251="","",VLOOKUP([1]source_data!D251,[1]geo_data!A:I,7,FALSE)))</f>
        <v>Woking</v>
      </c>
      <c r="R249" s="14" t="str">
        <f>IF([1]source_data!G251="","",IF([1]source_data!D251="","",VLOOKUP([1]source_data!D251,[1]geo_data!A:I,6,FALSE)))</f>
        <v>E07000217</v>
      </c>
      <c r="S249" s="14" t="str">
        <f>IF([1]source_data!G251="","",IF(LEFT(R249,3)="E05","WD",IF(LEFT(R249,3)="S13","WD",IF(LEFT(R249,3)="W05","WD",IF(LEFT(R249,3)="W06","UA",IF(LEFT(R249,3)="S12","CA",IF(LEFT(R249,3)="E06","UA",IF(LEFT(R249,3)="E07","NMD",IF(LEFT(R249,3)="E08","MD",IF(LEFT(R249,3)="E09","LONB"))))))))))</f>
        <v>NMD</v>
      </c>
      <c r="T249" s="11" t="str">
        <f>IF([1]source_data!G251="","",IF([1]source_data!N251="","",[1]source_data!N251))</f>
        <v>Crisis Grant</v>
      </c>
      <c r="U249" s="15">
        <f>IF([1]source_data!G251="","",[1]tailored_settings!$B$8)</f>
        <v>46239</v>
      </c>
      <c r="V249" s="11" t="str">
        <f>IF([1]source_data!G251="","",[1]tailored_settings!$B$9)</f>
        <v>http://www.longleigh.org/</v>
      </c>
      <c r="W249" s="13" t="str">
        <f>IF([1]source_data!G251="","",IF([1]source_data!O251="","",[1]source_data!O251))</f>
        <v>2025-11-10</v>
      </c>
      <c r="X249" s="16" t="str">
        <f>IF([1]source_data!G251="","",IF([1]source_data!P251="","",[1]source_data!P251))</f>
        <v>2026-01-13</v>
      </c>
      <c r="Y249" s="17">
        <f>IF([1]source_data!G251="","",IF([1]source_data!Q251="","",[1]source_data!Q251))</f>
        <v>2</v>
      </c>
      <c r="Z249" s="18" t="str">
        <f>IF([1]source_data!G251="","",IF([1]source_data!I251="","",[1]tailored_settings!$B$10))</f>
        <v>Primary grant reason</v>
      </c>
      <c r="AA249" s="18" t="str">
        <f>IF([1]source_data!G251="","",IF([1]source_data!I251="","",[1]source_data!I251))</f>
        <v>1. Customer/family with a diagnosed condition or disability</v>
      </c>
      <c r="AB249" s="18" t="str">
        <f>IF([1]source_data!G251="","",IF([1]source_data!J251="","",[1]tailored_settings!$B$11))</f>
        <v/>
      </c>
      <c r="AC249" s="18" t="str">
        <f>IF([1]source_data!G251="","",IF([1]source_data!J251="","",[1]source_data!J251))</f>
        <v/>
      </c>
      <c r="AD249" s="18" t="str">
        <f>IF([1]source_data!G251="","",IF([1]source_data!K251="","",[1]tailored_settings!$B$12))</f>
        <v>Grant purpose</v>
      </c>
      <c r="AE249" s="18" t="str">
        <f>IF([1]source_data!G251="","",IF([1]source_data!K251="","",[1]source_data!K251))</f>
        <v>Food vouchers</v>
      </c>
      <c r="AF249" s="18" t="str">
        <f>IF([1]source_data!G251="","",IF([1]source_data!K251="","",[1]tailored_settings!$B$13))</f>
        <v>Grant purpose</v>
      </c>
      <c r="AG249" s="18" t="str">
        <f>IF([1]source_data!G251="","",IF([1]source_data!K251="","",[1]source_data!K251))</f>
        <v>Food vouchers</v>
      </c>
      <c r="AH249" s="18" t="str">
        <f>IF([1]source_data!G251="","",IF([1]source_data!M251="","",[1]tailored_settings!$B$14))</f>
        <v/>
      </c>
      <c r="AI249" s="18" t="str">
        <f>IF([1]source_data!G251="","",IF([1]source_data!M251="","",[1]source_data!M251))</f>
        <v/>
      </c>
    </row>
    <row r="250" spans="1:35" ht="16" x14ac:dyDescent="0.2">
      <c r="A250" s="11" t="str">
        <f>IF([1]source_data!G252="","",IF(AND([1]source_data!C252&lt;&gt;"",[1]tailored_settings!$B$15="Publish"),CONCATENATE([1]tailored_settings!$B$2&amp;[1]source_data!C252),IF(AND([1]source_data!C252&lt;&gt;"",[1]tailored_settings!$B$15="Do not publish"),CONCATENATE([1]tailored_settings!$B$2&amp;TEXT(ROW(A250)-1,"0000")&amp;"_"&amp;TEXT(F250,"yyyy-mm")),CONCATENATE([1]tailored_settings!$B$2&amp;TEXT(ROW(A250)-1,"0000")&amp;"_"&amp;TEXT(F250,"yyyy-mm")))))</f>
        <v>360G-Longleigh-E25-00332W</v>
      </c>
      <c r="B250" s="11" t="str">
        <f>IF([1]source_data!G252="","",IF([1]source_data!E252&lt;&gt;"",[1]source_data!E252,CONCATENATE("Grant to "&amp;G250)))</f>
        <v>Grant to Individual Recipient</v>
      </c>
      <c r="C250" s="11" t="str">
        <f>IF([1]source_data!G252="","",IF([1]source_data!F252="",_xlfn.XLOOKUP(T250,[1]tailored_settings!$B$20:$B$25,[1]tailored_settings!$A$20:$A$25,"")))</f>
        <v>Providing financial aid during a time of crisis</v>
      </c>
      <c r="D250" s="12">
        <f>IF([1]source_data!G252="","",IF([1]source_data!G252="","",[1]source_data!G252))</f>
        <v>350</v>
      </c>
      <c r="E250" s="11" t="str">
        <f>IF([1]source_data!G252="","",[1]tailored_settings!$B$3)</f>
        <v>GBP</v>
      </c>
      <c r="F250" s="13" t="str">
        <f>IF([1]source_data!G252="","",IF([1]source_data!H252="","",[1]source_data!H252))</f>
        <v>2025-11-10</v>
      </c>
      <c r="G250" s="11" t="str">
        <f>IF([1]source_data!G252="","",[1]tailored_settings!$B$5)</f>
        <v>Individual Recipient</v>
      </c>
      <c r="H250" s="11" t="str">
        <f>IF([1]source_data!G252="","",IF(AND([1]source_data!A252&lt;&gt;"",[1]tailored_settings!$B$16="Publish"),CONCATENATE([1]tailored_settings!$B$2&amp;[1]source_data!A252),IF(AND([1]source_data!A252&lt;&gt;"",[1]tailored_settings!$B$16="Do not publish"),CONCATENATE([1]tailored_settings!$B$4&amp;TEXT(ROW(A250)-1,"0000")&amp;"_"&amp;TEXT(F250,"yyyy-mm")),CONCATENATE([1]tailored_settings!$B$4&amp;TEXT(ROW(A250)-1,"0000")&amp;"_"&amp;TEXT(F250,"yyyy-mm")))))</f>
        <v>360G-Longleigh-IND-0249_2025-11</v>
      </c>
      <c r="I250" s="11" t="str">
        <f>IF([1]source_data!G252="","",[1]tailored_settings!$B$7)</f>
        <v>Longleigh Foundation</v>
      </c>
      <c r="J250" s="11" t="str">
        <f>IF([1]source_data!G252="","",[1]tailored_settings!$B$6)</f>
        <v>GB-CHC-1169016</v>
      </c>
      <c r="K250" s="11" t="str">
        <f>IF([1]source_data!G252="","",IF([1]source_data!I252="","",VLOOKUP([1]source_data!I252,[1]codelist_mapping!A:C,3,FALSE)))</f>
        <v>GTIR030</v>
      </c>
      <c r="L250" s="11" t="str">
        <f>IF([1]source_data!G252="","",IF([1]source_data!J252="","",VLOOKUP([1]source_data!J252,[1]codelist_mapping!A:C,3,FALSE)))</f>
        <v>GTIR040</v>
      </c>
      <c r="M250" s="11" t="str">
        <f>IF([1]source_data!G252="","",IF([1]source_data!K252="","",IF([1]source_data!M252&lt;&gt;"",CONCATENATE(VLOOKUP([1]source_data!K252,[1]codelist_mapping!F:H,3,FALSE)&amp;";"&amp;VLOOKUP([1]source_data!L252,[1]codelist_mapping!F:H,3,FALSE)&amp;";"&amp;VLOOKUP([1]source_data!M252,[1]codelist_mapping!F:H,3,FALSE)),IF([1]source_data!L252&lt;&gt;"",CONCATENATE(VLOOKUP([1]source_data!K252,[1]codelist_mapping!F:H,3,FALSE)&amp;";"&amp;VLOOKUP([1]source_data!L252,[1]codelist_mapping!F:H,3,FALSE)),IF([1]source_data!K252&lt;&gt;"",CONCATENATE(VLOOKUP([1]source_data!K252,[1]codelist_mapping!F:H,3,FALSE)))))))</f>
        <v>GTIP050</v>
      </c>
      <c r="N250" s="14" t="str">
        <f>IF([1]source_data!G252="","",IF([1]source_data!D252="","",VLOOKUP([1]source_data!D252,[1]geo_data!A:I,9,FALSE)))</f>
        <v>Dordon</v>
      </c>
      <c r="O250" s="14" t="str">
        <f>IF([1]source_data!G252="","",IF([1]source_data!D252="","",VLOOKUP([1]source_data!D252,[1]geo_data!A:I,8,FALSE)))</f>
        <v>E05007465</v>
      </c>
      <c r="P250" s="14" t="str">
        <f>IF([1]source_data!G252="","",IF(LEFT(O250,3)="E05","WD",IF(LEFT(O250,3)="S13","WD",IF(LEFT(O250,3)="W05","WD",IF(LEFT(O250,3)="W06","UA",IF(LEFT(O250,3)="S12","CA",IF(LEFT(O250,3)="E06","UA",IF(LEFT(O250,3)="E07","NMD",IF(LEFT(O250,3)="E08","MD",IF(LEFT(O250,3)="E09","LONB"))))))))))</f>
        <v>WD</v>
      </c>
      <c r="Q250" s="14" t="str">
        <f>IF([1]source_data!G252="","",IF([1]source_data!D252="","",VLOOKUP([1]source_data!D252,[1]geo_data!A:I,7,FALSE)))</f>
        <v>North Warwickshire</v>
      </c>
      <c r="R250" s="14" t="str">
        <f>IF([1]source_data!G252="","",IF([1]source_data!D252="","",VLOOKUP([1]source_data!D252,[1]geo_data!A:I,6,FALSE)))</f>
        <v>E07000218</v>
      </c>
      <c r="S250" s="14" t="str">
        <f>IF([1]source_data!G252="","",IF(LEFT(R250,3)="E05","WD",IF(LEFT(R250,3)="S13","WD",IF(LEFT(R250,3)="W05","WD",IF(LEFT(R250,3)="W06","UA",IF(LEFT(R250,3)="S12","CA",IF(LEFT(R250,3)="E06","UA",IF(LEFT(R250,3)="E07","NMD",IF(LEFT(R250,3)="E08","MD",IF(LEFT(R250,3)="E09","LONB"))))))))))</f>
        <v>NMD</v>
      </c>
      <c r="T250" s="11" t="str">
        <f>IF([1]source_data!G252="","",IF([1]source_data!N252="","",[1]source_data!N252))</f>
        <v>Crisis Grant</v>
      </c>
      <c r="U250" s="15">
        <f>IF([1]source_data!G252="","",[1]tailored_settings!$B$8)</f>
        <v>46239</v>
      </c>
      <c r="V250" s="11" t="str">
        <f>IF([1]source_data!G252="","",[1]tailored_settings!$B$9)</f>
        <v>http://www.longleigh.org/</v>
      </c>
      <c r="W250" s="13" t="str">
        <f>IF([1]source_data!G252="","",IF([1]source_data!O252="","",[1]source_data!O252))</f>
        <v>2025-11-10</v>
      </c>
      <c r="X250" s="16" t="str">
        <f>IF([1]source_data!G252="","",IF([1]source_data!P252="","",[1]source_data!P252))</f>
        <v>2026-02-12</v>
      </c>
      <c r="Y250" s="17">
        <f>IF([1]source_data!G252="","",IF([1]source_data!Q252="","",[1]source_data!Q252))</f>
        <v>3</v>
      </c>
      <c r="Z250" s="18" t="str">
        <f>IF([1]source_data!G252="","",IF([1]source_data!I252="","",[1]tailored_settings!$B$10))</f>
        <v>Primary grant reason</v>
      </c>
      <c r="AA250" s="18" t="str">
        <f>IF([1]source_data!G252="","",IF([1]source_data!I252="","",[1]source_data!I252))</f>
        <v>1. Customer/family with a diagnosed condition or disability</v>
      </c>
      <c r="AB250" s="18" t="str">
        <f>IF([1]source_data!G252="","",IF([1]source_data!J252="","",[1]tailored_settings!$B$11))</f>
        <v>Secondary grant reason</v>
      </c>
      <c r="AC250" s="18" t="str">
        <f>IF([1]source_data!G252="","",IF([1]source_data!J252="","",[1]source_data!J252))</f>
        <v>2. Customer/family receiving medication and/or therapy for a mental health condition or substance addiction.</v>
      </c>
      <c r="AD250" s="18" t="str">
        <f>IF([1]source_data!G252="","",IF([1]source_data!K252="","",[1]tailored_settings!$B$12))</f>
        <v>Grant purpose</v>
      </c>
      <c r="AE250" s="18" t="str">
        <f>IF([1]source_data!G252="","",IF([1]source_data!K252="","",[1]source_data!K252))</f>
        <v>Utility vouchers</v>
      </c>
      <c r="AF250" s="18" t="str">
        <f>IF([1]source_data!G252="","",IF([1]source_data!K252="","",[1]tailored_settings!$B$13))</f>
        <v>Grant purpose</v>
      </c>
      <c r="AG250" s="18" t="str">
        <f>IF([1]source_data!G252="","",IF([1]source_data!K252="","",[1]source_data!K252))</f>
        <v>Utility vouchers</v>
      </c>
      <c r="AH250" s="18" t="str">
        <f>IF([1]source_data!G252="","",IF([1]source_data!M252="","",[1]tailored_settings!$B$14))</f>
        <v/>
      </c>
      <c r="AI250" s="18" t="str">
        <f>IF([1]source_data!G252="","",IF([1]source_data!M252="","",[1]source_data!M252))</f>
        <v/>
      </c>
    </row>
    <row r="251" spans="1:35" ht="16" x14ac:dyDescent="0.2">
      <c r="A251" s="11" t="str">
        <f>IF([1]source_data!G253="","",IF(AND([1]source_data!C253&lt;&gt;"",[1]tailored_settings!$B$15="Publish"),CONCATENATE([1]tailored_settings!$B$2&amp;[1]source_data!C253),IF(AND([1]source_data!C253&lt;&gt;"",[1]tailored_settings!$B$15="Do not publish"),CONCATENATE([1]tailored_settings!$B$2&amp;TEXT(ROW(A251)-1,"0000")&amp;"_"&amp;TEXT(F251,"yyyy-mm")),CONCATENATE([1]tailored_settings!$B$2&amp;TEXT(ROW(A251)-1,"0000")&amp;"_"&amp;TEXT(F251,"yyyy-mm")))))</f>
        <v>360G-Longleigh-E25-00333W</v>
      </c>
      <c r="B251" s="11" t="str">
        <f>IF([1]source_data!G253="","",IF([1]source_data!E253&lt;&gt;"",[1]source_data!E253,CONCATENATE("Grant to "&amp;G251)))</f>
        <v>Grant to Individual Recipient</v>
      </c>
      <c r="C251" s="11" t="str">
        <f>IF([1]source_data!G253="","",IF([1]source_data!F253="",_xlfn.XLOOKUP(T251,[1]tailored_settings!$B$20:$B$25,[1]tailored_settings!$A$20:$A$25,"")))</f>
        <v>Helping to alleviate financial hardship</v>
      </c>
      <c r="D251" s="12">
        <f>IF([1]source_data!G253="","",IF([1]source_data!G253="","",[1]source_data!G253))</f>
        <v>928.54</v>
      </c>
      <c r="E251" s="11" t="str">
        <f>IF([1]source_data!G253="","",[1]tailored_settings!$B$3)</f>
        <v>GBP</v>
      </c>
      <c r="F251" s="13" t="str">
        <f>IF([1]source_data!G253="","",IF([1]source_data!H253="","",[1]source_data!H253))</f>
        <v>2025-11-10</v>
      </c>
      <c r="G251" s="11" t="str">
        <f>IF([1]source_data!G253="","",[1]tailored_settings!$B$5)</f>
        <v>Individual Recipient</v>
      </c>
      <c r="H251" s="11" t="str">
        <f>IF([1]source_data!G253="","",IF(AND([1]source_data!A253&lt;&gt;"",[1]tailored_settings!$B$16="Publish"),CONCATENATE([1]tailored_settings!$B$2&amp;[1]source_data!A253),IF(AND([1]source_data!A253&lt;&gt;"",[1]tailored_settings!$B$16="Do not publish"),CONCATENATE([1]tailored_settings!$B$4&amp;TEXT(ROW(A251)-1,"0000")&amp;"_"&amp;TEXT(F251,"yyyy-mm")),CONCATENATE([1]tailored_settings!$B$4&amp;TEXT(ROW(A251)-1,"0000")&amp;"_"&amp;TEXT(F251,"yyyy-mm")))))</f>
        <v>360G-Longleigh-IND-0250_2025-11</v>
      </c>
      <c r="I251" s="11" t="str">
        <f>IF([1]source_data!G253="","",[1]tailored_settings!$B$7)</f>
        <v>Longleigh Foundation</v>
      </c>
      <c r="J251" s="11" t="str">
        <f>IF([1]source_data!G253="","",[1]tailored_settings!$B$6)</f>
        <v>GB-CHC-1169016</v>
      </c>
      <c r="K251" s="11" t="str">
        <f>IF([1]source_data!G253="","",IF([1]source_data!I253="","",VLOOKUP([1]source_data!I253,[1]codelist_mapping!A:C,3,FALSE)))</f>
        <v>GTIR080</v>
      </c>
      <c r="L251" s="11" t="str">
        <f>IF([1]source_data!G253="","",IF([1]source_data!J253="","",VLOOKUP([1]source_data!J253,[1]codelist_mapping!A:C,3,FALSE)))</f>
        <v/>
      </c>
      <c r="M251" s="11" t="str">
        <f>IF([1]source_data!G253="","",IF([1]source_data!K253="","",IF([1]source_data!M253&lt;&gt;"",CONCATENATE(VLOOKUP([1]source_data!K253,[1]codelist_mapping!F:H,3,FALSE)&amp;";"&amp;VLOOKUP([1]source_data!L253,[1]codelist_mapping!F:H,3,FALSE)&amp;";"&amp;VLOOKUP([1]source_data!M253,[1]codelist_mapping!F:H,3,FALSE)),IF([1]source_data!L253&lt;&gt;"",CONCATENATE(VLOOKUP([1]source_data!K253,[1]codelist_mapping!F:H,3,FALSE)&amp;";"&amp;VLOOKUP([1]source_data!L253,[1]codelist_mapping!F:H,3,FALSE)),IF([1]source_data!K253&lt;&gt;"",CONCATENATE(VLOOKUP([1]source_data!K253,[1]codelist_mapping!F:H,3,FALSE)))))))</f>
        <v>GTIP020;GTIP060</v>
      </c>
      <c r="N251" s="14" t="str">
        <f>IF([1]source_data!G253="","",IF([1]source_data!D253="","",VLOOKUP([1]source_data!D253,[1]geo_data!A:I,9,FALSE)))</f>
        <v>Kenilworth St John's</v>
      </c>
      <c r="O251" s="14" t="str">
        <f>IF([1]source_data!G253="","",IF([1]source_data!D253="","",VLOOKUP([1]source_data!D253,[1]geo_data!A:I,8,FALSE)))</f>
        <v>E05012620</v>
      </c>
      <c r="P251" s="14" t="str">
        <f>IF([1]source_data!G253="","",IF(LEFT(O251,3)="E05","WD",IF(LEFT(O251,3)="S13","WD",IF(LEFT(O251,3)="W05","WD",IF(LEFT(O251,3)="W06","UA",IF(LEFT(O251,3)="S12","CA",IF(LEFT(O251,3)="E06","UA",IF(LEFT(O251,3)="E07","NMD",IF(LEFT(O251,3)="E08","MD",IF(LEFT(O251,3)="E09","LONB"))))))))))</f>
        <v>WD</v>
      </c>
      <c r="Q251" s="14" t="str">
        <f>IF([1]source_data!G253="","",IF([1]source_data!D253="","",VLOOKUP([1]source_data!D253,[1]geo_data!A:I,7,FALSE)))</f>
        <v>Warwick</v>
      </c>
      <c r="R251" s="14" t="str">
        <f>IF([1]source_data!G253="","",IF([1]source_data!D253="","",VLOOKUP([1]source_data!D253,[1]geo_data!A:I,6,FALSE)))</f>
        <v>E07000222</v>
      </c>
      <c r="S251" s="14" t="str">
        <f>IF([1]source_data!G253="","",IF(LEFT(R251,3)="E05","WD",IF(LEFT(R251,3)="S13","WD",IF(LEFT(R251,3)="W05","WD",IF(LEFT(R251,3)="W06","UA",IF(LEFT(R251,3)="S12","CA",IF(LEFT(R251,3)="E06","UA",IF(LEFT(R251,3)="E07","NMD",IF(LEFT(R251,3)="E08","MD",IF(LEFT(R251,3)="E09","LONB"))))))))))</f>
        <v>NMD</v>
      </c>
      <c r="T251" s="11" t="str">
        <f>IF([1]source_data!G253="","",IF([1]source_data!N253="","",[1]source_data!N253))</f>
        <v>Hardship Grant</v>
      </c>
      <c r="U251" s="15">
        <f>IF([1]source_data!G253="","",[1]tailored_settings!$B$8)</f>
        <v>46239</v>
      </c>
      <c r="V251" s="11" t="str">
        <f>IF([1]source_data!G253="","",[1]tailored_settings!$B$9)</f>
        <v>http://www.longleigh.org/</v>
      </c>
      <c r="W251" s="13" t="str">
        <f>IF([1]source_data!G253="","",IF([1]source_data!O253="","",[1]source_data!O253))</f>
        <v>2025-11-10</v>
      </c>
      <c r="X251" s="16" t="str">
        <f>IF([1]source_data!G253="","",IF([1]source_data!P253="","",[1]source_data!P253))</f>
        <v>2025-11-17</v>
      </c>
      <c r="Y251" s="17">
        <f>IF([1]source_data!G253="","",IF([1]source_data!Q253="","",[1]source_data!Q253))</f>
        <v>0</v>
      </c>
      <c r="Z251" s="18" t="str">
        <f>IF([1]source_data!G253="","",IF([1]source_data!I253="","",[1]tailored_settings!$B$10))</f>
        <v>Primary grant reason</v>
      </c>
      <c r="AA251" s="18" t="str">
        <f>IF([1]source_data!G253="","",IF([1]source_data!I253="","",[1]source_data!I253))</f>
        <v>3. Customer/family moving from homelessness/supported living into independent living.</v>
      </c>
      <c r="AB251" s="18" t="str">
        <f>IF([1]source_data!G253="","",IF([1]source_data!J253="","",[1]tailored_settings!$B$11))</f>
        <v/>
      </c>
      <c r="AC251" s="18" t="str">
        <f>IF([1]source_data!G253="","",IF([1]source_data!J253="","",[1]source_data!J253))</f>
        <v/>
      </c>
      <c r="AD251" s="18" t="str">
        <f>IF([1]source_data!G253="","",IF([1]source_data!K253="","",[1]tailored_settings!$B$12))</f>
        <v>Grant purpose</v>
      </c>
      <c r="AE251" s="18" t="str">
        <f>IF([1]source_data!G253="","",IF([1]source_data!K253="","",[1]source_data!K253))</f>
        <v xml:space="preserve">Furniture </v>
      </c>
      <c r="AF251" s="18" t="str">
        <f>IF([1]source_data!G253="","",IF([1]source_data!K253="","",[1]tailored_settings!$B$13))</f>
        <v>Grant purpose</v>
      </c>
      <c r="AG251" s="18" t="str">
        <f>IF([1]source_data!G253="","",IF([1]source_data!K253="","",[1]source_data!K253))</f>
        <v xml:space="preserve">Furniture </v>
      </c>
      <c r="AH251" s="18" t="str">
        <f>IF([1]source_data!G253="","",IF([1]source_data!M253="","",[1]tailored_settings!$B$14))</f>
        <v/>
      </c>
      <c r="AI251" s="18" t="str">
        <f>IF([1]source_data!G253="","",IF([1]source_data!M253="","",[1]source_data!M253))</f>
        <v/>
      </c>
    </row>
    <row r="252" spans="1:35" ht="16" x14ac:dyDescent="0.2">
      <c r="A252" s="11" t="str">
        <f>IF([1]source_data!G254="","",IF(AND([1]source_data!C254&lt;&gt;"",[1]tailored_settings!$B$15="Publish"),CONCATENATE([1]tailored_settings!$B$2&amp;[1]source_data!C254),IF(AND([1]source_data!C254&lt;&gt;"",[1]tailored_settings!$B$15="Do not publish"),CONCATENATE([1]tailored_settings!$B$2&amp;TEXT(ROW(A252)-1,"0000")&amp;"_"&amp;TEXT(F252,"yyyy-mm")),CONCATENATE([1]tailored_settings!$B$2&amp;TEXT(ROW(A252)-1,"0000")&amp;"_"&amp;TEXT(F252,"yyyy-mm")))))</f>
        <v>360G-Longleigh-E25-00334W</v>
      </c>
      <c r="B252" s="11" t="str">
        <f>IF([1]source_data!G254="","",IF([1]source_data!E254&lt;&gt;"",[1]source_data!E254,CONCATENATE("Grant to "&amp;G252)))</f>
        <v>Grant to Individual Recipient</v>
      </c>
      <c r="C252" s="11" t="str">
        <f>IF([1]source_data!G254="","",IF([1]source_data!F254="",_xlfn.XLOOKUP(T252,[1]tailored_settings!$B$20:$B$25,[1]tailored_settings!$A$20:$A$25,"")))</f>
        <v>Providing financial aid during a time of crisis</v>
      </c>
      <c r="D252" s="12">
        <f>IF([1]source_data!G254="","",IF([1]source_data!G254="","",[1]source_data!G254))</f>
        <v>350</v>
      </c>
      <c r="E252" s="11" t="str">
        <f>IF([1]source_data!G254="","",[1]tailored_settings!$B$3)</f>
        <v>GBP</v>
      </c>
      <c r="F252" s="13" t="str">
        <f>IF([1]source_data!G254="","",IF([1]source_data!H254="","",[1]source_data!H254))</f>
        <v>2025-11-10</v>
      </c>
      <c r="G252" s="11" t="str">
        <f>IF([1]source_data!G254="","",[1]tailored_settings!$B$5)</f>
        <v>Individual Recipient</v>
      </c>
      <c r="H252" s="11" t="str">
        <f>IF([1]source_data!G254="","",IF(AND([1]source_data!A254&lt;&gt;"",[1]tailored_settings!$B$16="Publish"),CONCATENATE([1]tailored_settings!$B$2&amp;[1]source_data!A254),IF(AND([1]source_data!A254&lt;&gt;"",[1]tailored_settings!$B$16="Do not publish"),CONCATENATE([1]tailored_settings!$B$4&amp;TEXT(ROW(A252)-1,"0000")&amp;"_"&amp;TEXT(F252,"yyyy-mm")),CONCATENATE([1]tailored_settings!$B$4&amp;TEXT(ROW(A252)-1,"0000")&amp;"_"&amp;TEXT(F252,"yyyy-mm")))))</f>
        <v>360G-Longleigh-IND-0251_2025-11</v>
      </c>
      <c r="I252" s="11" t="str">
        <f>IF([1]source_data!G254="","",[1]tailored_settings!$B$7)</f>
        <v>Longleigh Foundation</v>
      </c>
      <c r="J252" s="11" t="str">
        <f>IF([1]source_data!G254="","",[1]tailored_settings!$B$6)</f>
        <v>GB-CHC-1169016</v>
      </c>
      <c r="K252" s="11" t="str">
        <f>IF([1]source_data!G254="","",IF([1]source_data!I254="","",VLOOKUP([1]source_data!I254,[1]codelist_mapping!A:C,3,FALSE)))</f>
        <v>GTIR010</v>
      </c>
      <c r="L252" s="11" t="str">
        <f>IF([1]source_data!G254="","",IF([1]source_data!J254="","",VLOOKUP([1]source_data!J254,[1]codelist_mapping!A:C,3,FALSE)))</f>
        <v/>
      </c>
      <c r="M252" s="11" t="str">
        <f>IF([1]source_data!G254="","",IF([1]source_data!K254="","",IF([1]source_data!M254&lt;&gt;"",CONCATENATE(VLOOKUP([1]source_data!K254,[1]codelist_mapping!F:H,3,FALSE)&amp;";"&amp;VLOOKUP([1]source_data!L254,[1]codelist_mapping!F:H,3,FALSE)&amp;";"&amp;VLOOKUP([1]source_data!M254,[1]codelist_mapping!F:H,3,FALSE)),IF([1]source_data!L254&lt;&gt;"",CONCATENATE(VLOOKUP([1]source_data!K254,[1]codelist_mapping!F:H,3,FALSE)&amp;";"&amp;VLOOKUP([1]source_data!L254,[1]codelist_mapping!F:H,3,FALSE)),IF([1]source_data!K254&lt;&gt;"",CONCATENATE(VLOOKUP([1]source_data!K254,[1]codelist_mapping!F:H,3,FALSE)))))))</f>
        <v>GTIP070</v>
      </c>
      <c r="N252" s="14" t="str">
        <f>IF([1]source_data!G254="","",IF([1]source_data!D254="","",VLOOKUP([1]source_data!D254,[1]geo_data!A:I,9,FALSE)))</f>
        <v>Peacehaven North</v>
      </c>
      <c r="O252" s="14" t="str">
        <f>IF([1]source_data!G254="","",IF([1]source_data!D254="","",VLOOKUP([1]source_data!D254,[1]geo_data!A:I,8,FALSE)))</f>
        <v>E05011595</v>
      </c>
      <c r="P252" s="14" t="str">
        <f>IF([1]source_data!G254="","",IF(LEFT(O252,3)="E05","WD",IF(LEFT(O252,3)="S13","WD",IF(LEFT(O252,3)="W05","WD",IF(LEFT(O252,3)="W06","UA",IF(LEFT(O252,3)="S12","CA",IF(LEFT(O252,3)="E06","UA",IF(LEFT(O252,3)="E07","NMD",IF(LEFT(O252,3)="E08","MD",IF(LEFT(O252,3)="E09","LONB"))))))))))</f>
        <v>WD</v>
      </c>
      <c r="Q252" s="14" t="str">
        <f>IF([1]source_data!G254="","",IF([1]source_data!D254="","",VLOOKUP([1]source_data!D254,[1]geo_data!A:I,7,FALSE)))</f>
        <v>Lewes</v>
      </c>
      <c r="R252" s="14" t="str">
        <f>IF([1]source_data!G254="","",IF([1]source_data!D254="","",VLOOKUP([1]source_data!D254,[1]geo_data!A:I,6,FALSE)))</f>
        <v>E07000063</v>
      </c>
      <c r="S252" s="14" t="str">
        <f>IF([1]source_data!G254="","",IF(LEFT(R252,3)="E05","WD",IF(LEFT(R252,3)="S13","WD",IF(LEFT(R252,3)="W05","WD",IF(LEFT(R252,3)="W06","UA",IF(LEFT(R252,3)="S12","CA",IF(LEFT(R252,3)="E06","UA",IF(LEFT(R252,3)="E07","NMD",IF(LEFT(R252,3)="E08","MD",IF(LEFT(R252,3)="E09","LONB"))))))))))</f>
        <v>NMD</v>
      </c>
      <c r="T252" s="11" t="str">
        <f>IF([1]source_data!G254="","",IF([1]source_data!N254="","",[1]source_data!N254))</f>
        <v>Crisis Grant</v>
      </c>
      <c r="U252" s="15">
        <f>IF([1]source_data!G254="","",[1]tailored_settings!$B$8)</f>
        <v>46239</v>
      </c>
      <c r="V252" s="11" t="str">
        <f>IF([1]source_data!G254="","",[1]tailored_settings!$B$9)</f>
        <v>http://www.longleigh.org/</v>
      </c>
      <c r="W252" s="13" t="str">
        <f>IF([1]source_data!G254="","",IF([1]source_data!O254="","",[1]source_data!O254))</f>
        <v>2025-11-10</v>
      </c>
      <c r="X252" s="16" t="str">
        <f>IF([1]source_data!G254="","",IF([1]source_data!P254="","",[1]source_data!P254))</f>
        <v>2025-12-18</v>
      </c>
      <c r="Y252" s="17">
        <f>IF([1]source_data!G254="","",IF([1]source_data!Q254="","",[1]source_data!Q254))</f>
        <v>1</v>
      </c>
      <c r="Z252" s="18" t="str">
        <f>IF([1]source_data!G254="","",IF([1]source_data!I254="","",[1]tailored_settings!$B$10))</f>
        <v>Primary grant reason</v>
      </c>
      <c r="AA252" s="18" t="str">
        <f>IF([1]source_data!G254="","",IF([1]source_data!I254="","",[1]source_data!I254))</f>
        <v>6d. Customer/family under the care of Social Services (Adult or Children’s) - FH</v>
      </c>
      <c r="AB252" s="18" t="str">
        <f>IF([1]source_data!G254="","",IF([1]source_data!J254="","",[1]tailored_settings!$B$11))</f>
        <v/>
      </c>
      <c r="AC252" s="18" t="str">
        <f>IF([1]source_data!G254="","",IF([1]source_data!J254="","",[1]source_data!J254))</f>
        <v/>
      </c>
      <c r="AD252" s="18" t="str">
        <f>IF([1]source_data!G254="","",IF([1]source_data!K254="","",[1]tailored_settings!$B$12))</f>
        <v>Grant purpose</v>
      </c>
      <c r="AE252" s="18" t="str">
        <f>IF([1]source_data!G254="","",IF([1]source_data!K254="","",[1]source_data!K254))</f>
        <v>Food vouchers</v>
      </c>
      <c r="AF252" s="18" t="str">
        <f>IF([1]source_data!G254="","",IF([1]source_data!K254="","",[1]tailored_settings!$B$13))</f>
        <v>Grant purpose</v>
      </c>
      <c r="AG252" s="18" t="str">
        <f>IF([1]source_data!G254="","",IF([1]source_data!K254="","",[1]source_data!K254))</f>
        <v>Food vouchers</v>
      </c>
      <c r="AH252" s="18" t="str">
        <f>IF([1]source_data!G254="","",IF([1]source_data!M254="","",[1]tailored_settings!$B$14))</f>
        <v/>
      </c>
      <c r="AI252" s="18" t="str">
        <f>IF([1]source_data!G254="","",IF([1]source_data!M254="","",[1]source_data!M254))</f>
        <v/>
      </c>
    </row>
    <row r="253" spans="1:35" ht="16" x14ac:dyDescent="0.2">
      <c r="A253" s="11" t="str">
        <f>IF([1]source_data!G255="","",IF(AND([1]source_data!C255&lt;&gt;"",[1]tailored_settings!$B$15="Publish"),CONCATENATE([1]tailored_settings!$B$2&amp;[1]source_data!C255),IF(AND([1]source_data!C255&lt;&gt;"",[1]tailored_settings!$B$15="Do not publish"),CONCATENATE([1]tailored_settings!$B$2&amp;TEXT(ROW(A253)-1,"0000")&amp;"_"&amp;TEXT(F253,"yyyy-mm")),CONCATENATE([1]tailored_settings!$B$2&amp;TEXT(ROW(A253)-1,"0000")&amp;"_"&amp;TEXT(F253,"yyyy-mm")))))</f>
        <v>360G-Longleigh-E25-00335W</v>
      </c>
      <c r="B253" s="11" t="str">
        <f>IF([1]source_data!G255="","",IF([1]source_data!E255&lt;&gt;"",[1]source_data!E255,CONCATENATE("Grant to "&amp;G253)))</f>
        <v>Grant to Individual Recipient</v>
      </c>
      <c r="C253" s="11" t="str">
        <f>IF([1]source_data!G255="","",IF([1]source_data!F255="",_xlfn.XLOOKUP(T253,[1]tailored_settings!$B$20:$B$25,[1]tailored_settings!$A$20:$A$25,"")))</f>
        <v>Providing financial aid during a time of crisis</v>
      </c>
      <c r="D253" s="12">
        <f>IF([1]source_data!G255="","",IF([1]source_data!G255="","",[1]source_data!G255))</f>
        <v>350</v>
      </c>
      <c r="E253" s="11" t="str">
        <f>IF([1]source_data!G255="","",[1]tailored_settings!$B$3)</f>
        <v>GBP</v>
      </c>
      <c r="F253" s="13" t="str">
        <f>IF([1]source_data!G255="","",IF([1]source_data!H255="","",[1]source_data!H255))</f>
        <v>2025-11-11</v>
      </c>
      <c r="G253" s="11" t="str">
        <f>IF([1]source_data!G255="","",[1]tailored_settings!$B$5)</f>
        <v>Individual Recipient</v>
      </c>
      <c r="H253" s="11" t="str">
        <f>IF([1]source_data!G255="","",IF(AND([1]source_data!A255&lt;&gt;"",[1]tailored_settings!$B$16="Publish"),CONCATENATE([1]tailored_settings!$B$2&amp;[1]source_data!A255),IF(AND([1]source_data!A255&lt;&gt;"",[1]tailored_settings!$B$16="Do not publish"),CONCATENATE([1]tailored_settings!$B$4&amp;TEXT(ROW(A253)-1,"0000")&amp;"_"&amp;TEXT(F253,"yyyy-mm")),CONCATENATE([1]tailored_settings!$B$4&amp;TEXT(ROW(A253)-1,"0000")&amp;"_"&amp;TEXT(F253,"yyyy-mm")))))</f>
        <v>360G-Longleigh-IND-0252_2025-11</v>
      </c>
      <c r="I253" s="11" t="str">
        <f>IF([1]source_data!G255="","",[1]tailored_settings!$B$7)</f>
        <v>Longleigh Foundation</v>
      </c>
      <c r="J253" s="11" t="str">
        <f>IF([1]source_data!G255="","",[1]tailored_settings!$B$6)</f>
        <v>GB-CHC-1169016</v>
      </c>
      <c r="K253" s="11" t="str">
        <f>IF([1]source_data!G255="","",IF([1]source_data!I255="","",VLOOKUP([1]source_data!I255,[1]codelist_mapping!A:C,3,FALSE)))</f>
        <v>GTIR040</v>
      </c>
      <c r="L253" s="11" t="str">
        <f>IF([1]source_data!G255="","",IF([1]source_data!J255="","",VLOOKUP([1]source_data!J255,[1]codelist_mapping!A:C,3,FALSE)))</f>
        <v/>
      </c>
      <c r="M253" s="11" t="str">
        <f>IF([1]source_data!G255="","",IF([1]source_data!K255="","",IF([1]source_data!M255&lt;&gt;"",CONCATENATE(VLOOKUP([1]source_data!K255,[1]codelist_mapping!F:H,3,FALSE)&amp;";"&amp;VLOOKUP([1]source_data!L255,[1]codelist_mapping!F:H,3,FALSE)&amp;";"&amp;VLOOKUP([1]source_data!M255,[1]codelist_mapping!F:H,3,FALSE)),IF([1]source_data!L255&lt;&gt;"",CONCATENATE(VLOOKUP([1]source_data!K255,[1]codelist_mapping!F:H,3,FALSE)&amp;";"&amp;VLOOKUP([1]source_data!L255,[1]codelist_mapping!F:H,3,FALSE)),IF([1]source_data!K255&lt;&gt;"",CONCATENATE(VLOOKUP([1]source_data!K255,[1]codelist_mapping!F:H,3,FALSE)))))))</f>
        <v>GTIP070</v>
      </c>
      <c r="N253" s="14" t="str">
        <f>IF([1]source_data!G255="","",IF([1]source_data!D255="","",VLOOKUP([1]source_data!D255,[1]geo_data!A:I,9,FALSE)))</f>
        <v>Leicester Forest &amp; Lubbesthorpe</v>
      </c>
      <c r="O253" s="14" t="str">
        <f>IF([1]source_data!G255="","",IF([1]source_data!D255="","",VLOOKUP([1]source_data!D255,[1]geo_data!A:I,8,FALSE)))</f>
        <v>E05015273</v>
      </c>
      <c r="P253" s="14" t="str">
        <f>IF([1]source_data!G255="","",IF(LEFT(O253,3)="E05","WD",IF(LEFT(O253,3)="S13","WD",IF(LEFT(O253,3)="W05","WD",IF(LEFT(O253,3)="W06","UA",IF(LEFT(O253,3)="S12","CA",IF(LEFT(O253,3)="E06","UA",IF(LEFT(O253,3)="E07","NMD",IF(LEFT(O253,3)="E08","MD",IF(LEFT(O253,3)="E09","LONB"))))))))))</f>
        <v>WD</v>
      </c>
      <c r="Q253" s="14" t="str">
        <f>IF([1]source_data!G255="","",IF([1]source_data!D255="","",VLOOKUP([1]source_data!D255,[1]geo_data!A:I,7,FALSE)))</f>
        <v>Blaby</v>
      </c>
      <c r="R253" s="14" t="str">
        <f>IF([1]source_data!G255="","",IF([1]source_data!D255="","",VLOOKUP([1]source_data!D255,[1]geo_data!A:I,6,FALSE)))</f>
        <v>E07000129</v>
      </c>
      <c r="S253" s="14" t="str">
        <f>IF([1]source_data!G255="","",IF(LEFT(R253,3)="E05","WD",IF(LEFT(R253,3)="S13","WD",IF(LEFT(R253,3)="W05","WD",IF(LEFT(R253,3)="W06","UA",IF(LEFT(R253,3)="S12","CA",IF(LEFT(R253,3)="E06","UA",IF(LEFT(R253,3)="E07","NMD",IF(LEFT(R253,3)="E08","MD",IF(LEFT(R253,3)="E09","LONB"))))))))))</f>
        <v>NMD</v>
      </c>
      <c r="T253" s="11" t="str">
        <f>IF([1]source_data!G255="","",IF([1]source_data!N255="","",[1]source_data!N255))</f>
        <v>Crisis Grant</v>
      </c>
      <c r="U253" s="15">
        <f>IF([1]source_data!G255="","",[1]tailored_settings!$B$8)</f>
        <v>46239</v>
      </c>
      <c r="V253" s="11" t="str">
        <f>IF([1]source_data!G255="","",[1]tailored_settings!$B$9)</f>
        <v>http://www.longleigh.org/</v>
      </c>
      <c r="W253" s="13" t="str">
        <f>IF([1]source_data!G255="","",IF([1]source_data!O255="","",[1]source_data!O255))</f>
        <v>2025-11-11</v>
      </c>
      <c r="X253" s="16" t="str">
        <f>IF([1]source_data!G255="","",IF([1]source_data!P255="","",[1]source_data!P255))</f>
        <v>2025-12-12</v>
      </c>
      <c r="Y253" s="17">
        <f>IF([1]source_data!G255="","",IF([1]source_data!Q255="","",[1]source_data!Q255))</f>
        <v>1</v>
      </c>
      <c r="Z253" s="18" t="str">
        <f>IF([1]source_data!G255="","",IF([1]source_data!I255="","",[1]tailored_settings!$B$10))</f>
        <v>Primary grant reason</v>
      </c>
      <c r="AA253" s="18" t="str">
        <f>IF([1]source_data!G255="","",IF([1]source_data!I255="","",[1]source_data!I255))</f>
        <v>2. Customer/family receiving medication and/or therapy for a mental health condition or substance addiction.</v>
      </c>
      <c r="AB253" s="18" t="str">
        <f>IF([1]source_data!G255="","",IF([1]source_data!J255="","",[1]tailored_settings!$B$11))</f>
        <v/>
      </c>
      <c r="AC253" s="18" t="str">
        <f>IF([1]source_data!G255="","",IF([1]source_data!J255="","",[1]source_data!J255))</f>
        <v/>
      </c>
      <c r="AD253" s="18" t="str">
        <f>IF([1]source_data!G255="","",IF([1]source_data!K255="","",[1]tailored_settings!$B$12))</f>
        <v>Grant purpose</v>
      </c>
      <c r="AE253" s="18" t="str">
        <f>IF([1]source_data!G255="","",IF([1]source_data!K255="","",[1]source_data!K255))</f>
        <v>Food vouchers</v>
      </c>
      <c r="AF253" s="18" t="str">
        <f>IF([1]source_data!G255="","",IF([1]source_data!K255="","",[1]tailored_settings!$B$13))</f>
        <v>Grant purpose</v>
      </c>
      <c r="AG253" s="18" t="str">
        <f>IF([1]source_data!G255="","",IF([1]source_data!K255="","",[1]source_data!K255))</f>
        <v>Food vouchers</v>
      </c>
      <c r="AH253" s="18" t="str">
        <f>IF([1]source_data!G255="","",IF([1]source_data!M255="","",[1]tailored_settings!$B$14))</f>
        <v/>
      </c>
      <c r="AI253" s="18" t="str">
        <f>IF([1]source_data!G255="","",IF([1]source_data!M255="","",[1]source_data!M255))</f>
        <v/>
      </c>
    </row>
    <row r="254" spans="1:35" ht="16" x14ac:dyDescent="0.2">
      <c r="A254" s="11" t="str">
        <f>IF([1]source_data!G256="","",IF(AND([1]source_data!C256&lt;&gt;"",[1]tailored_settings!$B$15="Publish"),CONCATENATE([1]tailored_settings!$B$2&amp;[1]source_data!C256),IF(AND([1]source_data!C256&lt;&gt;"",[1]tailored_settings!$B$15="Do not publish"),CONCATENATE([1]tailored_settings!$B$2&amp;TEXT(ROW(A254)-1,"0000")&amp;"_"&amp;TEXT(F254,"yyyy-mm")),CONCATENATE([1]tailored_settings!$B$2&amp;TEXT(ROW(A254)-1,"0000")&amp;"_"&amp;TEXT(F254,"yyyy-mm")))))</f>
        <v>360G-Longleigh-E25-00336W</v>
      </c>
      <c r="B254" s="11" t="str">
        <f>IF([1]source_data!G256="","",IF([1]source_data!E256&lt;&gt;"",[1]source_data!E256,CONCATENATE("Grant to "&amp;G254)))</f>
        <v>Grant to Individual Recipient</v>
      </c>
      <c r="C254" s="11" t="str">
        <f>IF([1]source_data!G256="","",IF([1]source_data!F256="",_xlfn.XLOOKUP(T254,[1]tailored_settings!$B$20:$B$25,[1]tailored_settings!$A$20:$A$25,"")))</f>
        <v>Providing financial aid during a time of crisis</v>
      </c>
      <c r="D254" s="12">
        <f>IF([1]source_data!G256="","",IF([1]source_data!G256="","",[1]source_data!G256))</f>
        <v>350</v>
      </c>
      <c r="E254" s="11" t="str">
        <f>IF([1]source_data!G256="","",[1]tailored_settings!$B$3)</f>
        <v>GBP</v>
      </c>
      <c r="F254" s="13" t="str">
        <f>IF([1]source_data!G256="","",IF([1]source_data!H256="","",[1]source_data!H256))</f>
        <v>2025-11-12</v>
      </c>
      <c r="G254" s="11" t="str">
        <f>IF([1]source_data!G256="","",[1]tailored_settings!$B$5)</f>
        <v>Individual Recipient</v>
      </c>
      <c r="H254" s="11" t="str">
        <f>IF([1]source_data!G256="","",IF(AND([1]source_data!A256&lt;&gt;"",[1]tailored_settings!$B$16="Publish"),CONCATENATE([1]tailored_settings!$B$2&amp;[1]source_data!A256),IF(AND([1]source_data!A256&lt;&gt;"",[1]tailored_settings!$B$16="Do not publish"),CONCATENATE([1]tailored_settings!$B$4&amp;TEXT(ROW(A254)-1,"0000")&amp;"_"&amp;TEXT(F254,"yyyy-mm")),CONCATENATE([1]tailored_settings!$B$4&amp;TEXT(ROW(A254)-1,"0000")&amp;"_"&amp;TEXT(F254,"yyyy-mm")))))</f>
        <v>360G-Longleigh-IND-0253_2025-11</v>
      </c>
      <c r="I254" s="11" t="str">
        <f>IF([1]source_data!G256="","",[1]tailored_settings!$B$7)</f>
        <v>Longleigh Foundation</v>
      </c>
      <c r="J254" s="11" t="str">
        <f>IF([1]source_data!G256="","",[1]tailored_settings!$B$6)</f>
        <v>GB-CHC-1169016</v>
      </c>
      <c r="K254" s="11" t="str">
        <f>IF([1]source_data!G256="","",IF([1]source_data!I256="","",VLOOKUP([1]source_data!I256,[1]codelist_mapping!A:C,3,FALSE)))</f>
        <v>GTIR030</v>
      </c>
      <c r="L254" s="11" t="str">
        <f>IF([1]source_data!G256="","",IF([1]source_data!J256="","",VLOOKUP([1]source_data!J256,[1]codelist_mapping!A:C,3,FALSE)))</f>
        <v/>
      </c>
      <c r="M254" s="11" t="str">
        <f>IF([1]source_data!G256="","",IF([1]source_data!K256="","",IF([1]source_data!M256&lt;&gt;"",CONCATENATE(VLOOKUP([1]source_data!K256,[1]codelist_mapping!F:H,3,FALSE)&amp;";"&amp;VLOOKUP([1]source_data!L256,[1]codelist_mapping!F:H,3,FALSE)&amp;";"&amp;VLOOKUP([1]source_data!M256,[1]codelist_mapping!F:H,3,FALSE)),IF([1]source_data!L256&lt;&gt;"",CONCATENATE(VLOOKUP([1]source_data!K256,[1]codelist_mapping!F:H,3,FALSE)&amp;";"&amp;VLOOKUP([1]source_data!L256,[1]codelist_mapping!F:H,3,FALSE)),IF([1]source_data!K256&lt;&gt;"",CONCATENATE(VLOOKUP([1]source_data!K256,[1]codelist_mapping!F:H,3,FALSE)))))))</f>
        <v>GTIP070;GTIP050</v>
      </c>
      <c r="N254" s="14" t="str">
        <f>IF([1]source_data!G256="","",IF([1]source_data!D256="","",VLOOKUP([1]source_data!D256,[1]geo_data!A:I,9,FALSE)))</f>
        <v>Eastville</v>
      </c>
      <c r="O254" s="14" t="str">
        <f>IF([1]source_data!G256="","",IF([1]source_data!D256="","",VLOOKUP([1]source_data!D256,[1]geo_data!A:I,8,FALSE)))</f>
        <v>E05010897</v>
      </c>
      <c r="P254" s="14" t="str">
        <f>IF([1]source_data!G256="","",IF(LEFT(O254,3)="E05","WD",IF(LEFT(O254,3)="S13","WD",IF(LEFT(O254,3)="W05","WD",IF(LEFT(O254,3)="W06","UA",IF(LEFT(O254,3)="S12","CA",IF(LEFT(O254,3)="E06","UA",IF(LEFT(O254,3)="E07","NMD",IF(LEFT(O254,3)="E08","MD",IF(LEFT(O254,3)="E09","LONB"))))))))))</f>
        <v>WD</v>
      </c>
      <c r="Q254" s="14" t="str">
        <f>IF([1]source_data!G256="","",IF([1]source_data!D256="","",VLOOKUP([1]source_data!D256,[1]geo_data!A:I,7,FALSE)))</f>
        <v>Bristol, City of</v>
      </c>
      <c r="R254" s="14" t="str">
        <f>IF([1]source_data!G256="","",IF([1]source_data!D256="","",VLOOKUP([1]source_data!D256,[1]geo_data!A:I,6,FALSE)))</f>
        <v>E06000023</v>
      </c>
      <c r="S254" s="14" t="str">
        <f>IF([1]source_data!G256="","",IF(LEFT(R254,3)="E05","WD",IF(LEFT(R254,3)="S13","WD",IF(LEFT(R254,3)="W05","WD",IF(LEFT(R254,3)="W06","UA",IF(LEFT(R254,3)="S12","CA",IF(LEFT(R254,3)="E06","UA",IF(LEFT(R254,3)="E07","NMD",IF(LEFT(R254,3)="E08","MD",IF(LEFT(R254,3)="E09","LONB"))))))))))</f>
        <v>UA</v>
      </c>
      <c r="T254" s="11" t="str">
        <f>IF([1]source_data!G256="","",IF([1]source_data!N256="","",[1]source_data!N256))</f>
        <v>Crisis Grant</v>
      </c>
      <c r="U254" s="15">
        <f>IF([1]source_data!G256="","",[1]tailored_settings!$B$8)</f>
        <v>46239</v>
      </c>
      <c r="V254" s="11" t="str">
        <f>IF([1]source_data!G256="","",[1]tailored_settings!$B$9)</f>
        <v>http://www.longleigh.org/</v>
      </c>
      <c r="W254" s="13" t="str">
        <f>IF([1]source_data!G256="","",IF([1]source_data!O256="","",[1]source_data!O256))</f>
        <v>2025-11-12</v>
      </c>
      <c r="X254" s="16" t="str">
        <f>IF([1]source_data!G256="","",IF([1]source_data!P256="","",[1]source_data!P256))</f>
        <v>2026-01-13</v>
      </c>
      <c r="Y254" s="17">
        <f>IF([1]source_data!G256="","",IF([1]source_data!Q256="","",[1]source_data!Q256))</f>
        <v>2</v>
      </c>
      <c r="Z254" s="18" t="str">
        <f>IF([1]source_data!G256="","",IF([1]source_data!I256="","",[1]tailored_settings!$B$10))</f>
        <v>Primary grant reason</v>
      </c>
      <c r="AA254" s="18" t="str">
        <f>IF([1]source_data!G256="","",IF([1]source_data!I256="","",[1]source_data!I256))</f>
        <v>1. Customer/family with a diagnosed condition or disability</v>
      </c>
      <c r="AB254" s="18" t="str">
        <f>IF([1]source_data!G256="","",IF([1]source_data!J256="","",[1]tailored_settings!$B$11))</f>
        <v/>
      </c>
      <c r="AC254" s="18" t="str">
        <f>IF([1]source_data!G256="","",IF([1]source_data!J256="","",[1]source_data!J256))</f>
        <v/>
      </c>
      <c r="AD254" s="18" t="str">
        <f>IF([1]source_data!G256="","",IF([1]source_data!K256="","",[1]tailored_settings!$B$12))</f>
        <v>Grant purpose</v>
      </c>
      <c r="AE254" s="18" t="str">
        <f>IF([1]source_data!G256="","",IF([1]source_data!K256="","",[1]source_data!K256))</f>
        <v>Food vouchers</v>
      </c>
      <c r="AF254" s="18" t="str">
        <f>IF([1]source_data!G256="","",IF([1]source_data!K256="","",[1]tailored_settings!$B$13))</f>
        <v>Grant purpose</v>
      </c>
      <c r="AG254" s="18" t="str">
        <f>IF([1]source_data!G256="","",IF([1]source_data!K256="","",[1]source_data!K256))</f>
        <v>Food vouchers</v>
      </c>
      <c r="AH254" s="18" t="str">
        <f>IF([1]source_data!G256="","",IF([1]source_data!M256="","",[1]tailored_settings!$B$14))</f>
        <v/>
      </c>
      <c r="AI254" s="18" t="str">
        <f>IF([1]source_data!G256="","",IF([1]source_data!M256="","",[1]source_data!M256))</f>
        <v/>
      </c>
    </row>
    <row r="255" spans="1:35" ht="16" x14ac:dyDescent="0.2">
      <c r="A255" s="11" t="str">
        <f>IF([1]source_data!G257="","",IF(AND([1]source_data!C257&lt;&gt;"",[1]tailored_settings!$B$15="Publish"),CONCATENATE([1]tailored_settings!$B$2&amp;[1]source_data!C257),IF(AND([1]source_data!C257&lt;&gt;"",[1]tailored_settings!$B$15="Do not publish"),CONCATENATE([1]tailored_settings!$B$2&amp;TEXT(ROW(A255)-1,"0000")&amp;"_"&amp;TEXT(F255,"yyyy-mm")),CONCATENATE([1]tailored_settings!$B$2&amp;TEXT(ROW(A255)-1,"0000")&amp;"_"&amp;TEXT(F255,"yyyy-mm")))))</f>
        <v>360G-Longleigh-E25-00337W</v>
      </c>
      <c r="B255" s="11" t="str">
        <f>IF([1]source_data!G257="","",IF([1]source_data!E257&lt;&gt;"",[1]source_data!E257,CONCATENATE("Grant to "&amp;G255)))</f>
        <v>Grant to Individual Recipient</v>
      </c>
      <c r="C255" s="11" t="str">
        <f>IF([1]source_data!G257="","",IF([1]source_data!F257="",_xlfn.XLOOKUP(T255,[1]tailored_settings!$B$20:$B$25,[1]tailored_settings!$A$20:$A$25,"")))</f>
        <v>Providing financial aid during a time of crisis</v>
      </c>
      <c r="D255" s="12">
        <f>IF([1]source_data!G257="","",IF([1]source_data!G257="","",[1]source_data!G257))</f>
        <v>350</v>
      </c>
      <c r="E255" s="11" t="str">
        <f>IF([1]source_data!G257="","",[1]tailored_settings!$B$3)</f>
        <v>GBP</v>
      </c>
      <c r="F255" s="13" t="str">
        <f>IF([1]source_data!G257="","",IF([1]source_data!H257="","",[1]source_data!H257))</f>
        <v>2025-11-13</v>
      </c>
      <c r="G255" s="11" t="str">
        <f>IF([1]source_data!G257="","",[1]tailored_settings!$B$5)</f>
        <v>Individual Recipient</v>
      </c>
      <c r="H255" s="11" t="str">
        <f>IF([1]source_data!G257="","",IF(AND([1]source_data!A257&lt;&gt;"",[1]tailored_settings!$B$16="Publish"),CONCATENATE([1]tailored_settings!$B$2&amp;[1]source_data!A257),IF(AND([1]source_data!A257&lt;&gt;"",[1]tailored_settings!$B$16="Do not publish"),CONCATENATE([1]tailored_settings!$B$4&amp;TEXT(ROW(A255)-1,"0000")&amp;"_"&amp;TEXT(F255,"yyyy-mm")),CONCATENATE([1]tailored_settings!$B$4&amp;TEXT(ROW(A255)-1,"0000")&amp;"_"&amp;TEXT(F255,"yyyy-mm")))))</f>
        <v>360G-Longleigh-IND-0254_2025-11</v>
      </c>
      <c r="I255" s="11" t="str">
        <f>IF([1]source_data!G257="","",[1]tailored_settings!$B$7)</f>
        <v>Longleigh Foundation</v>
      </c>
      <c r="J255" s="11" t="str">
        <f>IF([1]source_data!G257="","",[1]tailored_settings!$B$6)</f>
        <v>GB-CHC-1169016</v>
      </c>
      <c r="K255" s="11" t="str">
        <f>IF([1]source_data!G257="","",IF([1]source_data!I257="","",VLOOKUP([1]source_data!I257,[1]codelist_mapping!A:C,3,FALSE)))</f>
        <v>GTIR040</v>
      </c>
      <c r="L255" s="11" t="str">
        <f>IF([1]source_data!G257="","",IF([1]source_data!J257="","",VLOOKUP([1]source_data!J257,[1]codelist_mapping!A:C,3,FALSE)))</f>
        <v/>
      </c>
      <c r="M255" s="11" t="str">
        <f>IF([1]source_data!G257="","",IF([1]source_data!K257="","",IF([1]source_data!M257&lt;&gt;"",CONCATENATE(VLOOKUP([1]source_data!K257,[1]codelist_mapping!F:H,3,FALSE)&amp;";"&amp;VLOOKUP([1]source_data!L257,[1]codelist_mapping!F:H,3,FALSE)&amp;";"&amp;VLOOKUP([1]source_data!M257,[1]codelist_mapping!F:H,3,FALSE)),IF([1]source_data!L257&lt;&gt;"",CONCATENATE(VLOOKUP([1]source_data!K257,[1]codelist_mapping!F:H,3,FALSE)&amp;";"&amp;VLOOKUP([1]source_data!L257,[1]codelist_mapping!F:H,3,FALSE)),IF([1]source_data!K257&lt;&gt;"",CONCATENATE(VLOOKUP([1]source_data!K257,[1]codelist_mapping!F:H,3,FALSE)))))))</f>
        <v>GTIP070</v>
      </c>
      <c r="N255" s="14" t="str">
        <f>IF([1]source_data!G257="","",IF([1]source_data!D257="","",VLOOKUP([1]source_data!D257,[1]geo_data!A:I,9,FALSE)))</f>
        <v>Amblecote</v>
      </c>
      <c r="O255" s="14" t="str">
        <f>IF([1]source_data!G257="","",IF([1]source_data!D257="","",VLOOKUP([1]source_data!D257,[1]geo_data!A:I,8,FALSE)))</f>
        <v>E05015903</v>
      </c>
      <c r="P255" s="14" t="str">
        <f>IF([1]source_data!G257="","",IF(LEFT(O255,3)="E05","WD",IF(LEFT(O255,3)="S13","WD",IF(LEFT(O255,3)="W05","WD",IF(LEFT(O255,3)="W06","UA",IF(LEFT(O255,3)="S12","CA",IF(LEFT(O255,3)="E06","UA",IF(LEFT(O255,3)="E07","NMD",IF(LEFT(O255,3)="E08","MD",IF(LEFT(O255,3)="E09","LONB"))))))))))</f>
        <v>WD</v>
      </c>
      <c r="Q255" s="14" t="str">
        <f>IF([1]source_data!G257="","",IF([1]source_data!D257="","",VLOOKUP([1]source_data!D257,[1]geo_data!A:I,7,FALSE)))</f>
        <v>Dudley</v>
      </c>
      <c r="R255" s="14" t="str">
        <f>IF([1]source_data!G257="","",IF([1]source_data!D257="","",VLOOKUP([1]source_data!D257,[1]geo_data!A:I,6,FALSE)))</f>
        <v>E08000027</v>
      </c>
      <c r="S255" s="14" t="str">
        <f>IF([1]source_data!G257="","",IF(LEFT(R255,3)="E05","WD",IF(LEFT(R255,3)="S13","WD",IF(LEFT(R255,3)="W05","WD",IF(LEFT(R255,3)="W06","UA",IF(LEFT(R255,3)="S12","CA",IF(LEFT(R255,3)="E06","UA",IF(LEFT(R255,3)="E07","NMD",IF(LEFT(R255,3)="E08","MD",IF(LEFT(R255,3)="E09","LONB"))))))))))</f>
        <v>MD</v>
      </c>
      <c r="T255" s="11" t="str">
        <f>IF([1]source_data!G257="","",IF([1]source_data!N257="","",[1]source_data!N257))</f>
        <v>Crisis Grant</v>
      </c>
      <c r="U255" s="15">
        <f>IF([1]source_data!G257="","",[1]tailored_settings!$B$8)</f>
        <v>46239</v>
      </c>
      <c r="V255" s="11" t="str">
        <f>IF([1]source_data!G257="","",[1]tailored_settings!$B$9)</f>
        <v>http://www.longleigh.org/</v>
      </c>
      <c r="W255" s="13" t="str">
        <f>IF([1]source_data!G257="","",IF([1]source_data!O257="","",[1]source_data!O257))</f>
        <v>2025-11-13</v>
      </c>
      <c r="X255" s="16" t="str">
        <f>IF([1]source_data!G257="","",IF([1]source_data!P257="","",[1]source_data!P257))</f>
        <v>2026-01-07</v>
      </c>
      <c r="Y255" s="17">
        <f>IF([1]source_data!G257="","",IF([1]source_data!Q257="","",[1]source_data!Q257))</f>
        <v>1</v>
      </c>
      <c r="Z255" s="18" t="str">
        <f>IF([1]source_data!G257="","",IF([1]source_data!I257="","",[1]tailored_settings!$B$10))</f>
        <v>Primary grant reason</v>
      </c>
      <c r="AA255" s="18" t="str">
        <f>IF([1]source_data!G257="","",IF([1]source_data!I257="","",[1]source_data!I257))</f>
        <v>2. Customer/family receiving medication and/or therapy for a mental health condition or substance addiction.</v>
      </c>
      <c r="AB255" s="18" t="str">
        <f>IF([1]source_data!G257="","",IF([1]source_data!J257="","",[1]tailored_settings!$B$11))</f>
        <v/>
      </c>
      <c r="AC255" s="18" t="str">
        <f>IF([1]source_data!G257="","",IF([1]source_data!J257="","",[1]source_data!J257))</f>
        <v/>
      </c>
      <c r="AD255" s="18" t="str">
        <f>IF([1]source_data!G257="","",IF([1]source_data!K257="","",[1]tailored_settings!$B$12))</f>
        <v>Grant purpose</v>
      </c>
      <c r="AE255" s="18" t="str">
        <f>IF([1]source_data!G257="","",IF([1]source_data!K257="","",[1]source_data!K257))</f>
        <v>Food vouchers</v>
      </c>
      <c r="AF255" s="18" t="str">
        <f>IF([1]source_data!G257="","",IF([1]source_data!K257="","",[1]tailored_settings!$B$13))</f>
        <v>Grant purpose</v>
      </c>
      <c r="AG255" s="18" t="str">
        <f>IF([1]source_data!G257="","",IF([1]source_data!K257="","",[1]source_data!K257))</f>
        <v>Food vouchers</v>
      </c>
      <c r="AH255" s="18" t="str">
        <f>IF([1]source_data!G257="","",IF([1]source_data!M257="","",[1]tailored_settings!$B$14))</f>
        <v/>
      </c>
      <c r="AI255" s="18" t="str">
        <f>IF([1]source_data!G257="","",IF([1]source_data!M257="","",[1]source_data!M257))</f>
        <v/>
      </c>
    </row>
    <row r="256" spans="1:35" ht="16" x14ac:dyDescent="0.2">
      <c r="A256" s="11" t="str">
        <f>IF([1]source_data!G258="","",IF(AND([1]source_data!C258&lt;&gt;"",[1]tailored_settings!$B$15="Publish"),CONCATENATE([1]tailored_settings!$B$2&amp;[1]source_data!C258),IF(AND([1]source_data!C258&lt;&gt;"",[1]tailored_settings!$B$15="Do not publish"),CONCATENATE([1]tailored_settings!$B$2&amp;TEXT(ROW(A256)-1,"0000")&amp;"_"&amp;TEXT(F256,"yyyy-mm")),CONCATENATE([1]tailored_settings!$B$2&amp;TEXT(ROW(A256)-1,"0000")&amp;"_"&amp;TEXT(F256,"yyyy-mm")))))</f>
        <v>360G-Longleigh-E25-00338W</v>
      </c>
      <c r="B256" s="11" t="str">
        <f>IF([1]source_data!G258="","",IF([1]source_data!E258&lt;&gt;"",[1]source_data!E258,CONCATENATE("Grant to "&amp;G256)))</f>
        <v>Grant to Individual Recipient</v>
      </c>
      <c r="C256" s="11" t="str">
        <f>IF([1]source_data!G258="","",IF([1]source_data!F258="",_xlfn.XLOOKUP(T256,[1]tailored_settings!$B$20:$B$25,[1]tailored_settings!$A$20:$A$25,"")))</f>
        <v>Providing financial aid during a time of crisis</v>
      </c>
      <c r="D256" s="12">
        <f>IF([1]source_data!G258="","",IF([1]source_data!G258="","",[1]source_data!G258))</f>
        <v>500</v>
      </c>
      <c r="E256" s="11" t="str">
        <f>IF([1]source_data!G258="","",[1]tailored_settings!$B$3)</f>
        <v>GBP</v>
      </c>
      <c r="F256" s="13" t="str">
        <f>IF([1]source_data!G258="","",IF([1]source_data!H258="","",[1]source_data!H258))</f>
        <v>2025-11-13</v>
      </c>
      <c r="G256" s="11" t="str">
        <f>IF([1]source_data!G258="","",[1]tailored_settings!$B$5)</f>
        <v>Individual Recipient</v>
      </c>
      <c r="H256" s="11" t="str">
        <f>IF([1]source_data!G258="","",IF(AND([1]source_data!A258&lt;&gt;"",[1]tailored_settings!$B$16="Publish"),CONCATENATE([1]tailored_settings!$B$2&amp;[1]source_data!A258),IF(AND([1]source_data!A258&lt;&gt;"",[1]tailored_settings!$B$16="Do not publish"),CONCATENATE([1]tailored_settings!$B$4&amp;TEXT(ROW(A256)-1,"0000")&amp;"_"&amp;TEXT(F256,"yyyy-mm")),CONCATENATE([1]tailored_settings!$B$4&amp;TEXT(ROW(A256)-1,"0000")&amp;"_"&amp;TEXT(F256,"yyyy-mm")))))</f>
        <v>360G-Longleigh-IND-0255_2025-11</v>
      </c>
      <c r="I256" s="11" t="str">
        <f>IF([1]source_data!G258="","",[1]tailored_settings!$B$7)</f>
        <v>Longleigh Foundation</v>
      </c>
      <c r="J256" s="11" t="str">
        <f>IF([1]source_data!G258="","",[1]tailored_settings!$B$6)</f>
        <v>GB-CHC-1169016</v>
      </c>
      <c r="K256" s="11" t="str">
        <f>IF([1]source_data!G258="","",IF([1]source_data!I258="","",VLOOKUP([1]source_data!I258,[1]codelist_mapping!A:C,3,FALSE)))</f>
        <v>GTIR060</v>
      </c>
      <c r="L256" s="11" t="str">
        <f>IF([1]source_data!G258="","",IF([1]source_data!J258="","",VLOOKUP([1]source_data!J258,[1]codelist_mapping!A:C,3,FALSE)))</f>
        <v/>
      </c>
      <c r="M256" s="11" t="str">
        <f>IF([1]source_data!G258="","",IF([1]source_data!K258="","",IF([1]source_data!M258&lt;&gt;"",CONCATENATE(VLOOKUP([1]source_data!K258,[1]codelist_mapping!F:H,3,FALSE)&amp;";"&amp;VLOOKUP([1]source_data!L258,[1]codelist_mapping!F:H,3,FALSE)&amp;";"&amp;VLOOKUP([1]source_data!M258,[1]codelist_mapping!F:H,3,FALSE)),IF([1]source_data!L258&lt;&gt;"",CONCATENATE(VLOOKUP([1]source_data!K258,[1]codelist_mapping!F:H,3,FALSE)&amp;";"&amp;VLOOKUP([1]source_data!L258,[1]codelist_mapping!F:H,3,FALSE)),IF([1]source_data!K258&lt;&gt;"",CONCATENATE(VLOOKUP([1]source_data!K258,[1]codelist_mapping!F:H,3,FALSE)))))))</f>
        <v>GTIP070;GTIP100;GTIP060</v>
      </c>
      <c r="N256" s="14" t="str">
        <f>IF([1]source_data!G258="","",IF([1]source_data!D258="","",VLOOKUP([1]source_data!D258,[1]geo_data!A:I,9,FALSE)))</f>
        <v>West Hill &amp; North Laine</v>
      </c>
      <c r="O256" s="14" t="str">
        <f>IF([1]source_data!G258="","",IF([1]source_data!D258="","",VLOOKUP([1]source_data!D258,[1]geo_data!A:I,8,FALSE)))</f>
        <v>E05015415</v>
      </c>
      <c r="P256" s="14" t="str">
        <f>IF([1]source_data!G258="","",IF(LEFT(O256,3)="E05","WD",IF(LEFT(O256,3)="S13","WD",IF(LEFT(O256,3)="W05","WD",IF(LEFT(O256,3)="W06","UA",IF(LEFT(O256,3)="S12","CA",IF(LEFT(O256,3)="E06","UA",IF(LEFT(O256,3)="E07","NMD",IF(LEFT(O256,3)="E08","MD",IF(LEFT(O256,3)="E09","LONB"))))))))))</f>
        <v>WD</v>
      </c>
      <c r="Q256" s="14" t="str">
        <f>IF([1]source_data!G258="","",IF([1]source_data!D258="","",VLOOKUP([1]source_data!D258,[1]geo_data!A:I,7,FALSE)))</f>
        <v>Brighton and Hove</v>
      </c>
      <c r="R256" s="14" t="str">
        <f>IF([1]source_data!G258="","",IF([1]source_data!D258="","",VLOOKUP([1]source_data!D258,[1]geo_data!A:I,6,FALSE)))</f>
        <v>E06000043</v>
      </c>
      <c r="S256" s="14" t="str">
        <f>IF([1]source_data!G258="","",IF(LEFT(R256,3)="E05","WD",IF(LEFT(R256,3)="S13","WD",IF(LEFT(R256,3)="W05","WD",IF(LEFT(R256,3)="W06","UA",IF(LEFT(R256,3)="S12","CA",IF(LEFT(R256,3)="E06","UA",IF(LEFT(R256,3)="E07","NMD",IF(LEFT(R256,3)="E08","MD",IF(LEFT(R256,3)="E09","LONB"))))))))))</f>
        <v>UA</v>
      </c>
      <c r="T256" s="11" t="str">
        <f>IF([1]source_data!G258="","",IF([1]source_data!N258="","",[1]source_data!N258))</f>
        <v>Crisis Grant</v>
      </c>
      <c r="U256" s="15">
        <f>IF([1]source_data!G258="","",[1]tailored_settings!$B$8)</f>
        <v>46239</v>
      </c>
      <c r="V256" s="11" t="str">
        <f>IF([1]source_data!G258="","",[1]tailored_settings!$B$9)</f>
        <v>http://www.longleigh.org/</v>
      </c>
      <c r="W256" s="13" t="str">
        <f>IF([1]source_data!G258="","",IF([1]source_data!O258="","",[1]source_data!O258))</f>
        <v>2025-11-13</v>
      </c>
      <c r="X256" s="16" t="str">
        <f>IF([1]source_data!G258="","",IF([1]source_data!P258="","",[1]source_data!P258))</f>
        <v>2026-04-15</v>
      </c>
      <c r="Y256" s="17">
        <f>IF([1]source_data!G258="","",IF([1]source_data!Q258="","",[1]source_data!Q258))</f>
        <v>5</v>
      </c>
      <c r="Z256" s="18" t="str">
        <f>IF([1]source_data!G258="","",IF([1]source_data!I258="","",[1]tailored_settings!$B$10))</f>
        <v>Primary grant reason</v>
      </c>
      <c r="AA256" s="18" t="str">
        <f>IF([1]source_data!G258="","",IF([1]source_data!I258="","",[1]source_data!I258))</f>
        <v>4. Customer/family fleeing from a violent or abusive relationship</v>
      </c>
      <c r="AB256" s="18" t="str">
        <f>IF([1]source_data!G258="","",IF([1]source_data!J258="","",[1]tailored_settings!$B$11))</f>
        <v/>
      </c>
      <c r="AC256" s="18" t="str">
        <f>IF([1]source_data!G258="","",IF([1]source_data!J258="","",[1]source_data!J258))</f>
        <v/>
      </c>
      <c r="AD256" s="18" t="str">
        <f>IF([1]source_data!G258="","",IF([1]source_data!K258="","",[1]tailored_settings!$B$12))</f>
        <v>Grant purpose</v>
      </c>
      <c r="AE256" s="18" t="str">
        <f>IF([1]source_data!G258="","",IF([1]source_data!K258="","",[1]source_data!K258))</f>
        <v>Food vouchers</v>
      </c>
      <c r="AF256" s="18" t="str">
        <f>IF([1]source_data!G258="","",IF([1]source_data!K258="","",[1]tailored_settings!$B$13))</f>
        <v>Grant purpose</v>
      </c>
      <c r="AG256" s="18" t="str">
        <f>IF([1]source_data!G258="","",IF([1]source_data!K258="","",[1]source_data!K258))</f>
        <v>Food vouchers</v>
      </c>
      <c r="AH256" s="18" t="str">
        <f>IF([1]source_data!G258="","",IF([1]source_data!M258="","",[1]tailored_settings!$B$14))</f>
        <v>Grant purpose</v>
      </c>
      <c r="AI256" s="18" t="str">
        <f>IF([1]source_data!G258="","",IF([1]source_data!M258="","",[1]source_data!M258))</f>
        <v>Voucher for small household items</v>
      </c>
    </row>
    <row r="257" spans="1:35" ht="16" x14ac:dyDescent="0.2">
      <c r="A257" s="11" t="str">
        <f>IF([1]source_data!G259="","",IF(AND([1]source_data!C259&lt;&gt;"",[1]tailored_settings!$B$15="Publish"),CONCATENATE([1]tailored_settings!$B$2&amp;[1]source_data!C259),IF(AND([1]source_data!C259&lt;&gt;"",[1]tailored_settings!$B$15="Do not publish"),CONCATENATE([1]tailored_settings!$B$2&amp;TEXT(ROW(A257)-1,"0000")&amp;"_"&amp;TEXT(F257,"yyyy-mm")),CONCATENATE([1]tailored_settings!$B$2&amp;TEXT(ROW(A257)-1,"0000")&amp;"_"&amp;TEXT(F257,"yyyy-mm")))))</f>
        <v>360G-Longleigh-E25-00339W</v>
      </c>
      <c r="B257" s="11" t="str">
        <f>IF([1]source_data!G259="","",IF([1]source_data!E259&lt;&gt;"",[1]source_data!E259,CONCATENATE("Grant to "&amp;G257)))</f>
        <v>Grant to Individual Recipient</v>
      </c>
      <c r="C257" s="11" t="str">
        <f>IF([1]source_data!G259="","",IF([1]source_data!F259="",_xlfn.XLOOKUP(T257,[1]tailored_settings!$B$20:$B$25,[1]tailored_settings!$A$20:$A$25,"")))</f>
        <v>Providing financial aid after an impactful incident</v>
      </c>
      <c r="D257" s="12">
        <f>IF([1]source_data!G259="","",IF([1]source_data!G259="","",[1]source_data!G259))</f>
        <v>2500</v>
      </c>
      <c r="E257" s="11" t="str">
        <f>IF([1]source_data!G259="","",[1]tailored_settings!$B$3)</f>
        <v>GBP</v>
      </c>
      <c r="F257" s="13" t="str">
        <f>IF([1]source_data!G259="","",IF([1]source_data!H259="","",[1]source_data!H259))</f>
        <v>2025-11-14</v>
      </c>
      <c r="G257" s="11" t="str">
        <f>IF([1]source_data!G259="","",[1]tailored_settings!$B$5)</f>
        <v>Individual Recipient</v>
      </c>
      <c r="H257" s="11" t="str">
        <f>IF([1]source_data!G259="","",IF(AND([1]source_data!A259&lt;&gt;"",[1]tailored_settings!$B$16="Publish"),CONCATENATE([1]tailored_settings!$B$2&amp;[1]source_data!A259),IF(AND([1]source_data!A259&lt;&gt;"",[1]tailored_settings!$B$16="Do not publish"),CONCATENATE([1]tailored_settings!$B$4&amp;TEXT(ROW(A257)-1,"0000")&amp;"_"&amp;TEXT(F257,"yyyy-mm")),CONCATENATE([1]tailored_settings!$B$4&amp;TEXT(ROW(A257)-1,"0000")&amp;"_"&amp;TEXT(F257,"yyyy-mm")))))</f>
        <v>360G-Longleigh-IND-0256_2025-11</v>
      </c>
      <c r="I257" s="11" t="str">
        <f>IF([1]source_data!G259="","",[1]tailored_settings!$B$7)</f>
        <v>Longleigh Foundation</v>
      </c>
      <c r="J257" s="11" t="str">
        <f>IF([1]source_data!G259="","",[1]tailored_settings!$B$6)</f>
        <v>GB-CHC-1169016</v>
      </c>
      <c r="K257" s="11" t="str">
        <f>IF([1]source_data!G259="","",IF([1]source_data!I259="","",VLOOKUP([1]source_data!I259,[1]codelist_mapping!A:C,3,FALSE)))</f>
        <v>GTIR040</v>
      </c>
      <c r="L257" s="11" t="str">
        <f>IF([1]source_data!G259="","",IF([1]source_data!J259="","",VLOOKUP([1]source_data!J259,[1]codelist_mapping!A:C,3,FALSE)))</f>
        <v/>
      </c>
      <c r="M257" s="11" t="str">
        <f>IF([1]source_data!G259="","",IF([1]source_data!K259="","",IF([1]source_data!M259&lt;&gt;"",CONCATENATE(VLOOKUP([1]source_data!K259,[1]codelist_mapping!F:H,3,FALSE)&amp;";"&amp;VLOOKUP([1]source_data!L259,[1]codelist_mapping!F:H,3,FALSE)&amp;";"&amp;VLOOKUP([1]source_data!M259,[1]codelist_mapping!F:H,3,FALSE)),IF([1]source_data!L259&lt;&gt;"",CONCATENATE(VLOOKUP([1]source_data!K259,[1]codelist_mapping!F:H,3,FALSE)&amp;";"&amp;VLOOKUP([1]source_data!L259,[1]codelist_mapping!F:H,3,FALSE)),IF([1]source_data!K259&lt;&gt;"",CONCATENATE(VLOOKUP([1]source_data!K259,[1]codelist_mapping!F:H,3,FALSE)))))))</f>
        <v>GTIP120</v>
      </c>
      <c r="N257" s="14" t="str">
        <f>IF([1]source_data!G259="","",IF([1]source_data!D259="","",VLOOKUP([1]source_data!D259,[1]geo_data!A:I,9,FALSE)))</f>
        <v>Moulton</v>
      </c>
      <c r="O257" s="14" t="str">
        <f>IF([1]source_data!G259="","",IF([1]source_data!D259="","",VLOOKUP([1]source_data!D259,[1]geo_data!A:I,8,FALSE)))</f>
        <v>E05013261</v>
      </c>
      <c r="P257" s="14" t="str">
        <f>IF([1]source_data!G259="","",IF(LEFT(O257,3)="E05","WD",IF(LEFT(O257,3)="S13","WD",IF(LEFT(O257,3)="W05","WD",IF(LEFT(O257,3)="W06","UA",IF(LEFT(O257,3)="S12","CA",IF(LEFT(O257,3)="E06","UA",IF(LEFT(O257,3)="E07","NMD",IF(LEFT(O257,3)="E08","MD",IF(LEFT(O257,3)="E09","LONB"))))))))))</f>
        <v>WD</v>
      </c>
      <c r="Q257" s="14" t="str">
        <f>IF([1]source_data!G259="","",IF([1]source_data!D259="","",VLOOKUP([1]source_data!D259,[1]geo_data!A:I,7,FALSE)))</f>
        <v>West Northamptonshire</v>
      </c>
      <c r="R257" s="14" t="str">
        <f>IF([1]source_data!G259="","",IF([1]source_data!D259="","",VLOOKUP([1]source_data!D259,[1]geo_data!A:I,6,FALSE)))</f>
        <v>E06000062</v>
      </c>
      <c r="S257" s="14" t="str">
        <f>IF([1]source_data!G259="","",IF(LEFT(R257,3)="E05","WD",IF(LEFT(R257,3)="S13","WD",IF(LEFT(R257,3)="W05","WD",IF(LEFT(R257,3)="W06","UA",IF(LEFT(R257,3)="S12","CA",IF(LEFT(R257,3)="E06","UA",IF(LEFT(R257,3)="E07","NMD",IF(LEFT(R257,3)="E08","MD",IF(LEFT(R257,3)="E09","LONB"))))))))))</f>
        <v>UA</v>
      </c>
      <c r="T257" s="11" t="str">
        <f>IF([1]source_data!G259="","",IF([1]source_data!N259="","",[1]source_data!N259))</f>
        <v>Critical Incident Grant</v>
      </c>
      <c r="U257" s="15">
        <f>IF([1]source_data!G259="","",[1]tailored_settings!$B$8)</f>
        <v>46239</v>
      </c>
      <c r="V257" s="11" t="str">
        <f>IF([1]source_data!G259="","",[1]tailored_settings!$B$9)</f>
        <v>http://www.longleigh.org/</v>
      </c>
      <c r="W257" s="13" t="str">
        <f>IF([1]source_data!G259="","",IF([1]source_data!O259="","",[1]source_data!O259))</f>
        <v>2025-11-14</v>
      </c>
      <c r="X257" s="16" t="str">
        <f>IF([1]source_data!G259="","",IF([1]source_data!P259="","",[1]source_data!P259))</f>
        <v>2026-01-08</v>
      </c>
      <c r="Y257" s="17">
        <f>IF([1]source_data!G259="","",IF([1]source_data!Q259="","",[1]source_data!Q259))</f>
        <v>1</v>
      </c>
      <c r="Z257" s="18" t="str">
        <f>IF([1]source_data!G259="","",IF([1]source_data!I259="","",[1]tailored_settings!$B$10))</f>
        <v>Primary grant reason</v>
      </c>
      <c r="AA257" s="18" t="str">
        <f>IF([1]source_data!G259="","",IF([1]source_data!I259="","",[1]source_data!I259))</f>
        <v>6a. Customer/family under the care of Social Services (Adult or Children’s) - MH</v>
      </c>
      <c r="AB257" s="18" t="str">
        <f>IF([1]source_data!G259="","",IF([1]source_data!J259="","",[1]tailored_settings!$B$11))</f>
        <v/>
      </c>
      <c r="AC257" s="18" t="str">
        <f>IF([1]source_data!G259="","",IF([1]source_data!J259="","",[1]source_data!J259))</f>
        <v/>
      </c>
      <c r="AD257" s="18" t="str">
        <f>IF([1]source_data!G259="","",IF([1]source_data!K259="","",[1]tailored_settings!$B$12))</f>
        <v>Grant purpose</v>
      </c>
      <c r="AE257" s="18" t="str">
        <f>IF([1]source_data!G259="","",IF([1]source_data!K259="","",[1]source_data!K259))</f>
        <v>House Deep Clean</v>
      </c>
      <c r="AF257" s="18" t="str">
        <f>IF([1]source_data!G259="","",IF([1]source_data!K259="","",[1]tailored_settings!$B$13))</f>
        <v>Grant purpose</v>
      </c>
      <c r="AG257" s="18" t="str">
        <f>IF([1]source_data!G259="","",IF([1]source_data!K259="","",[1]source_data!K259))</f>
        <v>House Deep Clean</v>
      </c>
      <c r="AH257" s="18" t="str">
        <f>IF([1]source_data!G259="","",IF([1]source_data!M259="","",[1]tailored_settings!$B$14))</f>
        <v/>
      </c>
      <c r="AI257" s="18" t="str">
        <f>IF([1]source_data!G259="","",IF([1]source_data!M259="","",[1]source_data!M259))</f>
        <v/>
      </c>
    </row>
    <row r="258" spans="1:35" ht="16" x14ac:dyDescent="0.2">
      <c r="A258" s="11" t="str">
        <f>IF([1]source_data!G260="","",IF(AND([1]source_data!C260&lt;&gt;"",[1]tailored_settings!$B$15="Publish"),CONCATENATE([1]tailored_settings!$B$2&amp;[1]source_data!C260),IF(AND([1]source_data!C260&lt;&gt;"",[1]tailored_settings!$B$15="Do not publish"),CONCATENATE([1]tailored_settings!$B$2&amp;TEXT(ROW(A258)-1,"0000")&amp;"_"&amp;TEXT(F258,"yyyy-mm")),CONCATENATE([1]tailored_settings!$B$2&amp;TEXT(ROW(A258)-1,"0000")&amp;"_"&amp;TEXT(F258,"yyyy-mm")))))</f>
        <v>360G-Longleigh-E25-00340W</v>
      </c>
      <c r="B258" s="11" t="str">
        <f>IF([1]source_data!G260="","",IF([1]source_data!E260&lt;&gt;"",[1]source_data!E260,CONCATENATE("Grant to "&amp;G258)))</f>
        <v>Grant to Individual Recipient</v>
      </c>
      <c r="C258" s="11" t="str">
        <f>IF([1]source_data!G260="","",IF([1]source_data!F260="",_xlfn.XLOOKUP(T258,[1]tailored_settings!$B$20:$B$25,[1]tailored_settings!$A$20:$A$25,"")))</f>
        <v>Providing financial aid during a time of crisis</v>
      </c>
      <c r="D258" s="12">
        <f>IF([1]source_data!G260="","",IF([1]source_data!G260="","",[1]source_data!G260))</f>
        <v>350</v>
      </c>
      <c r="E258" s="11" t="str">
        <f>IF([1]source_data!G260="","",[1]tailored_settings!$B$3)</f>
        <v>GBP</v>
      </c>
      <c r="F258" s="13" t="str">
        <f>IF([1]source_data!G260="","",IF([1]source_data!H260="","",[1]source_data!H260))</f>
        <v>2025-11-14</v>
      </c>
      <c r="G258" s="11" t="str">
        <f>IF([1]source_data!G260="","",[1]tailored_settings!$B$5)</f>
        <v>Individual Recipient</v>
      </c>
      <c r="H258" s="11" t="str">
        <f>IF([1]source_data!G260="","",IF(AND([1]source_data!A260&lt;&gt;"",[1]tailored_settings!$B$16="Publish"),CONCATENATE([1]tailored_settings!$B$2&amp;[1]source_data!A260),IF(AND([1]source_data!A260&lt;&gt;"",[1]tailored_settings!$B$16="Do not publish"),CONCATENATE([1]tailored_settings!$B$4&amp;TEXT(ROW(A258)-1,"0000")&amp;"_"&amp;TEXT(F258,"yyyy-mm")),CONCATENATE([1]tailored_settings!$B$4&amp;TEXT(ROW(A258)-1,"0000")&amp;"_"&amp;TEXT(F258,"yyyy-mm")))))</f>
        <v>360G-Longleigh-IND-0257_2025-11</v>
      </c>
      <c r="I258" s="11" t="str">
        <f>IF([1]source_data!G260="","",[1]tailored_settings!$B$7)</f>
        <v>Longleigh Foundation</v>
      </c>
      <c r="J258" s="11" t="str">
        <f>IF([1]source_data!G260="","",[1]tailored_settings!$B$6)</f>
        <v>GB-CHC-1169016</v>
      </c>
      <c r="K258" s="11" t="str">
        <f>IF([1]source_data!G260="","",IF([1]source_data!I260="","",VLOOKUP([1]source_data!I260,[1]codelist_mapping!A:C,3,FALSE)))</f>
        <v>GTIR030</v>
      </c>
      <c r="L258" s="11" t="str">
        <f>IF([1]source_data!G260="","",IF([1]source_data!J260="","",VLOOKUP([1]source_data!J260,[1]codelist_mapping!A:C,3,FALSE)))</f>
        <v>GTIR040</v>
      </c>
      <c r="M258" s="11" t="str">
        <f>IF([1]source_data!G260="","",IF([1]source_data!K260="","",IF([1]source_data!M260&lt;&gt;"",CONCATENATE(VLOOKUP([1]source_data!K260,[1]codelist_mapping!F:H,3,FALSE)&amp;";"&amp;VLOOKUP([1]source_data!L260,[1]codelist_mapping!F:H,3,FALSE)&amp;";"&amp;VLOOKUP([1]source_data!M260,[1]codelist_mapping!F:H,3,FALSE)),IF([1]source_data!L260&lt;&gt;"",CONCATENATE(VLOOKUP([1]source_data!K260,[1]codelist_mapping!F:H,3,FALSE)&amp;";"&amp;VLOOKUP([1]source_data!L260,[1]codelist_mapping!F:H,3,FALSE)),IF([1]source_data!K260&lt;&gt;"",CONCATENATE(VLOOKUP([1]source_data!K260,[1]codelist_mapping!F:H,3,FALSE)))))))</f>
        <v>GTIP070</v>
      </c>
      <c r="N258" s="14" t="str">
        <f>IF([1]source_data!G260="","",IF([1]source_data!D260="","",VLOOKUP([1]source_data!D260,[1]geo_data!A:I,9,FALSE)))</f>
        <v>Blackmoor Vale</v>
      </c>
      <c r="O258" s="14" t="str">
        <f>IF([1]source_data!G260="","",IF([1]source_data!D260="","",VLOOKUP([1]source_data!D260,[1]geo_data!A:I,8,FALSE)))</f>
        <v>E05014341</v>
      </c>
      <c r="P258" s="14" t="str">
        <f>IF([1]source_data!G260="","",IF(LEFT(O258,3)="E05","WD",IF(LEFT(O258,3)="S13","WD",IF(LEFT(O258,3)="W05","WD",IF(LEFT(O258,3)="W06","UA",IF(LEFT(O258,3)="S12","CA",IF(LEFT(O258,3)="E06","UA",IF(LEFT(O258,3)="E07","NMD",IF(LEFT(O258,3)="E08","MD",IF(LEFT(O258,3)="E09","LONB"))))))))))</f>
        <v>WD</v>
      </c>
      <c r="Q258" s="14" t="str">
        <f>IF([1]source_data!G260="","",IF([1]source_data!D260="","",VLOOKUP([1]source_data!D260,[1]geo_data!A:I,7,FALSE)))</f>
        <v>Somerset</v>
      </c>
      <c r="R258" s="14" t="str">
        <f>IF([1]source_data!G260="","",IF([1]source_data!D260="","",VLOOKUP([1]source_data!D260,[1]geo_data!A:I,6,FALSE)))</f>
        <v>E06000066</v>
      </c>
      <c r="S258" s="14" t="str">
        <f>IF([1]source_data!G260="","",IF(LEFT(R258,3)="E05","WD",IF(LEFT(R258,3)="S13","WD",IF(LEFT(R258,3)="W05","WD",IF(LEFT(R258,3)="W06","UA",IF(LEFT(R258,3)="S12","CA",IF(LEFT(R258,3)="E06","UA",IF(LEFT(R258,3)="E07","NMD",IF(LEFT(R258,3)="E08","MD",IF(LEFT(R258,3)="E09","LONB"))))))))))</f>
        <v>UA</v>
      </c>
      <c r="T258" s="11" t="str">
        <f>IF([1]source_data!G260="","",IF([1]source_data!N260="","",[1]source_data!N260))</f>
        <v>Crisis Grant</v>
      </c>
      <c r="U258" s="15">
        <f>IF([1]source_data!G260="","",[1]tailored_settings!$B$8)</f>
        <v>46239</v>
      </c>
      <c r="V258" s="11" t="str">
        <f>IF([1]source_data!G260="","",[1]tailored_settings!$B$9)</f>
        <v>http://www.longleigh.org/</v>
      </c>
      <c r="W258" s="13" t="str">
        <f>IF([1]source_data!G260="","",IF([1]source_data!O260="","",[1]source_data!O260))</f>
        <v>2025-11-14</v>
      </c>
      <c r="X258" s="16" t="str">
        <f>IF([1]source_data!G260="","",IF([1]source_data!P260="","",[1]source_data!P260))</f>
        <v>2025-12-12</v>
      </c>
      <c r="Y258" s="17">
        <f>IF([1]source_data!G260="","",IF([1]source_data!Q260="","",[1]source_data!Q260))</f>
        <v>0</v>
      </c>
      <c r="Z258" s="18" t="str">
        <f>IF([1]source_data!G260="","",IF([1]source_data!I260="","",[1]tailored_settings!$B$10))</f>
        <v>Primary grant reason</v>
      </c>
      <c r="AA258" s="18" t="str">
        <f>IF([1]source_data!G260="","",IF([1]source_data!I260="","",[1]source_data!I260))</f>
        <v>1. Customer/family with a diagnosed condition or disability</v>
      </c>
      <c r="AB258" s="18" t="str">
        <f>IF([1]source_data!G260="","",IF([1]source_data!J260="","",[1]tailored_settings!$B$11))</f>
        <v>Secondary grant reason</v>
      </c>
      <c r="AC258" s="18" t="str">
        <f>IF([1]source_data!G260="","",IF([1]source_data!J260="","",[1]source_data!J260))</f>
        <v>2. Customer/family receiving medication and/or therapy for a mental health condition or substance addiction.</v>
      </c>
      <c r="AD258" s="18" t="str">
        <f>IF([1]source_data!G260="","",IF([1]source_data!K260="","",[1]tailored_settings!$B$12))</f>
        <v>Grant purpose</v>
      </c>
      <c r="AE258" s="18" t="str">
        <f>IF([1]source_data!G260="","",IF([1]source_data!K260="","",[1]source_data!K260))</f>
        <v>Food vouchers</v>
      </c>
      <c r="AF258" s="18" t="str">
        <f>IF([1]source_data!G260="","",IF([1]source_data!K260="","",[1]tailored_settings!$B$13))</f>
        <v>Grant purpose</v>
      </c>
      <c r="AG258" s="18" t="str">
        <f>IF([1]source_data!G260="","",IF([1]source_data!K260="","",[1]source_data!K260))</f>
        <v>Food vouchers</v>
      </c>
      <c r="AH258" s="18" t="str">
        <f>IF([1]source_data!G260="","",IF([1]source_data!M260="","",[1]tailored_settings!$B$14))</f>
        <v/>
      </c>
      <c r="AI258" s="18" t="str">
        <f>IF([1]source_data!G260="","",IF([1]source_data!M260="","",[1]source_data!M260))</f>
        <v/>
      </c>
    </row>
    <row r="259" spans="1:35" ht="16" x14ac:dyDescent="0.2">
      <c r="A259" s="11" t="str">
        <f>IF([1]source_data!G261="","",IF(AND([1]source_data!C261&lt;&gt;"",[1]tailored_settings!$B$15="Publish"),CONCATENATE([1]tailored_settings!$B$2&amp;[1]source_data!C261),IF(AND([1]source_data!C261&lt;&gt;"",[1]tailored_settings!$B$15="Do not publish"),CONCATENATE([1]tailored_settings!$B$2&amp;TEXT(ROW(A259)-1,"0000")&amp;"_"&amp;TEXT(F259,"yyyy-mm")),CONCATENATE([1]tailored_settings!$B$2&amp;TEXT(ROW(A259)-1,"0000")&amp;"_"&amp;TEXT(F259,"yyyy-mm")))))</f>
        <v>360G-Longleigh-E25-00341W</v>
      </c>
      <c r="B259" s="11" t="str">
        <f>IF([1]source_data!G261="","",IF([1]source_data!E261&lt;&gt;"",[1]source_data!E261,CONCATENATE("Grant to "&amp;G259)))</f>
        <v>Grant to Individual Recipient</v>
      </c>
      <c r="C259" s="11" t="str">
        <f>IF([1]source_data!G261="","",IF([1]source_data!F261="",_xlfn.XLOOKUP(T259,[1]tailored_settings!$B$20:$B$25,[1]tailored_settings!$A$20:$A$25,"")))</f>
        <v>Helping to alleviate financial hardship</v>
      </c>
      <c r="D259" s="12">
        <f>IF([1]source_data!G261="","",IF([1]source_data!G261="","",[1]source_data!G261))</f>
        <v>984.66999999999985</v>
      </c>
      <c r="E259" s="11" t="str">
        <f>IF([1]source_data!G261="","",[1]tailored_settings!$B$3)</f>
        <v>GBP</v>
      </c>
      <c r="F259" s="13" t="str">
        <f>IF([1]source_data!G261="","",IF([1]source_data!H261="","",[1]source_data!H261))</f>
        <v>2025-11-17</v>
      </c>
      <c r="G259" s="11" t="str">
        <f>IF([1]source_data!G261="","",[1]tailored_settings!$B$5)</f>
        <v>Individual Recipient</v>
      </c>
      <c r="H259" s="11" t="str">
        <f>IF([1]source_data!G261="","",IF(AND([1]source_data!A261&lt;&gt;"",[1]tailored_settings!$B$16="Publish"),CONCATENATE([1]tailored_settings!$B$2&amp;[1]source_data!A261),IF(AND([1]source_data!A261&lt;&gt;"",[1]tailored_settings!$B$16="Do not publish"),CONCATENATE([1]tailored_settings!$B$4&amp;TEXT(ROW(A259)-1,"0000")&amp;"_"&amp;TEXT(F259,"yyyy-mm")),CONCATENATE([1]tailored_settings!$B$4&amp;TEXT(ROW(A259)-1,"0000")&amp;"_"&amp;TEXT(F259,"yyyy-mm")))))</f>
        <v>360G-Longleigh-IND-0258_2025-11</v>
      </c>
      <c r="I259" s="11" t="str">
        <f>IF([1]source_data!G261="","",[1]tailored_settings!$B$7)</f>
        <v>Longleigh Foundation</v>
      </c>
      <c r="J259" s="11" t="str">
        <f>IF([1]source_data!G261="","",[1]tailored_settings!$B$6)</f>
        <v>GB-CHC-1169016</v>
      </c>
      <c r="K259" s="11" t="str">
        <f>IF([1]source_data!G261="","",IF([1]source_data!I261="","",VLOOKUP([1]source_data!I261,[1]codelist_mapping!A:C,3,FALSE)))</f>
        <v>GTIR040</v>
      </c>
      <c r="L259" s="11" t="str">
        <f>IF([1]source_data!G261="","",IF([1]source_data!J261="","",VLOOKUP([1]source_data!J261,[1]codelist_mapping!A:C,3,FALSE)))</f>
        <v/>
      </c>
      <c r="M259" s="11" t="str">
        <f>IF([1]source_data!G261="","",IF([1]source_data!K261="","",IF([1]source_data!M261&lt;&gt;"",CONCATENATE(VLOOKUP([1]source_data!K261,[1]codelist_mapping!F:H,3,FALSE)&amp;";"&amp;VLOOKUP([1]source_data!L261,[1]codelist_mapping!F:H,3,FALSE)&amp;";"&amp;VLOOKUP([1]source_data!M261,[1]codelist_mapping!F:H,3,FALSE)),IF([1]source_data!L261&lt;&gt;"",CONCATENATE(VLOOKUP([1]source_data!K261,[1]codelist_mapping!F:H,3,FALSE)&amp;";"&amp;VLOOKUP([1]source_data!L261,[1]codelist_mapping!F:H,3,FALSE)),IF([1]source_data!K261&lt;&gt;"",CONCATENATE(VLOOKUP([1]source_data!K261,[1]codelist_mapping!F:H,3,FALSE)))))))</f>
        <v>GTIP020;GTIP060</v>
      </c>
      <c r="N259" s="14" t="str">
        <f>IF([1]source_data!G261="","",IF([1]source_data!D261="","",VLOOKUP([1]source_data!D261,[1]geo_data!A:I,9,FALSE)))</f>
        <v>Queens Park</v>
      </c>
      <c r="O259" s="14" t="str">
        <f>IF([1]source_data!G261="","",IF([1]source_data!D261="","",VLOOKUP([1]source_data!D261,[1]geo_data!A:I,8,FALSE)))</f>
        <v>E05014510</v>
      </c>
      <c r="P259" s="14" t="str">
        <f>IF([1]source_data!G261="","",IF(LEFT(O259,3)="E05","WD",IF(LEFT(O259,3)="S13","WD",IF(LEFT(O259,3)="W05","WD",IF(LEFT(O259,3)="W06","UA",IF(LEFT(O259,3)="S12","CA",IF(LEFT(O259,3)="E06","UA",IF(LEFT(O259,3)="E07","NMD",IF(LEFT(O259,3)="E08","MD",IF(LEFT(O259,3)="E09","LONB"))))))))))</f>
        <v>WD</v>
      </c>
      <c r="Q259" s="14" t="str">
        <f>IF([1]source_data!G261="","",IF([1]source_data!D261="","",VLOOKUP([1]source_data!D261,[1]geo_data!A:I,7,FALSE)))</f>
        <v>Bedford</v>
      </c>
      <c r="R259" s="14" t="str">
        <f>IF([1]source_data!G261="","",IF([1]source_data!D261="","",VLOOKUP([1]source_data!D261,[1]geo_data!A:I,6,FALSE)))</f>
        <v>E06000055</v>
      </c>
      <c r="S259" s="14" t="str">
        <f>IF([1]source_data!G261="","",IF(LEFT(R259,3)="E05","WD",IF(LEFT(R259,3)="S13","WD",IF(LEFT(R259,3)="W05","WD",IF(LEFT(R259,3)="W06","UA",IF(LEFT(R259,3)="S12","CA",IF(LEFT(R259,3)="E06","UA",IF(LEFT(R259,3)="E07","NMD",IF(LEFT(R259,3)="E08","MD",IF(LEFT(R259,3)="E09","LONB"))))))))))</f>
        <v>UA</v>
      </c>
      <c r="T259" s="11" t="str">
        <f>IF([1]source_data!G261="","",IF([1]source_data!N261="","",[1]source_data!N261))</f>
        <v>Hardship Grant</v>
      </c>
      <c r="U259" s="15">
        <f>IF([1]source_data!G261="","",[1]tailored_settings!$B$8)</f>
        <v>46239</v>
      </c>
      <c r="V259" s="11" t="str">
        <f>IF([1]source_data!G261="","",[1]tailored_settings!$B$9)</f>
        <v>http://www.longleigh.org/</v>
      </c>
      <c r="W259" s="13" t="str">
        <f>IF([1]source_data!G261="","",IF([1]source_data!O261="","",[1]source_data!O261))</f>
        <v>2025-11-17</v>
      </c>
      <c r="X259" s="16" t="str">
        <f>IF([1]source_data!G261="","",IF([1]source_data!P261="","",[1]source_data!P261))</f>
        <v>2025-12-24</v>
      </c>
      <c r="Y259" s="17">
        <f>IF([1]source_data!G261="","",IF([1]source_data!Q261="","",[1]source_data!Q261))</f>
        <v>1</v>
      </c>
      <c r="Z259" s="18" t="str">
        <f>IF([1]source_data!G261="","",IF([1]source_data!I261="","",[1]tailored_settings!$B$10))</f>
        <v>Primary grant reason</v>
      </c>
      <c r="AA259" s="18" t="str">
        <f>IF([1]source_data!G261="","",IF([1]source_data!I261="","",[1]source_data!I261))</f>
        <v>2. Customer/family receiving medication and/or therapy for a mental health condition or substance addiction.</v>
      </c>
      <c r="AB259" s="18" t="str">
        <f>IF([1]source_data!G261="","",IF([1]source_data!J261="","",[1]tailored_settings!$B$11))</f>
        <v/>
      </c>
      <c r="AC259" s="18" t="str">
        <f>IF([1]source_data!G261="","",IF([1]source_data!J261="","",[1]source_data!J261))</f>
        <v/>
      </c>
      <c r="AD259" s="18" t="str">
        <f>IF([1]source_data!G261="","",IF([1]source_data!K261="","",[1]tailored_settings!$B$12))</f>
        <v>Grant purpose</v>
      </c>
      <c r="AE259" s="18" t="str">
        <f>IF([1]source_data!G261="","",IF([1]source_data!K261="","",[1]source_data!K261))</f>
        <v xml:space="preserve">Furniture </v>
      </c>
      <c r="AF259" s="18" t="str">
        <f>IF([1]source_data!G261="","",IF([1]source_data!K261="","",[1]tailored_settings!$B$13))</f>
        <v>Grant purpose</v>
      </c>
      <c r="AG259" s="18" t="str">
        <f>IF([1]source_data!G261="","",IF([1]source_data!K261="","",[1]source_data!K261))</f>
        <v xml:space="preserve">Furniture </v>
      </c>
      <c r="AH259" s="18" t="str">
        <f>IF([1]source_data!G261="","",IF([1]source_data!M261="","",[1]tailored_settings!$B$14))</f>
        <v/>
      </c>
      <c r="AI259" s="18" t="str">
        <f>IF([1]source_data!G261="","",IF([1]source_data!M261="","",[1]source_data!M261))</f>
        <v/>
      </c>
    </row>
    <row r="260" spans="1:35" ht="16" x14ac:dyDescent="0.2">
      <c r="A260" s="11" t="str">
        <f>IF([1]source_data!G262="","",IF(AND([1]source_data!C262&lt;&gt;"",[1]tailored_settings!$B$15="Publish"),CONCATENATE([1]tailored_settings!$B$2&amp;[1]source_data!C262),IF(AND([1]source_data!C262&lt;&gt;"",[1]tailored_settings!$B$15="Do not publish"),CONCATENATE([1]tailored_settings!$B$2&amp;TEXT(ROW(A260)-1,"0000")&amp;"_"&amp;TEXT(F260,"yyyy-mm")),CONCATENATE([1]tailored_settings!$B$2&amp;TEXT(ROW(A260)-1,"0000")&amp;"_"&amp;TEXT(F260,"yyyy-mm")))))</f>
        <v>360G-Longleigh-E25-00342W</v>
      </c>
      <c r="B260" s="11" t="str">
        <f>IF([1]source_data!G262="","",IF([1]source_data!E262&lt;&gt;"",[1]source_data!E262,CONCATENATE("Grant to "&amp;G260)))</f>
        <v>Grant to Individual Recipient</v>
      </c>
      <c r="C260" s="11" t="str">
        <f>IF([1]source_data!G262="","",IF([1]source_data!F262="",_xlfn.XLOOKUP(T260,[1]tailored_settings!$B$20:$B$25,[1]tailored_settings!$A$20:$A$25,"")))</f>
        <v>Providing financial aid during a time of crisis</v>
      </c>
      <c r="D260" s="12">
        <f>IF([1]source_data!G262="","",IF([1]source_data!G262="","",[1]source_data!G262))</f>
        <v>500</v>
      </c>
      <c r="E260" s="11" t="str">
        <f>IF([1]source_data!G262="","",[1]tailored_settings!$B$3)</f>
        <v>GBP</v>
      </c>
      <c r="F260" s="13" t="str">
        <f>IF([1]source_data!G262="","",IF([1]source_data!H262="","",[1]source_data!H262))</f>
        <v>2025-11-17</v>
      </c>
      <c r="G260" s="11" t="str">
        <f>IF([1]source_data!G262="","",[1]tailored_settings!$B$5)</f>
        <v>Individual Recipient</v>
      </c>
      <c r="H260" s="11" t="str">
        <f>IF([1]source_data!G262="","",IF(AND([1]source_data!A262&lt;&gt;"",[1]tailored_settings!$B$16="Publish"),CONCATENATE([1]tailored_settings!$B$2&amp;[1]source_data!A262),IF(AND([1]source_data!A262&lt;&gt;"",[1]tailored_settings!$B$16="Do not publish"),CONCATENATE([1]tailored_settings!$B$4&amp;TEXT(ROW(A260)-1,"0000")&amp;"_"&amp;TEXT(F260,"yyyy-mm")),CONCATENATE([1]tailored_settings!$B$4&amp;TEXT(ROW(A260)-1,"0000")&amp;"_"&amp;TEXT(F260,"yyyy-mm")))))</f>
        <v>360G-Longleigh-IND-0259_2025-11</v>
      </c>
      <c r="I260" s="11" t="str">
        <f>IF([1]source_data!G262="","",[1]tailored_settings!$B$7)</f>
        <v>Longleigh Foundation</v>
      </c>
      <c r="J260" s="11" t="str">
        <f>IF([1]source_data!G262="","",[1]tailored_settings!$B$6)</f>
        <v>GB-CHC-1169016</v>
      </c>
      <c r="K260" s="11" t="str">
        <f>IF([1]source_data!G262="","",IF([1]source_data!I262="","",VLOOKUP([1]source_data!I262,[1]codelist_mapping!A:C,3,FALSE)))</f>
        <v>GTIR060</v>
      </c>
      <c r="L260" s="11" t="str">
        <f>IF([1]source_data!G262="","",IF([1]source_data!J262="","",VLOOKUP([1]source_data!J262,[1]codelist_mapping!A:C,3,FALSE)))</f>
        <v/>
      </c>
      <c r="M260" s="11" t="str">
        <f>IF([1]source_data!G262="","",IF([1]source_data!K262="","",IF([1]source_data!M262&lt;&gt;"",CONCATENATE(VLOOKUP([1]source_data!K262,[1]codelist_mapping!F:H,3,FALSE)&amp;";"&amp;VLOOKUP([1]source_data!L262,[1]codelist_mapping!F:H,3,FALSE)&amp;";"&amp;VLOOKUP([1]source_data!M262,[1]codelist_mapping!F:H,3,FALSE)),IF([1]source_data!L262&lt;&gt;"",CONCATENATE(VLOOKUP([1]source_data!K262,[1]codelist_mapping!F:H,3,FALSE)&amp;";"&amp;VLOOKUP([1]source_data!L262,[1]codelist_mapping!F:H,3,FALSE)),IF([1]source_data!K262&lt;&gt;"",CONCATENATE(VLOOKUP([1]source_data!K262,[1]codelist_mapping!F:H,3,FALSE)))))))</f>
        <v>GTIP070;GTIP060</v>
      </c>
      <c r="N260" s="14" t="str">
        <f>IF([1]source_data!G262="","",IF([1]source_data!D262="","",VLOOKUP([1]source_data!D262,[1]geo_data!A:I,9,FALSE)))</f>
        <v>Banister &amp; Polygon</v>
      </c>
      <c r="O260" s="14" t="str">
        <f>IF([1]source_data!G262="","",IF([1]source_data!D262="","",VLOOKUP([1]source_data!D262,[1]geo_data!A:I,8,FALSE)))</f>
        <v>E05015490</v>
      </c>
      <c r="P260" s="14" t="str">
        <f>IF([1]source_data!G262="","",IF(LEFT(O260,3)="E05","WD",IF(LEFT(O260,3)="S13","WD",IF(LEFT(O260,3)="W05","WD",IF(LEFT(O260,3)="W06","UA",IF(LEFT(O260,3)="S12","CA",IF(LEFT(O260,3)="E06","UA",IF(LEFT(O260,3)="E07","NMD",IF(LEFT(O260,3)="E08","MD",IF(LEFT(O260,3)="E09","LONB"))))))))))</f>
        <v>WD</v>
      </c>
      <c r="Q260" s="14" t="str">
        <f>IF([1]source_data!G262="","",IF([1]source_data!D262="","",VLOOKUP([1]source_data!D262,[1]geo_data!A:I,7,FALSE)))</f>
        <v>Southampton</v>
      </c>
      <c r="R260" s="14" t="str">
        <f>IF([1]source_data!G262="","",IF([1]source_data!D262="","",VLOOKUP([1]source_data!D262,[1]geo_data!A:I,6,FALSE)))</f>
        <v>E06000045</v>
      </c>
      <c r="S260" s="14" t="str">
        <f>IF([1]source_data!G262="","",IF(LEFT(R260,3)="E05","WD",IF(LEFT(R260,3)="S13","WD",IF(LEFT(R260,3)="W05","WD",IF(LEFT(R260,3)="W06","UA",IF(LEFT(R260,3)="S12","CA",IF(LEFT(R260,3)="E06","UA",IF(LEFT(R260,3)="E07","NMD",IF(LEFT(R260,3)="E08","MD",IF(LEFT(R260,3)="E09","LONB"))))))))))</f>
        <v>UA</v>
      </c>
      <c r="T260" s="11" t="str">
        <f>IF([1]source_data!G262="","",IF([1]source_data!N262="","",[1]source_data!N262))</f>
        <v>Crisis Grant</v>
      </c>
      <c r="U260" s="15">
        <f>IF([1]source_data!G262="","",[1]tailored_settings!$B$8)</f>
        <v>46239</v>
      </c>
      <c r="V260" s="11" t="str">
        <f>IF([1]source_data!G262="","",[1]tailored_settings!$B$9)</f>
        <v>http://www.longleigh.org/</v>
      </c>
      <c r="W260" s="13" t="str">
        <f>IF([1]source_data!G262="","",IF([1]source_data!O262="","",[1]source_data!O262))</f>
        <v>2025-11-17</v>
      </c>
      <c r="X260" s="16" t="str">
        <f>IF([1]source_data!G262="","",IF([1]source_data!P262="","",[1]source_data!P262))</f>
        <v>2026-02-06</v>
      </c>
      <c r="Y260" s="17">
        <f>IF([1]source_data!G262="","",IF([1]source_data!Q262="","",[1]source_data!Q262))</f>
        <v>2</v>
      </c>
      <c r="Z260" s="18" t="str">
        <f>IF([1]source_data!G262="","",IF([1]source_data!I262="","",[1]tailored_settings!$B$10))</f>
        <v>Primary grant reason</v>
      </c>
      <c r="AA260" s="18" t="str">
        <f>IF([1]source_data!G262="","",IF([1]source_data!I262="","",[1]source_data!I262))</f>
        <v>4. Customer/family fleeing from a violent or abusive relationship</v>
      </c>
      <c r="AB260" s="18" t="str">
        <f>IF([1]source_data!G262="","",IF([1]source_data!J262="","",[1]tailored_settings!$B$11))</f>
        <v/>
      </c>
      <c r="AC260" s="18" t="str">
        <f>IF([1]source_data!G262="","",IF([1]source_data!J262="","",[1]source_data!J262))</f>
        <v/>
      </c>
      <c r="AD260" s="18" t="str">
        <f>IF([1]source_data!G262="","",IF([1]source_data!K262="","",[1]tailored_settings!$B$12))</f>
        <v>Grant purpose</v>
      </c>
      <c r="AE260" s="18" t="str">
        <f>IF([1]source_data!G262="","",IF([1]source_data!K262="","",[1]source_data!K262))</f>
        <v>Food vouchers</v>
      </c>
      <c r="AF260" s="18" t="str">
        <f>IF([1]source_data!G262="","",IF([1]source_data!K262="","",[1]tailored_settings!$B$13))</f>
        <v>Grant purpose</v>
      </c>
      <c r="AG260" s="18" t="str">
        <f>IF([1]source_data!G262="","",IF([1]source_data!K262="","",[1]source_data!K262))</f>
        <v>Food vouchers</v>
      </c>
      <c r="AH260" s="18" t="str">
        <f>IF([1]source_data!G262="","",IF([1]source_data!M262="","",[1]tailored_settings!$B$14))</f>
        <v/>
      </c>
      <c r="AI260" s="18" t="str">
        <f>IF([1]source_data!G262="","",IF([1]source_data!M262="","",[1]source_data!M262))</f>
        <v/>
      </c>
    </row>
    <row r="261" spans="1:35" ht="16" x14ac:dyDescent="0.2">
      <c r="A261" s="11" t="str">
        <f>IF([1]source_data!G263="","",IF(AND([1]source_data!C263&lt;&gt;"",[1]tailored_settings!$B$15="Publish"),CONCATENATE([1]tailored_settings!$B$2&amp;[1]source_data!C263),IF(AND([1]source_data!C263&lt;&gt;"",[1]tailored_settings!$B$15="Do not publish"),CONCATENATE([1]tailored_settings!$B$2&amp;TEXT(ROW(A261)-1,"0000")&amp;"_"&amp;TEXT(F261,"yyyy-mm")),CONCATENATE([1]tailored_settings!$B$2&amp;TEXT(ROW(A261)-1,"0000")&amp;"_"&amp;TEXT(F261,"yyyy-mm")))))</f>
        <v>360G-Longleigh-E25-00343W</v>
      </c>
      <c r="B261" s="11" t="str">
        <f>IF([1]source_data!G263="","",IF([1]source_data!E263&lt;&gt;"",[1]source_data!E263,CONCATENATE("Grant to "&amp;G261)))</f>
        <v>Grant to Individual Recipient</v>
      </c>
      <c r="C261" s="11" t="str">
        <f>IF([1]source_data!G263="","",IF([1]source_data!F263="",_xlfn.XLOOKUP(T261,[1]tailored_settings!$B$20:$B$25,[1]tailored_settings!$A$20:$A$25,"")))</f>
        <v>Helping to alleviate financial hardship</v>
      </c>
      <c r="D261" s="12">
        <f>IF([1]source_data!G263="","",IF([1]source_data!G263="","",[1]source_data!G263))</f>
        <v>986.8</v>
      </c>
      <c r="E261" s="11" t="str">
        <f>IF([1]source_data!G263="","",[1]tailored_settings!$B$3)</f>
        <v>GBP</v>
      </c>
      <c r="F261" s="13" t="str">
        <f>IF([1]source_data!G263="","",IF([1]source_data!H263="","",[1]source_data!H263))</f>
        <v>2025-11-28</v>
      </c>
      <c r="G261" s="11" t="str">
        <f>IF([1]source_data!G263="","",[1]tailored_settings!$B$5)</f>
        <v>Individual Recipient</v>
      </c>
      <c r="H261" s="11" t="str">
        <f>IF([1]source_data!G263="","",IF(AND([1]source_data!A263&lt;&gt;"",[1]tailored_settings!$B$16="Publish"),CONCATENATE([1]tailored_settings!$B$2&amp;[1]source_data!A263),IF(AND([1]source_data!A263&lt;&gt;"",[1]tailored_settings!$B$16="Do not publish"),CONCATENATE([1]tailored_settings!$B$4&amp;TEXT(ROW(A261)-1,"0000")&amp;"_"&amp;TEXT(F261,"yyyy-mm")),CONCATENATE([1]tailored_settings!$B$4&amp;TEXT(ROW(A261)-1,"0000")&amp;"_"&amp;TEXT(F261,"yyyy-mm")))))</f>
        <v>360G-Longleigh-IND-0260_2025-11</v>
      </c>
      <c r="I261" s="11" t="str">
        <f>IF([1]source_data!G263="","",[1]tailored_settings!$B$7)</f>
        <v>Longleigh Foundation</v>
      </c>
      <c r="J261" s="11" t="str">
        <f>IF([1]source_data!G263="","",[1]tailored_settings!$B$6)</f>
        <v>GB-CHC-1169016</v>
      </c>
      <c r="K261" s="11" t="str">
        <f>IF([1]source_data!G263="","",IF([1]source_data!I263="","",VLOOKUP([1]source_data!I263,[1]codelist_mapping!A:C,3,FALSE)))</f>
        <v>GTIR100</v>
      </c>
      <c r="L261" s="11" t="str">
        <f>IF([1]source_data!G263="","",IF([1]source_data!J263="","",VLOOKUP([1]source_data!J263,[1]codelist_mapping!A:C,3,FALSE)))</f>
        <v/>
      </c>
      <c r="M261" s="11" t="str">
        <f>IF([1]source_data!G263="","",IF([1]source_data!K263="","",IF([1]source_data!M263&lt;&gt;"",CONCATENATE(VLOOKUP([1]source_data!K263,[1]codelist_mapping!F:H,3,FALSE)&amp;";"&amp;VLOOKUP([1]source_data!L263,[1]codelist_mapping!F:H,3,FALSE)&amp;";"&amp;VLOOKUP([1]source_data!M263,[1]codelist_mapping!F:H,3,FALSE)),IF([1]source_data!L263&lt;&gt;"",CONCATENATE(VLOOKUP([1]source_data!K263,[1]codelist_mapping!F:H,3,FALSE)&amp;";"&amp;VLOOKUP([1]source_data!L263,[1]codelist_mapping!F:H,3,FALSE)),IF([1]source_data!K263&lt;&gt;"",CONCATENATE(VLOOKUP([1]source_data!K263,[1]codelist_mapping!F:H,3,FALSE)))))))</f>
        <v>GTIP020;GTIP080;GTIP060</v>
      </c>
      <c r="N261" s="14" t="str">
        <f>IF([1]source_data!G263="","",IF([1]source_data!D263="","",VLOOKUP([1]source_data!D263,[1]geo_data!A:I,9,FALSE)))</f>
        <v>Peartree</v>
      </c>
      <c r="O261" s="14" t="str">
        <f>IF([1]source_data!G263="","",IF([1]source_data!D263="","",VLOOKUP([1]source_data!D263,[1]geo_data!A:I,8,FALSE)))</f>
        <v>E05015499</v>
      </c>
      <c r="P261" s="14" t="str">
        <f>IF([1]source_data!G263="","",IF(LEFT(O261,3)="E05","WD",IF(LEFT(O261,3)="S13","WD",IF(LEFT(O261,3)="W05","WD",IF(LEFT(O261,3)="W06","UA",IF(LEFT(O261,3)="S12","CA",IF(LEFT(O261,3)="E06","UA",IF(LEFT(O261,3)="E07","NMD",IF(LEFT(O261,3)="E08","MD",IF(LEFT(O261,3)="E09","LONB"))))))))))</f>
        <v>WD</v>
      </c>
      <c r="Q261" s="14" t="str">
        <f>IF([1]source_data!G263="","",IF([1]source_data!D263="","",VLOOKUP([1]source_data!D263,[1]geo_data!A:I,7,FALSE)))</f>
        <v>Southampton</v>
      </c>
      <c r="R261" s="14" t="str">
        <f>IF([1]source_data!G263="","",IF([1]source_data!D263="","",VLOOKUP([1]source_data!D263,[1]geo_data!A:I,6,FALSE)))</f>
        <v>E06000045</v>
      </c>
      <c r="S261" s="14" t="str">
        <f>IF([1]source_data!G263="","",IF(LEFT(R261,3)="E05","WD",IF(LEFT(R261,3)="S13","WD",IF(LEFT(R261,3)="W05","WD",IF(LEFT(R261,3)="W06","UA",IF(LEFT(R261,3)="S12","CA",IF(LEFT(R261,3)="E06","UA",IF(LEFT(R261,3)="E07","NMD",IF(LEFT(R261,3)="E08","MD",IF(LEFT(R261,3)="E09","LONB"))))))))))</f>
        <v>UA</v>
      </c>
      <c r="T261" s="11" t="str">
        <f>IF([1]source_data!G263="","",IF([1]source_data!N263="","",[1]source_data!N263))</f>
        <v>Hardship Grant</v>
      </c>
      <c r="U261" s="15">
        <f>IF([1]source_data!G263="","",[1]tailored_settings!$B$8)</f>
        <v>46239</v>
      </c>
      <c r="V261" s="11" t="str">
        <f>IF([1]source_data!G263="","",[1]tailored_settings!$B$9)</f>
        <v>http://www.longleigh.org/</v>
      </c>
      <c r="W261" s="13" t="str">
        <f>IF([1]source_data!G263="","",IF([1]source_data!O263="","",[1]source_data!O263))</f>
        <v>2025-11-28</v>
      </c>
      <c r="X261" s="16" t="str">
        <f>IF([1]source_data!G263="","",IF([1]source_data!P263="","",[1]source_data!P263))</f>
        <v>2026-01-29</v>
      </c>
      <c r="Y261" s="17">
        <f>IF([1]source_data!G263="","",IF([1]source_data!Q263="","",[1]source_data!Q263))</f>
        <v>2</v>
      </c>
      <c r="Z261" s="18" t="str">
        <f>IF([1]source_data!G263="","",IF([1]source_data!I263="","",[1]tailored_settings!$B$10))</f>
        <v>Primary grant reason</v>
      </c>
      <c r="AA261" s="18" t="str">
        <f>IF([1]source_data!G263="","",IF([1]source_data!I263="","",[1]source_data!I263))</f>
        <v>5. Customer/family having been the victims of a reported crime in their home.</v>
      </c>
      <c r="AB261" s="18" t="str">
        <f>IF([1]source_data!G263="","",IF([1]source_data!J263="","",[1]tailored_settings!$B$11))</f>
        <v/>
      </c>
      <c r="AC261" s="18" t="str">
        <f>IF([1]source_data!G263="","",IF([1]source_data!J263="","",[1]source_data!J263))</f>
        <v/>
      </c>
      <c r="AD261" s="18" t="str">
        <f>IF([1]source_data!G263="","",IF([1]source_data!K263="","",[1]tailored_settings!$B$12))</f>
        <v>Grant purpose</v>
      </c>
      <c r="AE261" s="18" t="str">
        <f>IF([1]source_data!G263="","",IF([1]source_data!K263="","",[1]source_data!K263))</f>
        <v xml:space="preserve">Furniture </v>
      </c>
      <c r="AF261" s="18" t="str">
        <f>IF([1]source_data!G263="","",IF([1]source_data!K263="","",[1]tailored_settings!$B$13))</f>
        <v>Grant purpose</v>
      </c>
      <c r="AG261" s="18" t="str">
        <f>IF([1]source_data!G263="","",IF([1]source_data!K263="","",[1]source_data!K263))</f>
        <v xml:space="preserve">Furniture </v>
      </c>
      <c r="AH261" s="18" t="str">
        <f>IF([1]source_data!G263="","",IF([1]source_data!M263="","",[1]tailored_settings!$B$14))</f>
        <v>Grant purpose</v>
      </c>
      <c r="AI261" s="18" t="str">
        <f>IF([1]source_data!G263="","",IF([1]source_data!M263="","",[1]source_data!M263))</f>
        <v>Voucher for small household items</v>
      </c>
    </row>
    <row r="262" spans="1:35" ht="16" x14ac:dyDescent="0.2">
      <c r="A262" s="11" t="str">
        <f>IF([1]source_data!G264="","",IF(AND([1]source_data!C264&lt;&gt;"",[1]tailored_settings!$B$15="Publish"),CONCATENATE([1]tailored_settings!$B$2&amp;[1]source_data!C264),IF(AND([1]source_data!C264&lt;&gt;"",[1]tailored_settings!$B$15="Do not publish"),CONCATENATE([1]tailored_settings!$B$2&amp;TEXT(ROW(A262)-1,"0000")&amp;"_"&amp;TEXT(F262,"yyyy-mm")),CONCATENATE([1]tailored_settings!$B$2&amp;TEXT(ROW(A262)-1,"0000")&amp;"_"&amp;TEXT(F262,"yyyy-mm")))))</f>
        <v>360G-Longleigh-E25-00344W</v>
      </c>
      <c r="B262" s="11" t="str">
        <f>IF([1]source_data!G264="","",IF([1]source_data!E264&lt;&gt;"",[1]source_data!E264,CONCATENATE("Grant to "&amp;G262)))</f>
        <v>Grant to Individual Recipient</v>
      </c>
      <c r="C262" s="11" t="str">
        <f>IF([1]source_data!G264="","",IF([1]source_data!F264="",_xlfn.XLOOKUP(T262,[1]tailored_settings!$B$20:$B$25,[1]tailored_settings!$A$20:$A$25,"")))</f>
        <v>Helping to alleviate financial hardship</v>
      </c>
      <c r="D262" s="12">
        <f>IF([1]source_data!G264="","",IF([1]source_data!G264="","",[1]source_data!G264))</f>
        <v>991.96</v>
      </c>
      <c r="E262" s="11" t="str">
        <f>IF([1]source_data!G264="","",[1]tailored_settings!$B$3)</f>
        <v>GBP</v>
      </c>
      <c r="F262" s="13" t="str">
        <f>IF([1]source_data!G264="","",IF([1]source_data!H264="","",[1]source_data!H264))</f>
        <v>2025-11-17</v>
      </c>
      <c r="G262" s="11" t="str">
        <f>IF([1]source_data!G264="","",[1]tailored_settings!$B$5)</f>
        <v>Individual Recipient</v>
      </c>
      <c r="H262" s="11" t="str">
        <f>IF([1]source_data!G264="","",IF(AND([1]source_data!A264&lt;&gt;"",[1]tailored_settings!$B$16="Publish"),CONCATENATE([1]tailored_settings!$B$2&amp;[1]source_data!A264),IF(AND([1]source_data!A264&lt;&gt;"",[1]tailored_settings!$B$16="Do not publish"),CONCATENATE([1]tailored_settings!$B$4&amp;TEXT(ROW(A262)-1,"0000")&amp;"_"&amp;TEXT(F262,"yyyy-mm")),CONCATENATE([1]tailored_settings!$B$4&amp;TEXT(ROW(A262)-1,"0000")&amp;"_"&amp;TEXT(F262,"yyyy-mm")))))</f>
        <v>360G-Longleigh-IND-0261_2025-11</v>
      </c>
      <c r="I262" s="11" t="str">
        <f>IF([1]source_data!G264="","",[1]tailored_settings!$B$7)</f>
        <v>Longleigh Foundation</v>
      </c>
      <c r="J262" s="11" t="str">
        <f>IF([1]source_data!G264="","",[1]tailored_settings!$B$6)</f>
        <v>GB-CHC-1169016</v>
      </c>
      <c r="K262" s="11" t="str">
        <f>IF([1]source_data!G264="","",IF([1]source_data!I264="","",VLOOKUP([1]source_data!I264,[1]codelist_mapping!A:C,3,FALSE)))</f>
        <v>GTIR030</v>
      </c>
      <c r="L262" s="11" t="str">
        <f>IF([1]source_data!G264="","",IF([1]source_data!J264="","",VLOOKUP([1]source_data!J264,[1]codelist_mapping!A:C,3,FALSE)))</f>
        <v>GTIR080</v>
      </c>
      <c r="M262" s="11" t="str">
        <f>IF([1]source_data!G264="","",IF([1]source_data!K264="","",IF([1]source_data!M264&lt;&gt;"",CONCATENATE(VLOOKUP([1]source_data!K264,[1]codelist_mapping!F:H,3,FALSE)&amp;";"&amp;VLOOKUP([1]source_data!L264,[1]codelist_mapping!F:H,3,FALSE)&amp;";"&amp;VLOOKUP([1]source_data!M264,[1]codelist_mapping!F:H,3,FALSE)),IF([1]source_data!L264&lt;&gt;"",CONCATENATE(VLOOKUP([1]source_data!K264,[1]codelist_mapping!F:H,3,FALSE)&amp;";"&amp;VLOOKUP([1]source_data!L264,[1]codelist_mapping!F:H,3,FALSE)),IF([1]source_data!K264&lt;&gt;"",CONCATENATE(VLOOKUP([1]source_data!K264,[1]codelist_mapping!F:H,3,FALSE)))))))</f>
        <v>GTIP020;GTIP020;GTIP060</v>
      </c>
      <c r="N262" s="14" t="str">
        <f>IF([1]source_data!G264="","",IF([1]source_data!D264="","",VLOOKUP([1]source_data!D264,[1]geo_data!A:I,9,FALSE)))</f>
        <v>Binley and Willenhall</v>
      </c>
      <c r="O262" s="14" t="str">
        <f>IF([1]source_data!G264="","",IF([1]source_data!D264="","",VLOOKUP([1]source_data!D264,[1]geo_data!A:I,8,FALSE)))</f>
        <v>E05001219</v>
      </c>
      <c r="P262" s="14" t="str">
        <f>IF([1]source_data!G264="","",IF(LEFT(O262,3)="E05","WD",IF(LEFT(O262,3)="S13","WD",IF(LEFT(O262,3)="W05","WD",IF(LEFT(O262,3)="W06","UA",IF(LEFT(O262,3)="S12","CA",IF(LEFT(O262,3)="E06","UA",IF(LEFT(O262,3)="E07","NMD",IF(LEFT(O262,3)="E08","MD",IF(LEFT(O262,3)="E09","LONB"))))))))))</f>
        <v>WD</v>
      </c>
      <c r="Q262" s="14" t="str">
        <f>IF([1]source_data!G264="","",IF([1]source_data!D264="","",VLOOKUP([1]source_data!D264,[1]geo_data!A:I,7,FALSE)))</f>
        <v>Coventry</v>
      </c>
      <c r="R262" s="14" t="str">
        <f>IF([1]source_data!G264="","",IF([1]source_data!D264="","",VLOOKUP([1]source_data!D264,[1]geo_data!A:I,6,FALSE)))</f>
        <v>E08000026</v>
      </c>
      <c r="S262" s="14" t="str">
        <f>IF([1]source_data!G264="","",IF(LEFT(R262,3)="E05","WD",IF(LEFT(R262,3)="S13","WD",IF(LEFT(R262,3)="W05","WD",IF(LEFT(R262,3)="W06","UA",IF(LEFT(R262,3)="S12","CA",IF(LEFT(R262,3)="E06","UA",IF(LEFT(R262,3)="E07","NMD",IF(LEFT(R262,3)="E08","MD",IF(LEFT(R262,3)="E09","LONB"))))))))))</f>
        <v>MD</v>
      </c>
      <c r="T262" s="11" t="str">
        <f>IF([1]source_data!G264="","",IF([1]source_data!N264="","",[1]source_data!N264))</f>
        <v>Hardship Grant</v>
      </c>
      <c r="U262" s="15">
        <f>IF([1]source_data!G264="","",[1]tailored_settings!$B$8)</f>
        <v>46239</v>
      </c>
      <c r="V262" s="11" t="str">
        <f>IF([1]source_data!G264="","",[1]tailored_settings!$B$9)</f>
        <v>http://www.longleigh.org/</v>
      </c>
      <c r="W262" s="13" t="str">
        <f>IF([1]source_data!G264="","",IF([1]source_data!O264="","",[1]source_data!O264))</f>
        <v>2025-11-17</v>
      </c>
      <c r="X262" s="16" t="str">
        <f>IF([1]source_data!G264="","",IF([1]source_data!P264="","",[1]source_data!P264))</f>
        <v>2025-12-19</v>
      </c>
      <c r="Y262" s="17">
        <f>IF([1]source_data!G264="","",IF([1]source_data!Q264="","",[1]source_data!Q264))</f>
        <v>1</v>
      </c>
      <c r="Z262" s="18" t="str">
        <f>IF([1]source_data!G264="","",IF([1]source_data!I264="","",[1]tailored_settings!$B$10))</f>
        <v>Primary grant reason</v>
      </c>
      <c r="AA262" s="18" t="str">
        <f>IF([1]source_data!G264="","",IF([1]source_data!I264="","",[1]source_data!I264))</f>
        <v>1. Customer/family with a diagnosed condition or disability</v>
      </c>
      <c r="AB262" s="18" t="str">
        <f>IF([1]source_data!G264="","",IF([1]source_data!J264="","",[1]tailored_settings!$B$11))</f>
        <v>Secondary grant reason</v>
      </c>
      <c r="AC262" s="18" t="str">
        <f>IF([1]source_data!G264="","",IF([1]source_data!J264="","",[1]source_data!J264))</f>
        <v>3. Customer/family moving from homelessness/supported living into independent living.</v>
      </c>
      <c r="AD262" s="18" t="str">
        <f>IF([1]source_data!G264="","",IF([1]source_data!K264="","",[1]tailored_settings!$B$12))</f>
        <v>Grant purpose</v>
      </c>
      <c r="AE262" s="18" t="str">
        <f>IF([1]source_data!G264="","",IF([1]source_data!K264="","",[1]source_data!K264))</f>
        <v>Appliances</v>
      </c>
      <c r="AF262" s="18" t="str">
        <f>IF([1]source_data!G264="","",IF([1]source_data!K264="","",[1]tailored_settings!$B$13))</f>
        <v>Grant purpose</v>
      </c>
      <c r="AG262" s="18" t="str">
        <f>IF([1]source_data!G264="","",IF([1]source_data!K264="","",[1]source_data!K264))</f>
        <v>Appliances</v>
      </c>
      <c r="AH262" s="18" t="str">
        <f>IF([1]source_data!G264="","",IF([1]source_data!M264="","",[1]tailored_settings!$B$14))</f>
        <v>Grant purpose</v>
      </c>
      <c r="AI262" s="18" t="str">
        <f>IF([1]source_data!G264="","",IF([1]source_data!M264="","",[1]source_data!M264))</f>
        <v>Voucher for small household items</v>
      </c>
    </row>
    <row r="263" spans="1:35" ht="16" x14ac:dyDescent="0.2">
      <c r="A263" s="11" t="str">
        <f>IF([1]source_data!G265="","",IF(AND([1]source_data!C265&lt;&gt;"",[1]tailored_settings!$B$15="Publish"),CONCATENATE([1]tailored_settings!$B$2&amp;[1]source_data!C265),IF(AND([1]source_data!C265&lt;&gt;"",[1]tailored_settings!$B$15="Do not publish"),CONCATENATE([1]tailored_settings!$B$2&amp;TEXT(ROW(A263)-1,"0000")&amp;"_"&amp;TEXT(F263,"yyyy-mm")),CONCATENATE([1]tailored_settings!$B$2&amp;TEXT(ROW(A263)-1,"0000")&amp;"_"&amp;TEXT(F263,"yyyy-mm")))))</f>
        <v>360G-Longleigh-E25-00345W</v>
      </c>
      <c r="B263" s="11" t="str">
        <f>IF([1]source_data!G265="","",IF([1]source_data!E265&lt;&gt;"",[1]source_data!E265,CONCATENATE("Grant to "&amp;G263)))</f>
        <v>Grant to Individual Recipient</v>
      </c>
      <c r="C263" s="11" t="str">
        <f>IF([1]source_data!G265="","",IF([1]source_data!F265="",_xlfn.XLOOKUP(T263,[1]tailored_settings!$B$20:$B$25,[1]tailored_settings!$A$20:$A$25,"")))</f>
        <v>Providing financial aid during a time of crisis</v>
      </c>
      <c r="D263" s="12">
        <f>IF([1]source_data!G265="","",IF([1]source_data!G265="","",[1]source_data!G265))</f>
        <v>350</v>
      </c>
      <c r="E263" s="11" t="str">
        <f>IF([1]source_data!G265="","",[1]tailored_settings!$B$3)</f>
        <v>GBP</v>
      </c>
      <c r="F263" s="13" t="str">
        <f>IF([1]source_data!G265="","",IF([1]source_data!H265="","",[1]source_data!H265))</f>
        <v>2025-11-17</v>
      </c>
      <c r="G263" s="11" t="str">
        <f>IF([1]source_data!G265="","",[1]tailored_settings!$B$5)</f>
        <v>Individual Recipient</v>
      </c>
      <c r="H263" s="11" t="str">
        <f>IF([1]source_data!G265="","",IF(AND([1]source_data!A265&lt;&gt;"",[1]tailored_settings!$B$16="Publish"),CONCATENATE([1]tailored_settings!$B$2&amp;[1]source_data!A265),IF(AND([1]source_data!A265&lt;&gt;"",[1]tailored_settings!$B$16="Do not publish"),CONCATENATE([1]tailored_settings!$B$4&amp;TEXT(ROW(A263)-1,"0000")&amp;"_"&amp;TEXT(F263,"yyyy-mm")),CONCATENATE([1]tailored_settings!$B$4&amp;TEXT(ROW(A263)-1,"0000")&amp;"_"&amp;TEXT(F263,"yyyy-mm")))))</f>
        <v>360G-Longleigh-IND-0262_2025-11</v>
      </c>
      <c r="I263" s="11" t="str">
        <f>IF([1]source_data!G265="","",[1]tailored_settings!$B$7)</f>
        <v>Longleigh Foundation</v>
      </c>
      <c r="J263" s="11" t="str">
        <f>IF([1]source_data!G265="","",[1]tailored_settings!$B$6)</f>
        <v>GB-CHC-1169016</v>
      </c>
      <c r="K263" s="11" t="str">
        <f>IF([1]source_data!G265="","",IF([1]source_data!I265="","",VLOOKUP([1]source_data!I265,[1]codelist_mapping!A:C,3,FALSE)))</f>
        <v>GTIR040</v>
      </c>
      <c r="L263" s="11" t="str">
        <f>IF([1]source_data!G265="","",IF([1]source_data!J265="","",VLOOKUP([1]source_data!J265,[1]codelist_mapping!A:C,3,FALSE)))</f>
        <v/>
      </c>
      <c r="M263" s="11" t="str">
        <f>IF([1]source_data!G265="","",IF([1]source_data!K265="","",IF([1]source_data!M265&lt;&gt;"",CONCATENATE(VLOOKUP([1]source_data!K265,[1]codelist_mapping!F:H,3,FALSE)&amp;";"&amp;VLOOKUP([1]source_data!L265,[1]codelist_mapping!F:H,3,FALSE)&amp;";"&amp;VLOOKUP([1]source_data!M265,[1]codelist_mapping!F:H,3,FALSE)),IF([1]source_data!L265&lt;&gt;"",CONCATENATE(VLOOKUP([1]source_data!K265,[1]codelist_mapping!F:H,3,FALSE)&amp;";"&amp;VLOOKUP([1]source_data!L265,[1]codelist_mapping!F:H,3,FALSE)),IF([1]source_data!K265&lt;&gt;"",CONCATENATE(VLOOKUP([1]source_data!K265,[1]codelist_mapping!F:H,3,FALSE)))))))</f>
        <v>GTIP070</v>
      </c>
      <c r="N263" s="14" t="str">
        <f>IF([1]source_data!G265="","",IF([1]source_data!D265="","",VLOOKUP([1]source_data!D265,[1]geo_data!A:I,9,FALSE)))</f>
        <v>Queens Park</v>
      </c>
      <c r="O263" s="14" t="str">
        <f>IF([1]source_data!G265="","",IF([1]source_data!D265="","",VLOOKUP([1]source_data!D265,[1]geo_data!A:I,8,FALSE)))</f>
        <v>E05014510</v>
      </c>
      <c r="P263" s="14" t="str">
        <f>IF([1]source_data!G265="","",IF(LEFT(O263,3)="E05","WD",IF(LEFT(O263,3)="S13","WD",IF(LEFT(O263,3)="W05","WD",IF(LEFT(O263,3)="W06","UA",IF(LEFT(O263,3)="S12","CA",IF(LEFT(O263,3)="E06","UA",IF(LEFT(O263,3)="E07","NMD",IF(LEFT(O263,3)="E08","MD",IF(LEFT(O263,3)="E09","LONB"))))))))))</f>
        <v>WD</v>
      </c>
      <c r="Q263" s="14" t="str">
        <f>IF([1]source_data!G265="","",IF([1]source_data!D265="","",VLOOKUP([1]source_data!D265,[1]geo_data!A:I,7,FALSE)))</f>
        <v>Bedford</v>
      </c>
      <c r="R263" s="14" t="str">
        <f>IF([1]source_data!G265="","",IF([1]source_data!D265="","",VLOOKUP([1]source_data!D265,[1]geo_data!A:I,6,FALSE)))</f>
        <v>E06000055</v>
      </c>
      <c r="S263" s="14" t="str">
        <f>IF([1]source_data!G265="","",IF(LEFT(R263,3)="E05","WD",IF(LEFT(R263,3)="S13","WD",IF(LEFT(R263,3)="W05","WD",IF(LEFT(R263,3)="W06","UA",IF(LEFT(R263,3)="S12","CA",IF(LEFT(R263,3)="E06","UA",IF(LEFT(R263,3)="E07","NMD",IF(LEFT(R263,3)="E08","MD",IF(LEFT(R263,3)="E09","LONB"))))))))))</f>
        <v>UA</v>
      </c>
      <c r="T263" s="11" t="str">
        <f>IF([1]source_data!G265="","",IF([1]source_data!N265="","",[1]source_data!N265))</f>
        <v>Crisis Grant</v>
      </c>
      <c r="U263" s="15">
        <f>IF([1]source_data!G265="","",[1]tailored_settings!$B$8)</f>
        <v>46239</v>
      </c>
      <c r="V263" s="11" t="str">
        <f>IF([1]source_data!G265="","",[1]tailored_settings!$B$9)</f>
        <v>http://www.longleigh.org/</v>
      </c>
      <c r="W263" s="13" t="str">
        <f>IF([1]source_data!G265="","",IF([1]source_data!O265="","",[1]source_data!O265))</f>
        <v>2025-11-17</v>
      </c>
      <c r="X263" s="16" t="str">
        <f>IF([1]source_data!G265="","",IF([1]source_data!P265="","",[1]source_data!P265))</f>
        <v>2025-12-24</v>
      </c>
      <c r="Y263" s="17">
        <f>IF([1]source_data!G265="","",IF([1]source_data!Q265="","",[1]source_data!Q265))</f>
        <v>1</v>
      </c>
      <c r="Z263" s="18" t="str">
        <f>IF([1]source_data!G265="","",IF([1]source_data!I265="","",[1]tailored_settings!$B$10))</f>
        <v>Primary grant reason</v>
      </c>
      <c r="AA263" s="18" t="str">
        <f>IF([1]source_data!G265="","",IF([1]source_data!I265="","",[1]source_data!I265))</f>
        <v>2. Customer/family receiving medication and/or therapy for a mental health condition or substance addiction.</v>
      </c>
      <c r="AB263" s="18" t="str">
        <f>IF([1]source_data!G265="","",IF([1]source_data!J265="","",[1]tailored_settings!$B$11))</f>
        <v/>
      </c>
      <c r="AC263" s="18" t="str">
        <f>IF([1]source_data!G265="","",IF([1]source_data!J265="","",[1]source_data!J265))</f>
        <v/>
      </c>
      <c r="AD263" s="18" t="str">
        <f>IF([1]source_data!G265="","",IF([1]source_data!K265="","",[1]tailored_settings!$B$12))</f>
        <v>Grant purpose</v>
      </c>
      <c r="AE263" s="18" t="str">
        <f>IF([1]source_data!G265="","",IF([1]source_data!K265="","",[1]source_data!K265))</f>
        <v>Food vouchers</v>
      </c>
      <c r="AF263" s="18" t="str">
        <f>IF([1]source_data!G265="","",IF([1]source_data!K265="","",[1]tailored_settings!$B$13))</f>
        <v>Grant purpose</v>
      </c>
      <c r="AG263" s="18" t="str">
        <f>IF([1]source_data!G265="","",IF([1]source_data!K265="","",[1]source_data!K265))</f>
        <v>Food vouchers</v>
      </c>
      <c r="AH263" s="18" t="str">
        <f>IF([1]source_data!G265="","",IF([1]source_data!M265="","",[1]tailored_settings!$B$14))</f>
        <v/>
      </c>
      <c r="AI263" s="18" t="str">
        <f>IF([1]source_data!G265="","",IF([1]source_data!M265="","",[1]source_data!M265))</f>
        <v/>
      </c>
    </row>
    <row r="264" spans="1:35" ht="16" x14ac:dyDescent="0.2">
      <c r="A264" s="11" t="str">
        <f>IF([1]source_data!G266="","",IF(AND([1]source_data!C266&lt;&gt;"",[1]tailored_settings!$B$15="Publish"),CONCATENATE([1]tailored_settings!$B$2&amp;[1]source_data!C266),IF(AND([1]source_data!C266&lt;&gt;"",[1]tailored_settings!$B$15="Do not publish"),CONCATENATE([1]tailored_settings!$B$2&amp;TEXT(ROW(A264)-1,"0000")&amp;"_"&amp;TEXT(F264,"yyyy-mm")),CONCATENATE([1]tailored_settings!$B$2&amp;TEXT(ROW(A264)-1,"0000")&amp;"_"&amp;TEXT(F264,"yyyy-mm")))))</f>
        <v>360G-Longleigh-E25-00346W</v>
      </c>
      <c r="B264" s="11" t="str">
        <f>IF([1]source_data!G266="","",IF([1]source_data!E266&lt;&gt;"",[1]source_data!E266,CONCATENATE("Grant to "&amp;G264)))</f>
        <v>Grant to Individual Recipient</v>
      </c>
      <c r="C264" s="11" t="str">
        <f>IF([1]source_data!G266="","",IF([1]source_data!F266="",_xlfn.XLOOKUP(T264,[1]tailored_settings!$B$20:$B$25,[1]tailored_settings!$A$20:$A$25,"")))</f>
        <v>Helping to alleviate financial hardship</v>
      </c>
      <c r="D264" s="12">
        <f>IF([1]source_data!G266="","",IF([1]source_data!G266="","",[1]source_data!G266))</f>
        <v>991.36</v>
      </c>
      <c r="E264" s="11" t="str">
        <f>IF([1]source_data!G266="","",[1]tailored_settings!$B$3)</f>
        <v>GBP</v>
      </c>
      <c r="F264" s="13" t="str">
        <f>IF([1]source_data!G266="","",IF([1]source_data!H266="","",[1]source_data!H266))</f>
        <v>2025-11-17</v>
      </c>
      <c r="G264" s="11" t="str">
        <f>IF([1]source_data!G266="","",[1]tailored_settings!$B$5)</f>
        <v>Individual Recipient</v>
      </c>
      <c r="H264" s="11" t="str">
        <f>IF([1]source_data!G266="","",IF(AND([1]source_data!A266&lt;&gt;"",[1]tailored_settings!$B$16="Publish"),CONCATENATE([1]tailored_settings!$B$2&amp;[1]source_data!A266),IF(AND([1]source_data!A266&lt;&gt;"",[1]tailored_settings!$B$16="Do not publish"),CONCATENATE([1]tailored_settings!$B$4&amp;TEXT(ROW(A264)-1,"0000")&amp;"_"&amp;TEXT(F264,"yyyy-mm")),CONCATENATE([1]tailored_settings!$B$4&amp;TEXT(ROW(A264)-1,"0000")&amp;"_"&amp;TEXT(F264,"yyyy-mm")))))</f>
        <v>360G-Longleigh-IND-0263_2025-11</v>
      </c>
      <c r="I264" s="11" t="str">
        <f>IF([1]source_data!G266="","",[1]tailored_settings!$B$7)</f>
        <v>Longleigh Foundation</v>
      </c>
      <c r="J264" s="11" t="str">
        <f>IF([1]source_data!G266="","",[1]tailored_settings!$B$6)</f>
        <v>GB-CHC-1169016</v>
      </c>
      <c r="K264" s="11" t="str">
        <f>IF([1]source_data!G266="","",IF([1]source_data!I266="","",VLOOKUP([1]source_data!I266,[1]codelist_mapping!A:C,3,FALSE)))</f>
        <v>GTIR060</v>
      </c>
      <c r="L264" s="11" t="str">
        <f>IF([1]source_data!G266="","",IF([1]source_data!J266="","",VLOOKUP([1]source_data!J266,[1]codelist_mapping!A:C,3,FALSE)))</f>
        <v/>
      </c>
      <c r="M264" s="11" t="str">
        <f>IF([1]source_data!G266="","",IF([1]source_data!K266="","",IF([1]source_data!M266&lt;&gt;"",CONCATENATE(VLOOKUP([1]source_data!K266,[1]codelist_mapping!F:H,3,FALSE)&amp;";"&amp;VLOOKUP([1]source_data!L266,[1]codelist_mapping!F:H,3,FALSE)&amp;";"&amp;VLOOKUP([1]source_data!M266,[1]codelist_mapping!F:H,3,FALSE)),IF([1]source_data!L266&lt;&gt;"",CONCATENATE(VLOOKUP([1]source_data!K266,[1]codelist_mapping!F:H,3,FALSE)&amp;";"&amp;VLOOKUP([1]source_data!L266,[1]codelist_mapping!F:H,3,FALSE)),IF([1]source_data!K266&lt;&gt;"",CONCATENATE(VLOOKUP([1]source_data!K266,[1]codelist_mapping!F:H,3,FALSE)))))))</f>
        <v>GTIP020;GTIP060</v>
      </c>
      <c r="N264" s="14" t="str">
        <f>IF([1]source_data!G266="","",IF([1]source_data!D266="","",VLOOKUP([1]source_data!D266,[1]geo_data!A:I,9,FALSE)))</f>
        <v>Westdene &amp; Hove Park</v>
      </c>
      <c r="O264" s="14" t="str">
        <f>IF([1]source_data!G266="","",IF([1]source_data!D266="","",VLOOKUP([1]source_data!D266,[1]geo_data!A:I,8,FALSE)))</f>
        <v>E05015417</v>
      </c>
      <c r="P264" s="14" t="str">
        <f>IF([1]source_data!G266="","",IF(LEFT(O264,3)="E05","WD",IF(LEFT(O264,3)="S13","WD",IF(LEFT(O264,3)="W05","WD",IF(LEFT(O264,3)="W06","UA",IF(LEFT(O264,3)="S12","CA",IF(LEFT(O264,3)="E06","UA",IF(LEFT(O264,3)="E07","NMD",IF(LEFT(O264,3)="E08","MD",IF(LEFT(O264,3)="E09","LONB"))))))))))</f>
        <v>WD</v>
      </c>
      <c r="Q264" s="14" t="str">
        <f>IF([1]source_data!G266="","",IF([1]source_data!D266="","",VLOOKUP([1]source_data!D266,[1]geo_data!A:I,7,FALSE)))</f>
        <v>Brighton and Hove</v>
      </c>
      <c r="R264" s="14" t="str">
        <f>IF([1]source_data!G266="","",IF([1]source_data!D266="","",VLOOKUP([1]source_data!D266,[1]geo_data!A:I,6,FALSE)))</f>
        <v>E06000043</v>
      </c>
      <c r="S264" s="14" t="str">
        <f>IF([1]source_data!G266="","",IF(LEFT(R264,3)="E05","WD",IF(LEFT(R264,3)="S13","WD",IF(LEFT(R264,3)="W05","WD",IF(LEFT(R264,3)="W06","UA",IF(LEFT(R264,3)="S12","CA",IF(LEFT(R264,3)="E06","UA",IF(LEFT(R264,3)="E07","NMD",IF(LEFT(R264,3)="E08","MD",IF(LEFT(R264,3)="E09","LONB"))))))))))</f>
        <v>UA</v>
      </c>
      <c r="T264" s="11" t="str">
        <f>IF([1]source_data!G266="","",IF([1]source_data!N266="","",[1]source_data!N266))</f>
        <v>Hardship Grant</v>
      </c>
      <c r="U264" s="15">
        <f>IF([1]source_data!G266="","",[1]tailored_settings!$B$8)</f>
        <v>46239</v>
      </c>
      <c r="V264" s="11" t="str">
        <f>IF([1]source_data!G266="","",[1]tailored_settings!$B$9)</f>
        <v>http://www.longleigh.org/</v>
      </c>
      <c r="W264" s="13" t="str">
        <f>IF([1]source_data!G266="","",IF([1]source_data!O266="","",[1]source_data!O266))</f>
        <v>2025-11-17</v>
      </c>
      <c r="X264" s="16" t="str">
        <f>IF([1]source_data!G266="","",IF([1]source_data!P266="","",[1]source_data!P266))</f>
        <v>2025-12-15</v>
      </c>
      <c r="Y264" s="17">
        <f>IF([1]source_data!G266="","",IF([1]source_data!Q266="","",[1]source_data!Q266))</f>
        <v>0</v>
      </c>
      <c r="Z264" s="18" t="str">
        <f>IF([1]source_data!G266="","",IF([1]source_data!I266="","",[1]tailored_settings!$B$10))</f>
        <v>Primary grant reason</v>
      </c>
      <c r="AA264" s="18" t="str">
        <f>IF([1]source_data!G266="","",IF([1]source_data!I266="","",[1]source_data!I266))</f>
        <v>4. Customer/family fleeing from a violent or abusive relationship</v>
      </c>
      <c r="AB264" s="18" t="str">
        <f>IF([1]source_data!G266="","",IF([1]source_data!J266="","",[1]tailored_settings!$B$11))</f>
        <v/>
      </c>
      <c r="AC264" s="18" t="str">
        <f>IF([1]source_data!G266="","",IF([1]source_data!J266="","",[1]source_data!J266))</f>
        <v/>
      </c>
      <c r="AD264" s="18" t="str">
        <f>IF([1]source_data!G266="","",IF([1]source_data!K266="","",[1]tailored_settings!$B$12))</f>
        <v>Grant purpose</v>
      </c>
      <c r="AE264" s="18" t="str">
        <f>IF([1]source_data!G266="","",IF([1]source_data!K266="","",[1]source_data!K266))</f>
        <v xml:space="preserve">Furniture </v>
      </c>
      <c r="AF264" s="18" t="str">
        <f>IF([1]source_data!G266="","",IF([1]source_data!K266="","",[1]tailored_settings!$B$13))</f>
        <v>Grant purpose</v>
      </c>
      <c r="AG264" s="18" t="str">
        <f>IF([1]source_data!G266="","",IF([1]source_data!K266="","",[1]source_data!K266))</f>
        <v xml:space="preserve">Furniture </v>
      </c>
      <c r="AH264" s="18" t="str">
        <f>IF([1]source_data!G266="","",IF([1]source_data!M266="","",[1]tailored_settings!$B$14))</f>
        <v/>
      </c>
      <c r="AI264" s="18" t="str">
        <f>IF([1]source_data!G266="","",IF([1]source_data!M266="","",[1]source_data!M266))</f>
        <v/>
      </c>
    </row>
    <row r="265" spans="1:35" ht="16" x14ac:dyDescent="0.2">
      <c r="A265" s="11" t="str">
        <f>IF([1]source_data!G267="","",IF(AND([1]source_data!C267&lt;&gt;"",[1]tailored_settings!$B$15="Publish"),CONCATENATE([1]tailored_settings!$B$2&amp;[1]source_data!C267),IF(AND([1]source_data!C267&lt;&gt;"",[1]tailored_settings!$B$15="Do not publish"),CONCATENATE([1]tailored_settings!$B$2&amp;TEXT(ROW(A265)-1,"0000")&amp;"_"&amp;TEXT(F265,"yyyy-mm")),CONCATENATE([1]tailored_settings!$B$2&amp;TEXT(ROW(A265)-1,"0000")&amp;"_"&amp;TEXT(F265,"yyyy-mm")))))</f>
        <v>360G-Longleigh-E25-00347W</v>
      </c>
      <c r="B265" s="11" t="str">
        <f>IF([1]source_data!G267="","",IF([1]source_data!E267&lt;&gt;"",[1]source_data!E267,CONCATENATE("Grant to "&amp;G265)))</f>
        <v>Grant to Individual Recipient</v>
      </c>
      <c r="C265" s="11" t="str">
        <f>IF([1]source_data!G267="","",IF([1]source_data!F267="",_xlfn.XLOOKUP(T265,[1]tailored_settings!$B$20:$B$25,[1]tailored_settings!$A$20:$A$25,"")))</f>
        <v>Providing financial aid during a time of crisis</v>
      </c>
      <c r="D265" s="12">
        <f>IF([1]source_data!G267="","",IF([1]source_data!G267="","",[1]source_data!G267))</f>
        <v>350</v>
      </c>
      <c r="E265" s="11" t="str">
        <f>IF([1]source_data!G267="","",[1]tailored_settings!$B$3)</f>
        <v>GBP</v>
      </c>
      <c r="F265" s="13" t="str">
        <f>IF([1]source_data!G267="","",IF([1]source_data!H267="","",[1]source_data!H267))</f>
        <v>2025-11-17</v>
      </c>
      <c r="G265" s="11" t="str">
        <f>IF([1]source_data!G267="","",[1]tailored_settings!$B$5)</f>
        <v>Individual Recipient</v>
      </c>
      <c r="H265" s="11" t="str">
        <f>IF([1]source_data!G267="","",IF(AND([1]source_data!A267&lt;&gt;"",[1]tailored_settings!$B$16="Publish"),CONCATENATE([1]tailored_settings!$B$2&amp;[1]source_data!A267),IF(AND([1]source_data!A267&lt;&gt;"",[1]tailored_settings!$B$16="Do not publish"),CONCATENATE([1]tailored_settings!$B$4&amp;TEXT(ROW(A265)-1,"0000")&amp;"_"&amp;TEXT(F265,"yyyy-mm")),CONCATENATE([1]tailored_settings!$B$4&amp;TEXT(ROW(A265)-1,"0000")&amp;"_"&amp;TEXT(F265,"yyyy-mm")))))</f>
        <v>360G-Longleigh-IND-0264_2025-11</v>
      </c>
      <c r="I265" s="11" t="str">
        <f>IF([1]source_data!G267="","",[1]tailored_settings!$B$7)</f>
        <v>Longleigh Foundation</v>
      </c>
      <c r="J265" s="11" t="str">
        <f>IF([1]source_data!G267="","",[1]tailored_settings!$B$6)</f>
        <v>GB-CHC-1169016</v>
      </c>
      <c r="K265" s="11" t="str">
        <f>IF([1]source_data!G267="","",IF([1]source_data!I267="","",VLOOKUP([1]source_data!I267,[1]codelist_mapping!A:C,3,FALSE)))</f>
        <v>GTIR030</v>
      </c>
      <c r="L265" s="11" t="str">
        <f>IF([1]source_data!G267="","",IF([1]source_data!J267="","",VLOOKUP([1]source_data!J267,[1]codelist_mapping!A:C,3,FALSE)))</f>
        <v/>
      </c>
      <c r="M265" s="11" t="str">
        <f>IF([1]source_data!G267="","",IF([1]source_data!K267="","",IF([1]source_data!M267&lt;&gt;"",CONCATENATE(VLOOKUP([1]source_data!K267,[1]codelist_mapping!F:H,3,FALSE)&amp;";"&amp;VLOOKUP([1]source_data!L267,[1]codelist_mapping!F:H,3,FALSE)&amp;";"&amp;VLOOKUP([1]source_data!M267,[1]codelist_mapping!F:H,3,FALSE)),IF([1]source_data!L267&lt;&gt;"",CONCATENATE(VLOOKUP([1]source_data!K267,[1]codelist_mapping!F:H,3,FALSE)&amp;";"&amp;VLOOKUP([1]source_data!L267,[1]codelist_mapping!F:H,3,FALSE)),IF([1]source_data!K267&lt;&gt;"",CONCATENATE(VLOOKUP([1]source_data!K267,[1]codelist_mapping!F:H,3,FALSE)))))))</f>
        <v>GTIP070</v>
      </c>
      <c r="N265" s="14" t="str">
        <f>IF([1]source_data!G267="","",IF([1]source_data!D267="","",VLOOKUP([1]source_data!D267,[1]geo_data!A:I,9,FALSE)))</f>
        <v>Newport Pagnell North &amp; Hanslope</v>
      </c>
      <c r="O265" s="14" t="str">
        <f>IF([1]source_data!G267="","",IF([1]source_data!D267="","",VLOOKUP([1]source_data!D267,[1]geo_data!A:I,8,FALSE)))</f>
        <v>E05009416</v>
      </c>
      <c r="P265" s="14" t="str">
        <f>IF([1]source_data!G267="","",IF(LEFT(O265,3)="E05","WD",IF(LEFT(O265,3)="S13","WD",IF(LEFT(O265,3)="W05","WD",IF(LEFT(O265,3)="W06","UA",IF(LEFT(O265,3)="S12","CA",IF(LEFT(O265,3)="E06","UA",IF(LEFT(O265,3)="E07","NMD",IF(LEFT(O265,3)="E08","MD",IF(LEFT(O265,3)="E09","LONB"))))))))))</f>
        <v>WD</v>
      </c>
      <c r="Q265" s="14" t="str">
        <f>IF([1]source_data!G267="","",IF([1]source_data!D267="","",VLOOKUP([1]source_data!D267,[1]geo_data!A:I,7,FALSE)))</f>
        <v>Milton Keynes</v>
      </c>
      <c r="R265" s="14" t="str">
        <f>IF([1]source_data!G267="","",IF([1]source_data!D267="","",VLOOKUP([1]source_data!D267,[1]geo_data!A:I,6,FALSE)))</f>
        <v>E06000042</v>
      </c>
      <c r="S265" s="14" t="str">
        <f>IF([1]source_data!G267="","",IF(LEFT(R265,3)="E05","WD",IF(LEFT(R265,3)="S13","WD",IF(LEFT(R265,3)="W05","WD",IF(LEFT(R265,3)="W06","UA",IF(LEFT(R265,3)="S12","CA",IF(LEFT(R265,3)="E06","UA",IF(LEFT(R265,3)="E07","NMD",IF(LEFT(R265,3)="E08","MD",IF(LEFT(R265,3)="E09","LONB"))))))))))</f>
        <v>UA</v>
      </c>
      <c r="T265" s="11" t="str">
        <f>IF([1]source_data!G267="","",IF([1]source_data!N267="","",[1]source_data!N267))</f>
        <v>Crisis Grant</v>
      </c>
      <c r="U265" s="15">
        <f>IF([1]source_data!G267="","",[1]tailored_settings!$B$8)</f>
        <v>46239</v>
      </c>
      <c r="V265" s="11" t="str">
        <f>IF([1]source_data!G267="","",[1]tailored_settings!$B$9)</f>
        <v>http://www.longleigh.org/</v>
      </c>
      <c r="W265" s="13" t="str">
        <f>IF([1]source_data!G267="","",IF([1]source_data!O267="","",[1]source_data!O267))</f>
        <v>2025-11-17</v>
      </c>
      <c r="X265" s="16" t="str">
        <f>IF([1]source_data!G267="","",IF([1]source_data!P267="","",[1]source_data!P267))</f>
        <v>2026-01-13</v>
      </c>
      <c r="Y265" s="17">
        <f>IF([1]source_data!G267="","",IF([1]source_data!Q267="","",[1]source_data!Q267))</f>
        <v>1</v>
      </c>
      <c r="Z265" s="18" t="str">
        <f>IF([1]source_data!G267="","",IF([1]source_data!I267="","",[1]tailored_settings!$B$10))</f>
        <v>Primary grant reason</v>
      </c>
      <c r="AA265" s="18" t="str">
        <f>IF([1]source_data!G267="","",IF([1]source_data!I267="","",[1]source_data!I267))</f>
        <v>1. Customer/family with a diagnosed condition or disability</v>
      </c>
      <c r="AB265" s="18" t="str">
        <f>IF([1]source_data!G267="","",IF([1]source_data!J267="","",[1]tailored_settings!$B$11))</f>
        <v/>
      </c>
      <c r="AC265" s="18" t="str">
        <f>IF([1]source_data!G267="","",IF([1]source_data!J267="","",[1]source_data!J267))</f>
        <v/>
      </c>
      <c r="AD265" s="18" t="str">
        <f>IF([1]source_data!G267="","",IF([1]source_data!K267="","",[1]tailored_settings!$B$12))</f>
        <v>Grant purpose</v>
      </c>
      <c r="AE265" s="18" t="str">
        <f>IF([1]source_data!G267="","",IF([1]source_data!K267="","",[1]source_data!K267))</f>
        <v>Food vouchers</v>
      </c>
      <c r="AF265" s="18" t="str">
        <f>IF([1]source_data!G267="","",IF([1]source_data!K267="","",[1]tailored_settings!$B$13))</f>
        <v>Grant purpose</v>
      </c>
      <c r="AG265" s="18" t="str">
        <f>IF([1]source_data!G267="","",IF([1]source_data!K267="","",[1]source_data!K267))</f>
        <v>Food vouchers</v>
      </c>
      <c r="AH265" s="18" t="str">
        <f>IF([1]source_data!G267="","",IF([1]source_data!M267="","",[1]tailored_settings!$B$14))</f>
        <v/>
      </c>
      <c r="AI265" s="18" t="str">
        <f>IF([1]source_data!G267="","",IF([1]source_data!M267="","",[1]source_data!M267))</f>
        <v/>
      </c>
    </row>
    <row r="266" spans="1:35" ht="16" x14ac:dyDescent="0.2">
      <c r="A266" s="11" t="str">
        <f>IF([1]source_data!G268="","",IF(AND([1]source_data!C268&lt;&gt;"",[1]tailored_settings!$B$15="Publish"),CONCATENATE([1]tailored_settings!$B$2&amp;[1]source_data!C268),IF(AND([1]source_data!C268&lt;&gt;"",[1]tailored_settings!$B$15="Do not publish"),CONCATENATE([1]tailored_settings!$B$2&amp;TEXT(ROW(A266)-1,"0000")&amp;"_"&amp;TEXT(F266,"yyyy-mm")),CONCATENATE([1]tailored_settings!$B$2&amp;TEXT(ROW(A266)-1,"0000")&amp;"_"&amp;TEXT(F266,"yyyy-mm")))))</f>
        <v>360G-Longleigh-E25-00348W</v>
      </c>
      <c r="B266" s="11" t="str">
        <f>IF([1]source_data!G268="","",IF([1]source_data!E268&lt;&gt;"",[1]source_data!E268,CONCATENATE("Grant to "&amp;G266)))</f>
        <v>Grant to Individual Recipient</v>
      </c>
      <c r="C266" s="11" t="str">
        <f>IF([1]source_data!G268="","",IF([1]source_data!F268="",_xlfn.XLOOKUP(T266,[1]tailored_settings!$B$20:$B$25,[1]tailored_settings!$A$20:$A$25,"")))</f>
        <v>Helping to alleviate financial hardship</v>
      </c>
      <c r="D266" s="12">
        <f>IF([1]source_data!G268="","",IF([1]source_data!G268="","",[1]source_data!G268))</f>
        <v>870.43000000000006</v>
      </c>
      <c r="E266" s="11" t="str">
        <f>IF([1]source_data!G268="","",[1]tailored_settings!$B$3)</f>
        <v>GBP</v>
      </c>
      <c r="F266" s="13" t="str">
        <f>IF([1]source_data!G268="","",IF([1]source_data!H268="","",[1]source_data!H268))</f>
        <v>2025-11-17</v>
      </c>
      <c r="G266" s="11" t="str">
        <f>IF([1]source_data!G268="","",[1]tailored_settings!$B$5)</f>
        <v>Individual Recipient</v>
      </c>
      <c r="H266" s="11" t="str">
        <f>IF([1]source_data!G268="","",IF(AND([1]source_data!A268&lt;&gt;"",[1]tailored_settings!$B$16="Publish"),CONCATENATE([1]tailored_settings!$B$2&amp;[1]source_data!A268),IF(AND([1]source_data!A268&lt;&gt;"",[1]tailored_settings!$B$16="Do not publish"),CONCATENATE([1]tailored_settings!$B$4&amp;TEXT(ROW(A266)-1,"0000")&amp;"_"&amp;TEXT(F266,"yyyy-mm")),CONCATENATE([1]tailored_settings!$B$4&amp;TEXT(ROW(A266)-1,"0000")&amp;"_"&amp;TEXT(F266,"yyyy-mm")))))</f>
        <v>360G-Longleigh-IND-0265_2025-11</v>
      </c>
      <c r="I266" s="11" t="str">
        <f>IF([1]source_data!G268="","",[1]tailored_settings!$B$7)</f>
        <v>Longleigh Foundation</v>
      </c>
      <c r="J266" s="11" t="str">
        <f>IF([1]source_data!G268="","",[1]tailored_settings!$B$6)</f>
        <v>GB-CHC-1169016</v>
      </c>
      <c r="K266" s="11" t="str">
        <f>IF([1]source_data!G268="","",IF([1]source_data!I268="","",VLOOKUP([1]source_data!I268,[1]codelist_mapping!A:C,3,FALSE)))</f>
        <v>GTIR030</v>
      </c>
      <c r="L266" s="11" t="str">
        <f>IF([1]source_data!G268="","",IF([1]source_data!J268="","",VLOOKUP([1]source_data!J268,[1]codelist_mapping!A:C,3,FALSE)))</f>
        <v/>
      </c>
      <c r="M266" s="11" t="str">
        <f>IF([1]source_data!G268="","",IF([1]source_data!K268="","",IF([1]source_data!M268&lt;&gt;"",CONCATENATE(VLOOKUP([1]source_data!K268,[1]codelist_mapping!F:H,3,FALSE)&amp;";"&amp;VLOOKUP([1]source_data!L268,[1]codelist_mapping!F:H,3,FALSE)&amp;";"&amp;VLOOKUP([1]source_data!M268,[1]codelist_mapping!F:H,3,FALSE)),IF([1]source_data!L268&lt;&gt;"",CONCATENATE(VLOOKUP([1]source_data!K268,[1]codelist_mapping!F:H,3,FALSE)&amp;";"&amp;VLOOKUP([1]source_data!L268,[1]codelist_mapping!F:H,3,FALSE)),IF([1]source_data!K268&lt;&gt;"",CONCATENATE(VLOOKUP([1]source_data!K268,[1]codelist_mapping!F:H,3,FALSE)))))))</f>
        <v>GTIP020;GTIP080;GTIP060</v>
      </c>
      <c r="N266" s="14" t="str">
        <f>IF([1]source_data!G268="","",IF([1]source_data!D268="","",VLOOKUP([1]source_data!D268,[1]geo_data!A:I,9,FALSE)))</f>
        <v>Newport Pagnell North &amp; Hanslope</v>
      </c>
      <c r="O266" s="14" t="str">
        <f>IF([1]source_data!G268="","",IF([1]source_data!D268="","",VLOOKUP([1]source_data!D268,[1]geo_data!A:I,8,FALSE)))</f>
        <v>E05009416</v>
      </c>
      <c r="P266" s="14" t="str">
        <f>IF([1]source_data!G268="","",IF(LEFT(O266,3)="E05","WD",IF(LEFT(O266,3)="S13","WD",IF(LEFT(O266,3)="W05","WD",IF(LEFT(O266,3)="W06","UA",IF(LEFT(O266,3)="S12","CA",IF(LEFT(O266,3)="E06","UA",IF(LEFT(O266,3)="E07","NMD",IF(LEFT(O266,3)="E08","MD",IF(LEFT(O266,3)="E09","LONB"))))))))))</f>
        <v>WD</v>
      </c>
      <c r="Q266" s="14" t="str">
        <f>IF([1]source_data!G268="","",IF([1]source_data!D268="","",VLOOKUP([1]source_data!D268,[1]geo_data!A:I,7,FALSE)))</f>
        <v>Milton Keynes</v>
      </c>
      <c r="R266" s="14" t="str">
        <f>IF([1]source_data!G268="","",IF([1]source_data!D268="","",VLOOKUP([1]source_data!D268,[1]geo_data!A:I,6,FALSE)))</f>
        <v>E06000042</v>
      </c>
      <c r="S266" s="14" t="str">
        <f>IF([1]source_data!G268="","",IF(LEFT(R266,3)="E05","WD",IF(LEFT(R266,3)="S13","WD",IF(LEFT(R266,3)="W05","WD",IF(LEFT(R266,3)="W06","UA",IF(LEFT(R266,3)="S12","CA",IF(LEFT(R266,3)="E06","UA",IF(LEFT(R266,3)="E07","NMD",IF(LEFT(R266,3)="E08","MD",IF(LEFT(R266,3)="E09","LONB"))))))))))</f>
        <v>UA</v>
      </c>
      <c r="T266" s="11" t="str">
        <f>IF([1]source_data!G268="","",IF([1]source_data!N268="","",[1]source_data!N268))</f>
        <v>Hardship Grant</v>
      </c>
      <c r="U266" s="15">
        <f>IF([1]source_data!G268="","",[1]tailored_settings!$B$8)</f>
        <v>46239</v>
      </c>
      <c r="V266" s="11" t="str">
        <f>IF([1]source_data!G268="","",[1]tailored_settings!$B$9)</f>
        <v>http://www.longleigh.org/</v>
      </c>
      <c r="W266" s="13" t="str">
        <f>IF([1]source_data!G268="","",IF([1]source_data!O268="","",[1]source_data!O268))</f>
        <v>2025-11-17</v>
      </c>
      <c r="X266" s="16" t="str">
        <f>IF([1]source_data!G268="","",IF([1]source_data!P268="","",[1]source_data!P268))</f>
        <v>2025-12-15</v>
      </c>
      <c r="Y266" s="17">
        <f>IF([1]source_data!G268="","",IF([1]source_data!Q268="","",[1]source_data!Q268))</f>
        <v>0</v>
      </c>
      <c r="Z266" s="18" t="str">
        <f>IF([1]source_data!G268="","",IF([1]source_data!I268="","",[1]tailored_settings!$B$10))</f>
        <v>Primary grant reason</v>
      </c>
      <c r="AA266" s="18" t="str">
        <f>IF([1]source_data!G268="","",IF([1]source_data!I268="","",[1]source_data!I268))</f>
        <v>1. Customer/family with a diagnosed condition or disability</v>
      </c>
      <c r="AB266" s="18" t="str">
        <f>IF([1]source_data!G268="","",IF([1]source_data!J268="","",[1]tailored_settings!$B$11))</f>
        <v/>
      </c>
      <c r="AC266" s="18" t="str">
        <f>IF([1]source_data!G268="","",IF([1]source_data!J268="","",[1]source_data!J268))</f>
        <v/>
      </c>
      <c r="AD266" s="18" t="str">
        <f>IF([1]source_data!G268="","",IF([1]source_data!K268="","",[1]tailored_settings!$B$12))</f>
        <v>Grant purpose</v>
      </c>
      <c r="AE266" s="18" t="str">
        <f>IF([1]source_data!G268="","",IF([1]source_data!K268="","",[1]source_data!K268))</f>
        <v xml:space="preserve">Furniture </v>
      </c>
      <c r="AF266" s="18" t="str">
        <f>IF([1]source_data!G268="","",IF([1]source_data!K268="","",[1]tailored_settings!$B$13))</f>
        <v>Grant purpose</v>
      </c>
      <c r="AG266" s="18" t="str">
        <f>IF([1]source_data!G268="","",IF([1]source_data!K268="","",[1]source_data!K268))</f>
        <v xml:space="preserve">Furniture </v>
      </c>
      <c r="AH266" s="18" t="str">
        <f>IF([1]source_data!G268="","",IF([1]source_data!M268="","",[1]tailored_settings!$B$14))</f>
        <v>Grant purpose</v>
      </c>
      <c r="AI266" s="18" t="str">
        <f>IF([1]source_data!G268="","",IF([1]source_data!M268="","",[1]source_data!M268))</f>
        <v>Voucher for small household items</v>
      </c>
    </row>
    <row r="267" spans="1:35" ht="16" x14ac:dyDescent="0.2">
      <c r="A267" s="11" t="str">
        <f>IF([1]source_data!G269="","",IF(AND([1]source_data!C269&lt;&gt;"",[1]tailored_settings!$B$15="Publish"),CONCATENATE([1]tailored_settings!$B$2&amp;[1]source_data!C269),IF(AND([1]source_data!C269&lt;&gt;"",[1]tailored_settings!$B$15="Do not publish"),CONCATENATE([1]tailored_settings!$B$2&amp;TEXT(ROW(A267)-1,"0000")&amp;"_"&amp;TEXT(F267,"yyyy-mm")),CONCATENATE([1]tailored_settings!$B$2&amp;TEXT(ROW(A267)-1,"0000")&amp;"_"&amp;TEXT(F267,"yyyy-mm")))))</f>
        <v>360G-Longleigh-E25-00349W</v>
      </c>
      <c r="B267" s="11" t="str">
        <f>IF([1]source_data!G269="","",IF([1]source_data!E269&lt;&gt;"",[1]source_data!E269,CONCATENATE("Grant to "&amp;G267)))</f>
        <v>Grant to Individual Recipient</v>
      </c>
      <c r="C267" s="11" t="str">
        <f>IF([1]source_data!G269="","",IF([1]source_data!F269="",_xlfn.XLOOKUP(T267,[1]tailored_settings!$B$20:$B$25,[1]tailored_settings!$A$20:$A$25,"")))</f>
        <v>Providing financial aid during a time of crisis</v>
      </c>
      <c r="D267" s="12">
        <f>IF([1]source_data!G269="","",IF([1]source_data!G269="","",[1]source_data!G269))</f>
        <v>350</v>
      </c>
      <c r="E267" s="11" t="str">
        <f>IF([1]source_data!G269="","",[1]tailored_settings!$B$3)</f>
        <v>GBP</v>
      </c>
      <c r="F267" s="13" t="str">
        <f>IF([1]source_data!G269="","",IF([1]source_data!H269="","",[1]source_data!H269))</f>
        <v>2025-11-17</v>
      </c>
      <c r="G267" s="11" t="str">
        <f>IF([1]source_data!G269="","",[1]tailored_settings!$B$5)</f>
        <v>Individual Recipient</v>
      </c>
      <c r="H267" s="11" t="str">
        <f>IF([1]source_data!G269="","",IF(AND([1]source_data!A269&lt;&gt;"",[1]tailored_settings!$B$16="Publish"),CONCATENATE([1]tailored_settings!$B$2&amp;[1]source_data!A269),IF(AND([1]source_data!A269&lt;&gt;"",[1]tailored_settings!$B$16="Do not publish"),CONCATENATE([1]tailored_settings!$B$4&amp;TEXT(ROW(A267)-1,"0000")&amp;"_"&amp;TEXT(F267,"yyyy-mm")),CONCATENATE([1]tailored_settings!$B$4&amp;TEXT(ROW(A267)-1,"0000")&amp;"_"&amp;TEXT(F267,"yyyy-mm")))))</f>
        <v>360G-Longleigh-IND-0266_2025-11</v>
      </c>
      <c r="I267" s="11" t="str">
        <f>IF([1]source_data!G269="","",[1]tailored_settings!$B$7)</f>
        <v>Longleigh Foundation</v>
      </c>
      <c r="J267" s="11" t="str">
        <f>IF([1]source_data!G269="","",[1]tailored_settings!$B$6)</f>
        <v>GB-CHC-1169016</v>
      </c>
      <c r="K267" s="11" t="str">
        <f>IF([1]source_data!G269="","",IF([1]source_data!I269="","",VLOOKUP([1]source_data!I269,[1]codelist_mapping!A:C,3,FALSE)))</f>
        <v>GTIR040</v>
      </c>
      <c r="L267" s="11" t="str">
        <f>IF([1]source_data!G269="","",IF([1]source_data!J269="","",VLOOKUP([1]source_data!J269,[1]codelist_mapping!A:C,3,FALSE)))</f>
        <v/>
      </c>
      <c r="M267" s="11" t="str">
        <f>IF([1]source_data!G269="","",IF([1]source_data!K269="","",IF([1]source_data!M269&lt;&gt;"",CONCATENATE(VLOOKUP([1]source_data!K269,[1]codelist_mapping!F:H,3,FALSE)&amp;";"&amp;VLOOKUP([1]source_data!L269,[1]codelist_mapping!F:H,3,FALSE)&amp;";"&amp;VLOOKUP([1]source_data!M269,[1]codelist_mapping!F:H,3,FALSE)),IF([1]source_data!L269&lt;&gt;"",CONCATENATE(VLOOKUP([1]source_data!K269,[1]codelist_mapping!F:H,3,FALSE)&amp;";"&amp;VLOOKUP([1]source_data!L269,[1]codelist_mapping!F:H,3,FALSE)),IF([1]source_data!K269&lt;&gt;"",CONCATENATE(VLOOKUP([1]source_data!K269,[1]codelist_mapping!F:H,3,FALSE)))))))</f>
        <v>GTIP070;GTIP080</v>
      </c>
      <c r="N267" s="14" t="str">
        <f>IF([1]source_data!G269="","",IF([1]source_data!D269="","",VLOOKUP([1]source_data!D269,[1]geo_data!A:I,9,FALSE)))</f>
        <v>Newbold Verdon with Desford and Peckleton</v>
      </c>
      <c r="O267" s="14" t="str">
        <f>IF([1]source_data!G269="","",IF([1]source_data!D269="","",VLOOKUP([1]source_data!D269,[1]geo_data!A:I,8,FALSE)))</f>
        <v>E05005492</v>
      </c>
      <c r="P267" s="14" t="str">
        <f>IF([1]source_data!G269="","",IF(LEFT(O267,3)="E05","WD",IF(LEFT(O267,3)="S13","WD",IF(LEFT(O267,3)="W05","WD",IF(LEFT(O267,3)="W06","UA",IF(LEFT(O267,3)="S12","CA",IF(LEFT(O267,3)="E06","UA",IF(LEFT(O267,3)="E07","NMD",IF(LEFT(O267,3)="E08","MD",IF(LEFT(O267,3)="E09","LONB"))))))))))</f>
        <v>WD</v>
      </c>
      <c r="Q267" s="14" t="str">
        <f>IF([1]source_data!G269="","",IF([1]source_data!D269="","",VLOOKUP([1]source_data!D269,[1]geo_data!A:I,7,FALSE)))</f>
        <v>Hinckley and Bosworth</v>
      </c>
      <c r="R267" s="14" t="str">
        <f>IF([1]source_data!G269="","",IF([1]source_data!D269="","",VLOOKUP([1]source_data!D269,[1]geo_data!A:I,6,FALSE)))</f>
        <v>E07000132</v>
      </c>
      <c r="S267" s="14" t="str">
        <f>IF([1]source_data!G269="","",IF(LEFT(R267,3)="E05","WD",IF(LEFT(R267,3)="S13","WD",IF(LEFT(R267,3)="W05","WD",IF(LEFT(R267,3)="W06","UA",IF(LEFT(R267,3)="S12","CA",IF(LEFT(R267,3)="E06","UA",IF(LEFT(R267,3)="E07","NMD",IF(LEFT(R267,3)="E08","MD",IF(LEFT(R267,3)="E09","LONB"))))))))))</f>
        <v>NMD</v>
      </c>
      <c r="T267" s="11" t="str">
        <f>IF([1]source_data!G269="","",IF([1]source_data!N269="","",[1]source_data!N269))</f>
        <v>Crisis Grant</v>
      </c>
      <c r="U267" s="15">
        <f>IF([1]source_data!G269="","",[1]tailored_settings!$B$8)</f>
        <v>46239</v>
      </c>
      <c r="V267" s="11" t="str">
        <f>IF([1]source_data!G269="","",[1]tailored_settings!$B$9)</f>
        <v>http://www.longleigh.org/</v>
      </c>
      <c r="W267" s="13" t="str">
        <f>IF([1]source_data!G269="","",IF([1]source_data!O269="","",[1]source_data!O269))</f>
        <v>2025-11-17</v>
      </c>
      <c r="X267" s="16" t="str">
        <f>IF([1]source_data!G269="","",IF([1]source_data!P269="","",[1]source_data!P269))</f>
        <v>2026-01-16</v>
      </c>
      <c r="Y267" s="17">
        <f>IF([1]source_data!G269="","",IF([1]source_data!Q269="","",[1]source_data!Q269))</f>
        <v>1</v>
      </c>
      <c r="Z267" s="18" t="str">
        <f>IF([1]source_data!G269="","",IF([1]source_data!I269="","",[1]tailored_settings!$B$10))</f>
        <v>Primary grant reason</v>
      </c>
      <c r="AA267" s="18" t="str">
        <f>IF([1]source_data!G269="","",IF([1]source_data!I269="","",[1]source_data!I269))</f>
        <v>2. Customer/family receiving medication and/or therapy for a mental health condition or substance addiction.</v>
      </c>
      <c r="AB267" s="18" t="str">
        <f>IF([1]source_data!G269="","",IF([1]source_data!J269="","",[1]tailored_settings!$B$11))</f>
        <v/>
      </c>
      <c r="AC267" s="18" t="str">
        <f>IF([1]source_data!G269="","",IF([1]source_data!J269="","",[1]source_data!J269))</f>
        <v/>
      </c>
      <c r="AD267" s="18" t="str">
        <f>IF([1]source_data!G269="","",IF([1]source_data!K269="","",[1]tailored_settings!$B$12))</f>
        <v>Grant purpose</v>
      </c>
      <c r="AE267" s="18" t="str">
        <f>IF([1]source_data!G269="","",IF([1]source_data!K269="","",[1]source_data!K269))</f>
        <v>Food vouchers</v>
      </c>
      <c r="AF267" s="18" t="str">
        <f>IF([1]source_data!G269="","",IF([1]source_data!K269="","",[1]tailored_settings!$B$13))</f>
        <v>Grant purpose</v>
      </c>
      <c r="AG267" s="18" t="str">
        <f>IF([1]source_data!G269="","",IF([1]source_data!K269="","",[1]source_data!K269))</f>
        <v>Food vouchers</v>
      </c>
      <c r="AH267" s="18" t="str">
        <f>IF([1]source_data!G269="","",IF([1]source_data!M269="","",[1]tailored_settings!$B$14))</f>
        <v/>
      </c>
      <c r="AI267" s="18" t="str">
        <f>IF([1]source_data!G269="","",IF([1]source_data!M269="","",[1]source_data!M269))</f>
        <v/>
      </c>
    </row>
    <row r="268" spans="1:35" ht="16" x14ac:dyDescent="0.2">
      <c r="A268" s="11" t="str">
        <f>IF([1]source_data!G270="","",IF(AND([1]source_data!C270&lt;&gt;"",[1]tailored_settings!$B$15="Publish"),CONCATENATE([1]tailored_settings!$B$2&amp;[1]source_data!C270),IF(AND([1]source_data!C270&lt;&gt;"",[1]tailored_settings!$B$15="Do not publish"),CONCATENATE([1]tailored_settings!$B$2&amp;TEXT(ROW(A268)-1,"0000")&amp;"_"&amp;TEXT(F268,"yyyy-mm")),CONCATENATE([1]tailored_settings!$B$2&amp;TEXT(ROW(A268)-1,"0000")&amp;"_"&amp;TEXT(F268,"yyyy-mm")))))</f>
        <v>360G-Longleigh-E25-00350W</v>
      </c>
      <c r="B268" s="11" t="str">
        <f>IF([1]source_data!G270="","",IF([1]source_data!E270&lt;&gt;"",[1]source_data!E270,CONCATENATE("Grant to "&amp;G268)))</f>
        <v>Grant to Individual Recipient</v>
      </c>
      <c r="C268" s="11" t="str">
        <f>IF([1]source_data!G270="","",IF([1]source_data!F270="",_xlfn.XLOOKUP(T268,[1]tailored_settings!$B$20:$B$25,[1]tailored_settings!$A$20:$A$25,"")))</f>
        <v>Providing financial aid during a time of crisis</v>
      </c>
      <c r="D268" s="12">
        <f>IF([1]source_data!G270="","",IF([1]source_data!G270="","",[1]source_data!G270))</f>
        <v>350</v>
      </c>
      <c r="E268" s="11" t="str">
        <f>IF([1]source_data!G270="","",[1]tailored_settings!$B$3)</f>
        <v>GBP</v>
      </c>
      <c r="F268" s="13" t="str">
        <f>IF([1]source_data!G270="","",IF([1]source_data!H270="","",[1]source_data!H270))</f>
        <v>2025-11-17</v>
      </c>
      <c r="G268" s="11" t="str">
        <f>IF([1]source_data!G270="","",[1]tailored_settings!$B$5)</f>
        <v>Individual Recipient</v>
      </c>
      <c r="H268" s="11" t="str">
        <f>IF([1]source_data!G270="","",IF(AND([1]source_data!A270&lt;&gt;"",[1]tailored_settings!$B$16="Publish"),CONCATENATE([1]tailored_settings!$B$2&amp;[1]source_data!A270),IF(AND([1]source_data!A270&lt;&gt;"",[1]tailored_settings!$B$16="Do not publish"),CONCATENATE([1]tailored_settings!$B$4&amp;TEXT(ROW(A268)-1,"0000")&amp;"_"&amp;TEXT(F268,"yyyy-mm")),CONCATENATE([1]tailored_settings!$B$4&amp;TEXT(ROW(A268)-1,"0000")&amp;"_"&amp;TEXT(F268,"yyyy-mm")))))</f>
        <v>360G-Longleigh-IND-0267_2025-11</v>
      </c>
      <c r="I268" s="11" t="str">
        <f>IF([1]source_data!G270="","",[1]tailored_settings!$B$7)</f>
        <v>Longleigh Foundation</v>
      </c>
      <c r="J268" s="11" t="str">
        <f>IF([1]source_data!G270="","",[1]tailored_settings!$B$6)</f>
        <v>GB-CHC-1169016</v>
      </c>
      <c r="K268" s="11" t="str">
        <f>IF([1]source_data!G270="","",IF([1]source_data!I270="","",VLOOKUP([1]source_data!I270,[1]codelist_mapping!A:C,3,FALSE)))</f>
        <v>GTIR040</v>
      </c>
      <c r="L268" s="11" t="str">
        <f>IF([1]source_data!G270="","",IF([1]source_data!J270="","",VLOOKUP([1]source_data!J270,[1]codelist_mapping!A:C,3,FALSE)))</f>
        <v/>
      </c>
      <c r="M268" s="11" t="str">
        <f>IF([1]source_data!G270="","",IF([1]source_data!K270="","",IF([1]source_data!M270&lt;&gt;"",CONCATENATE(VLOOKUP([1]source_data!K270,[1]codelist_mapping!F:H,3,FALSE)&amp;";"&amp;VLOOKUP([1]source_data!L270,[1]codelist_mapping!F:H,3,FALSE)&amp;";"&amp;VLOOKUP([1]source_data!M270,[1]codelist_mapping!F:H,3,FALSE)),IF([1]source_data!L270&lt;&gt;"",CONCATENATE(VLOOKUP([1]source_data!K270,[1]codelist_mapping!F:H,3,FALSE)&amp;";"&amp;VLOOKUP([1]source_data!L270,[1]codelist_mapping!F:H,3,FALSE)),IF([1]source_data!K270&lt;&gt;"",CONCATENATE(VLOOKUP([1]source_data!K270,[1]codelist_mapping!F:H,3,FALSE)))))))</f>
        <v>GTIP070;GTIP050</v>
      </c>
      <c r="N268" s="14" t="str">
        <f>IF([1]source_data!G270="","",IF([1]source_data!D270="","",VLOOKUP([1]source_data!D270,[1]geo_data!A:I,9,FALSE)))</f>
        <v>Salisbury St Paul's</v>
      </c>
      <c r="O268" s="14" t="str">
        <f>IF([1]source_data!G270="","",IF([1]source_data!D270="","",VLOOKUP([1]source_data!D270,[1]geo_data!A:I,8,FALSE)))</f>
        <v>E05013469</v>
      </c>
      <c r="P268" s="14" t="str">
        <f>IF([1]source_data!G270="","",IF(LEFT(O268,3)="E05","WD",IF(LEFT(O268,3)="S13","WD",IF(LEFT(O268,3)="W05","WD",IF(LEFT(O268,3)="W06","UA",IF(LEFT(O268,3)="S12","CA",IF(LEFT(O268,3)="E06","UA",IF(LEFT(O268,3)="E07","NMD",IF(LEFT(O268,3)="E08","MD",IF(LEFT(O268,3)="E09","LONB"))))))))))</f>
        <v>WD</v>
      </c>
      <c r="Q268" s="14" t="str">
        <f>IF([1]source_data!G270="","",IF([1]source_data!D270="","",VLOOKUP([1]source_data!D270,[1]geo_data!A:I,7,FALSE)))</f>
        <v>Wiltshire</v>
      </c>
      <c r="R268" s="14" t="str">
        <f>IF([1]source_data!G270="","",IF([1]source_data!D270="","",VLOOKUP([1]source_data!D270,[1]geo_data!A:I,6,FALSE)))</f>
        <v>E06000054</v>
      </c>
      <c r="S268" s="14" t="str">
        <f>IF([1]source_data!G270="","",IF(LEFT(R268,3)="E05","WD",IF(LEFT(R268,3)="S13","WD",IF(LEFT(R268,3)="W05","WD",IF(LEFT(R268,3)="W06","UA",IF(LEFT(R268,3)="S12","CA",IF(LEFT(R268,3)="E06","UA",IF(LEFT(R268,3)="E07","NMD",IF(LEFT(R268,3)="E08","MD",IF(LEFT(R268,3)="E09","LONB"))))))))))</f>
        <v>UA</v>
      </c>
      <c r="T268" s="11" t="str">
        <f>IF([1]source_data!G270="","",IF([1]source_data!N270="","",[1]source_data!N270))</f>
        <v>Crisis Grant</v>
      </c>
      <c r="U268" s="15">
        <f>IF([1]source_data!G270="","",[1]tailored_settings!$B$8)</f>
        <v>46239</v>
      </c>
      <c r="V268" s="11" t="str">
        <f>IF([1]source_data!G270="","",[1]tailored_settings!$B$9)</f>
        <v>http://www.longleigh.org/</v>
      </c>
      <c r="W268" s="13" t="str">
        <f>IF([1]source_data!G270="","",IF([1]source_data!O270="","",[1]source_data!O270))</f>
        <v>2025-11-17</v>
      </c>
      <c r="X268" s="16" t="str">
        <f>IF([1]source_data!G270="","",IF([1]source_data!P270="","",[1]source_data!P270))</f>
        <v>2025-12-24</v>
      </c>
      <c r="Y268" s="17">
        <f>IF([1]source_data!G270="","",IF([1]source_data!Q270="","",[1]source_data!Q270))</f>
        <v>1</v>
      </c>
      <c r="Z268" s="18" t="str">
        <f>IF([1]source_data!G270="","",IF([1]source_data!I270="","",[1]tailored_settings!$B$10))</f>
        <v>Primary grant reason</v>
      </c>
      <c r="AA268" s="18" t="str">
        <f>IF([1]source_data!G270="","",IF([1]source_data!I270="","",[1]source_data!I270))</f>
        <v>2. Customer/family receiving medication and/or therapy for a mental health condition or substance addiction.</v>
      </c>
      <c r="AB268" s="18" t="str">
        <f>IF([1]source_data!G270="","",IF([1]source_data!J270="","",[1]tailored_settings!$B$11))</f>
        <v/>
      </c>
      <c r="AC268" s="18" t="str">
        <f>IF([1]source_data!G270="","",IF([1]source_data!J270="","",[1]source_data!J270))</f>
        <v/>
      </c>
      <c r="AD268" s="18" t="str">
        <f>IF([1]source_data!G270="","",IF([1]source_data!K270="","",[1]tailored_settings!$B$12))</f>
        <v>Grant purpose</v>
      </c>
      <c r="AE268" s="18" t="str">
        <f>IF([1]source_data!G270="","",IF([1]source_data!K270="","",[1]source_data!K270))</f>
        <v>Food vouchers</v>
      </c>
      <c r="AF268" s="18" t="str">
        <f>IF([1]source_data!G270="","",IF([1]source_data!K270="","",[1]tailored_settings!$B$13))</f>
        <v>Grant purpose</v>
      </c>
      <c r="AG268" s="18" t="str">
        <f>IF([1]source_data!G270="","",IF([1]source_data!K270="","",[1]source_data!K270))</f>
        <v>Food vouchers</v>
      </c>
      <c r="AH268" s="18" t="str">
        <f>IF([1]source_data!G270="","",IF([1]source_data!M270="","",[1]tailored_settings!$B$14))</f>
        <v/>
      </c>
      <c r="AI268" s="18" t="str">
        <f>IF([1]source_data!G270="","",IF([1]source_data!M270="","",[1]source_data!M270))</f>
        <v/>
      </c>
    </row>
    <row r="269" spans="1:35" ht="16" x14ac:dyDescent="0.2">
      <c r="A269" s="11" t="str">
        <f>IF([1]source_data!G271="","",IF(AND([1]source_data!C271&lt;&gt;"",[1]tailored_settings!$B$15="Publish"),CONCATENATE([1]tailored_settings!$B$2&amp;[1]source_data!C271),IF(AND([1]source_data!C271&lt;&gt;"",[1]tailored_settings!$B$15="Do not publish"),CONCATENATE([1]tailored_settings!$B$2&amp;TEXT(ROW(A269)-1,"0000")&amp;"_"&amp;TEXT(F269,"yyyy-mm")),CONCATENATE([1]tailored_settings!$B$2&amp;TEXT(ROW(A269)-1,"0000")&amp;"_"&amp;TEXT(F269,"yyyy-mm")))))</f>
        <v>360G-Longleigh-E25-00351W</v>
      </c>
      <c r="B269" s="11" t="str">
        <f>IF([1]source_data!G271="","",IF([1]source_data!E271&lt;&gt;"",[1]source_data!E271,CONCATENATE("Grant to "&amp;G269)))</f>
        <v>Grant to Individual Recipient</v>
      </c>
      <c r="C269" s="11" t="str">
        <f>IF([1]source_data!G271="","",IF([1]source_data!F271="",_xlfn.XLOOKUP(T269,[1]tailored_settings!$B$20:$B$25,[1]tailored_settings!$A$20:$A$25,"")))</f>
        <v>Providing financial aid during a time of crisis</v>
      </c>
      <c r="D269" s="12">
        <f>IF([1]source_data!G271="","",IF([1]source_data!G271="","",[1]source_data!G271))</f>
        <v>350</v>
      </c>
      <c r="E269" s="11" t="str">
        <f>IF([1]source_data!G271="","",[1]tailored_settings!$B$3)</f>
        <v>GBP</v>
      </c>
      <c r="F269" s="13" t="str">
        <f>IF([1]source_data!G271="","",IF([1]source_data!H271="","",[1]source_data!H271))</f>
        <v>2025-11-17</v>
      </c>
      <c r="G269" s="11" t="str">
        <f>IF([1]source_data!G271="","",[1]tailored_settings!$B$5)</f>
        <v>Individual Recipient</v>
      </c>
      <c r="H269" s="11" t="str">
        <f>IF([1]source_data!G271="","",IF(AND([1]source_data!A271&lt;&gt;"",[1]tailored_settings!$B$16="Publish"),CONCATENATE([1]tailored_settings!$B$2&amp;[1]source_data!A271),IF(AND([1]source_data!A271&lt;&gt;"",[1]tailored_settings!$B$16="Do not publish"),CONCATENATE([1]tailored_settings!$B$4&amp;TEXT(ROW(A269)-1,"0000")&amp;"_"&amp;TEXT(F269,"yyyy-mm")),CONCATENATE([1]tailored_settings!$B$4&amp;TEXT(ROW(A269)-1,"0000")&amp;"_"&amp;TEXT(F269,"yyyy-mm")))))</f>
        <v>360G-Longleigh-IND-0268_2025-11</v>
      </c>
      <c r="I269" s="11" t="str">
        <f>IF([1]source_data!G271="","",[1]tailored_settings!$B$7)</f>
        <v>Longleigh Foundation</v>
      </c>
      <c r="J269" s="11" t="str">
        <f>IF([1]source_data!G271="","",[1]tailored_settings!$B$6)</f>
        <v>GB-CHC-1169016</v>
      </c>
      <c r="K269" s="11" t="str">
        <f>IF([1]source_data!G271="","",IF([1]source_data!I271="","",VLOOKUP([1]source_data!I271,[1]codelist_mapping!A:C,3,FALSE)))</f>
        <v>GTIR030</v>
      </c>
      <c r="L269" s="11" t="str">
        <f>IF([1]source_data!G271="","",IF([1]source_data!J271="","",VLOOKUP([1]source_data!J271,[1]codelist_mapping!A:C,3,FALSE)))</f>
        <v/>
      </c>
      <c r="M269" s="11" t="str">
        <f>IF([1]source_data!G271="","",IF([1]source_data!K271="","",IF([1]source_data!M271&lt;&gt;"",CONCATENATE(VLOOKUP([1]source_data!K271,[1]codelist_mapping!F:H,3,FALSE)&amp;";"&amp;VLOOKUP([1]source_data!L271,[1]codelist_mapping!F:H,3,FALSE)&amp;";"&amp;VLOOKUP([1]source_data!M271,[1]codelist_mapping!F:H,3,FALSE)),IF([1]source_data!L271&lt;&gt;"",CONCATENATE(VLOOKUP([1]source_data!K271,[1]codelist_mapping!F:H,3,FALSE)&amp;";"&amp;VLOOKUP([1]source_data!L271,[1]codelist_mapping!F:H,3,FALSE)),IF([1]source_data!K271&lt;&gt;"",CONCATENATE(VLOOKUP([1]source_data!K271,[1]codelist_mapping!F:H,3,FALSE)))))))</f>
        <v>GTIP070;GTIP050</v>
      </c>
      <c r="N269" s="14" t="str">
        <f>IF([1]source_data!G271="","",IF([1]source_data!D271="","",VLOOKUP([1]source_data!D271,[1]geo_data!A:I,9,FALSE)))</f>
        <v>Dallow</v>
      </c>
      <c r="O269" s="14" t="str">
        <f>IF([1]source_data!G271="","",IF([1]source_data!D271="","",VLOOKUP([1]source_data!D271,[1]geo_data!A:I,8,FALSE)))</f>
        <v>E05014741</v>
      </c>
      <c r="P269" s="14" t="str">
        <f>IF([1]source_data!G271="","",IF(LEFT(O269,3)="E05","WD",IF(LEFT(O269,3)="S13","WD",IF(LEFT(O269,3)="W05","WD",IF(LEFT(O269,3)="W06","UA",IF(LEFT(O269,3)="S12","CA",IF(LEFT(O269,3)="E06","UA",IF(LEFT(O269,3)="E07","NMD",IF(LEFT(O269,3)="E08","MD",IF(LEFT(O269,3)="E09","LONB"))))))))))</f>
        <v>WD</v>
      </c>
      <c r="Q269" s="14" t="str">
        <f>IF([1]source_data!G271="","",IF([1]source_data!D271="","",VLOOKUP([1]source_data!D271,[1]geo_data!A:I,7,FALSE)))</f>
        <v>Luton</v>
      </c>
      <c r="R269" s="14" t="str">
        <f>IF([1]source_data!G271="","",IF([1]source_data!D271="","",VLOOKUP([1]source_data!D271,[1]geo_data!A:I,6,FALSE)))</f>
        <v>E06000032</v>
      </c>
      <c r="S269" s="14" t="str">
        <f>IF([1]source_data!G271="","",IF(LEFT(R269,3)="E05","WD",IF(LEFT(R269,3)="S13","WD",IF(LEFT(R269,3)="W05","WD",IF(LEFT(R269,3)="W06","UA",IF(LEFT(R269,3)="S12","CA",IF(LEFT(R269,3)="E06","UA",IF(LEFT(R269,3)="E07","NMD",IF(LEFT(R269,3)="E08","MD",IF(LEFT(R269,3)="E09","LONB"))))))))))</f>
        <v>UA</v>
      </c>
      <c r="T269" s="11" t="str">
        <f>IF([1]source_data!G271="","",IF([1]source_data!N271="","",[1]source_data!N271))</f>
        <v>Crisis Grant</v>
      </c>
      <c r="U269" s="15">
        <f>IF([1]source_data!G271="","",[1]tailored_settings!$B$8)</f>
        <v>46239</v>
      </c>
      <c r="V269" s="11" t="str">
        <f>IF([1]source_data!G271="","",[1]tailored_settings!$B$9)</f>
        <v>http://www.longleigh.org/</v>
      </c>
      <c r="W269" s="13" t="str">
        <f>IF([1]source_data!G271="","",IF([1]source_data!O271="","",[1]source_data!O271))</f>
        <v>2025-11-17</v>
      </c>
      <c r="X269" s="16" t="str">
        <f>IF([1]source_data!G271="","",IF([1]source_data!P271="","",[1]source_data!P271))</f>
        <v>2025-12-09</v>
      </c>
      <c r="Y269" s="17">
        <f>IF([1]source_data!G271="","",IF([1]source_data!Q271="","",[1]source_data!Q271))</f>
        <v>0</v>
      </c>
      <c r="Z269" s="18" t="str">
        <f>IF([1]source_data!G271="","",IF([1]source_data!I271="","",[1]tailored_settings!$B$10))</f>
        <v>Primary grant reason</v>
      </c>
      <c r="AA269" s="18" t="str">
        <f>IF([1]source_data!G271="","",IF([1]source_data!I271="","",[1]source_data!I271))</f>
        <v>1. Customer/family with a diagnosed condition or disability</v>
      </c>
      <c r="AB269" s="18" t="str">
        <f>IF([1]source_data!G271="","",IF([1]source_data!J271="","",[1]tailored_settings!$B$11))</f>
        <v/>
      </c>
      <c r="AC269" s="18" t="str">
        <f>IF([1]source_data!G271="","",IF([1]source_data!J271="","",[1]source_data!J271))</f>
        <v/>
      </c>
      <c r="AD269" s="18" t="str">
        <f>IF([1]source_data!G271="","",IF([1]source_data!K271="","",[1]tailored_settings!$B$12))</f>
        <v>Grant purpose</v>
      </c>
      <c r="AE269" s="18" t="str">
        <f>IF([1]source_data!G271="","",IF([1]source_data!K271="","",[1]source_data!K271))</f>
        <v>Food vouchers</v>
      </c>
      <c r="AF269" s="18" t="str">
        <f>IF([1]source_data!G271="","",IF([1]source_data!K271="","",[1]tailored_settings!$B$13))</f>
        <v>Grant purpose</v>
      </c>
      <c r="AG269" s="18" t="str">
        <f>IF([1]source_data!G271="","",IF([1]source_data!K271="","",[1]source_data!K271))</f>
        <v>Food vouchers</v>
      </c>
      <c r="AH269" s="18" t="str">
        <f>IF([1]source_data!G271="","",IF([1]source_data!M271="","",[1]tailored_settings!$B$14))</f>
        <v/>
      </c>
      <c r="AI269" s="18" t="str">
        <f>IF([1]source_data!G271="","",IF([1]source_data!M271="","",[1]source_data!M271))</f>
        <v/>
      </c>
    </row>
    <row r="270" spans="1:35" ht="16" x14ac:dyDescent="0.2">
      <c r="A270" s="11" t="str">
        <f>IF([1]source_data!G272="","",IF(AND([1]source_data!C272&lt;&gt;"",[1]tailored_settings!$B$15="Publish"),CONCATENATE([1]tailored_settings!$B$2&amp;[1]source_data!C272),IF(AND([1]source_data!C272&lt;&gt;"",[1]tailored_settings!$B$15="Do not publish"),CONCATENATE([1]tailored_settings!$B$2&amp;TEXT(ROW(A270)-1,"0000")&amp;"_"&amp;TEXT(F270,"yyyy-mm")),CONCATENATE([1]tailored_settings!$B$2&amp;TEXT(ROW(A270)-1,"0000")&amp;"_"&amp;TEXT(F270,"yyyy-mm")))))</f>
        <v>360G-Longleigh-E25-00352W</v>
      </c>
      <c r="B270" s="11" t="str">
        <f>IF([1]source_data!G272="","",IF([1]source_data!E272&lt;&gt;"",[1]source_data!E272,CONCATENATE("Grant to "&amp;G270)))</f>
        <v>Grant to Individual Recipient</v>
      </c>
      <c r="C270" s="11" t="str">
        <f>IF([1]source_data!G272="","",IF([1]source_data!F272="",_xlfn.XLOOKUP(T270,[1]tailored_settings!$B$20:$B$25,[1]tailored_settings!$A$20:$A$25,"")))</f>
        <v>Providing financial aid after an impactful incident</v>
      </c>
      <c r="D270" s="12">
        <f>IF([1]source_data!G272="","",IF([1]source_data!G272="","",[1]source_data!G272))</f>
        <v>2496</v>
      </c>
      <c r="E270" s="11" t="str">
        <f>IF([1]source_data!G272="","",[1]tailored_settings!$B$3)</f>
        <v>GBP</v>
      </c>
      <c r="F270" s="13" t="str">
        <f>IF([1]source_data!G272="","",IF([1]source_data!H272="","",[1]source_data!H272))</f>
        <v>2025-11-17</v>
      </c>
      <c r="G270" s="11" t="str">
        <f>IF([1]source_data!G272="","",[1]tailored_settings!$B$5)</f>
        <v>Individual Recipient</v>
      </c>
      <c r="H270" s="11" t="str">
        <f>IF([1]source_data!G272="","",IF(AND([1]source_data!A272&lt;&gt;"",[1]tailored_settings!$B$16="Publish"),CONCATENATE([1]tailored_settings!$B$2&amp;[1]source_data!A272),IF(AND([1]source_data!A272&lt;&gt;"",[1]tailored_settings!$B$16="Do not publish"),CONCATENATE([1]tailored_settings!$B$4&amp;TEXT(ROW(A270)-1,"0000")&amp;"_"&amp;TEXT(F270,"yyyy-mm")),CONCATENATE([1]tailored_settings!$B$4&amp;TEXT(ROW(A270)-1,"0000")&amp;"_"&amp;TEXT(F270,"yyyy-mm")))))</f>
        <v>360G-Longleigh-IND-0269_2025-11</v>
      </c>
      <c r="I270" s="11" t="str">
        <f>IF([1]source_data!G272="","",[1]tailored_settings!$B$7)</f>
        <v>Longleigh Foundation</v>
      </c>
      <c r="J270" s="11" t="str">
        <f>IF([1]source_data!G272="","",[1]tailored_settings!$B$6)</f>
        <v>GB-CHC-1169016</v>
      </c>
      <c r="K270" s="11" t="str">
        <f>IF([1]source_data!G272="","",IF([1]source_data!I272="","",VLOOKUP([1]source_data!I272,[1]codelist_mapping!A:C,3,FALSE)))</f>
        <v>GTIR030</v>
      </c>
      <c r="L270" s="11" t="str">
        <f>IF([1]source_data!G272="","",IF([1]source_data!J272="","",VLOOKUP([1]source_data!J272,[1]codelist_mapping!A:C,3,FALSE)))</f>
        <v/>
      </c>
      <c r="M270" s="11" t="str">
        <f>IF([1]source_data!G272="","",IF([1]source_data!K272="","",IF([1]source_data!M272&lt;&gt;"",CONCATENATE(VLOOKUP([1]source_data!K272,[1]codelist_mapping!F:H,3,FALSE)&amp;";"&amp;VLOOKUP([1]source_data!L272,[1]codelist_mapping!F:H,3,FALSE)&amp;";"&amp;VLOOKUP([1]source_data!M272,[1]codelist_mapping!F:H,3,FALSE)),IF([1]source_data!L272&lt;&gt;"",CONCATENATE(VLOOKUP([1]source_data!K272,[1]codelist_mapping!F:H,3,FALSE)&amp;";"&amp;VLOOKUP([1]source_data!L272,[1]codelist_mapping!F:H,3,FALSE)),IF([1]source_data!K272&lt;&gt;"",CONCATENATE(VLOOKUP([1]source_data!K272,[1]codelist_mapping!F:H,3,FALSE)))))))</f>
        <v>GTIP120</v>
      </c>
      <c r="N270" s="14" t="str">
        <f>IF([1]source_data!G272="","",IF([1]source_data!D272="","",VLOOKUP([1]source_data!D272,[1]geo_data!A:I,9,FALSE)))</f>
        <v>Smethwick</v>
      </c>
      <c r="O270" s="14" t="str">
        <f>IF([1]source_data!G272="","",IF([1]source_data!D272="","",VLOOKUP([1]source_data!D272,[1]geo_data!A:I,8,FALSE)))</f>
        <v>E05001277</v>
      </c>
      <c r="P270" s="14" t="str">
        <f>IF([1]source_data!G272="","",IF(LEFT(O270,3)="E05","WD",IF(LEFT(O270,3)="S13","WD",IF(LEFT(O270,3)="W05","WD",IF(LEFT(O270,3)="W06","UA",IF(LEFT(O270,3)="S12","CA",IF(LEFT(O270,3)="E06","UA",IF(LEFT(O270,3)="E07","NMD",IF(LEFT(O270,3)="E08","MD",IF(LEFT(O270,3)="E09","LONB"))))))))))</f>
        <v>WD</v>
      </c>
      <c r="Q270" s="14" t="str">
        <f>IF([1]source_data!G272="","",IF([1]source_data!D272="","",VLOOKUP([1]source_data!D272,[1]geo_data!A:I,7,FALSE)))</f>
        <v>Sandwell</v>
      </c>
      <c r="R270" s="14" t="str">
        <f>IF([1]source_data!G272="","",IF([1]source_data!D272="","",VLOOKUP([1]source_data!D272,[1]geo_data!A:I,6,FALSE)))</f>
        <v>E08000028</v>
      </c>
      <c r="S270" s="14" t="str">
        <f>IF([1]source_data!G272="","",IF(LEFT(R270,3)="E05","WD",IF(LEFT(R270,3)="S13","WD",IF(LEFT(R270,3)="W05","WD",IF(LEFT(R270,3)="W06","UA",IF(LEFT(R270,3)="S12","CA",IF(LEFT(R270,3)="E06","UA",IF(LEFT(R270,3)="E07","NMD",IF(LEFT(R270,3)="E08","MD",IF(LEFT(R270,3)="E09","LONB"))))))))))</f>
        <v>MD</v>
      </c>
      <c r="T270" s="11" t="str">
        <f>IF([1]source_data!G272="","",IF([1]source_data!N272="","",[1]source_data!N272))</f>
        <v>Critical Incident Grant</v>
      </c>
      <c r="U270" s="15">
        <f>IF([1]source_data!G272="","",[1]tailored_settings!$B$8)</f>
        <v>46239</v>
      </c>
      <c r="V270" s="11" t="str">
        <f>IF([1]source_data!G272="","",[1]tailored_settings!$B$9)</f>
        <v>http://www.longleigh.org/</v>
      </c>
      <c r="W270" s="13" t="str">
        <f>IF([1]source_data!G272="","",IF([1]source_data!O272="","",[1]source_data!O272))</f>
        <v>2025-11-17</v>
      </c>
      <c r="X270" s="16" t="str">
        <f>IF([1]source_data!G272="","",IF([1]source_data!P272="","",[1]source_data!P272))</f>
        <v>2025-12-04</v>
      </c>
      <c r="Y270" s="17">
        <f>IF([1]source_data!G272="","",IF([1]source_data!Q272="","",[1]source_data!Q272))</f>
        <v>0</v>
      </c>
      <c r="Z270" s="18" t="str">
        <f>IF([1]source_data!G272="","",IF([1]source_data!I272="","",[1]tailored_settings!$B$10))</f>
        <v>Primary grant reason</v>
      </c>
      <c r="AA270" s="18" t="str">
        <f>IF([1]source_data!G272="","",IF([1]source_data!I272="","",[1]source_data!I272))</f>
        <v>1. Customer/family with a diagnosed condition or disability</v>
      </c>
      <c r="AB270" s="18" t="str">
        <f>IF([1]source_data!G272="","",IF([1]source_data!J272="","",[1]tailored_settings!$B$11))</f>
        <v/>
      </c>
      <c r="AC270" s="18" t="str">
        <f>IF([1]source_data!G272="","",IF([1]source_data!J272="","",[1]source_data!J272))</f>
        <v/>
      </c>
      <c r="AD270" s="18" t="str">
        <f>IF([1]source_data!G272="","",IF([1]source_data!K272="","",[1]tailored_settings!$B$12))</f>
        <v>Grant purpose</v>
      </c>
      <c r="AE270" s="18" t="str">
        <f>IF([1]source_data!G272="","",IF([1]source_data!K272="","",[1]source_data!K272))</f>
        <v>House Deep Clean</v>
      </c>
      <c r="AF270" s="18" t="str">
        <f>IF([1]source_data!G272="","",IF([1]source_data!K272="","",[1]tailored_settings!$B$13))</f>
        <v>Grant purpose</v>
      </c>
      <c r="AG270" s="18" t="str">
        <f>IF([1]source_data!G272="","",IF([1]source_data!K272="","",[1]source_data!K272))</f>
        <v>House Deep Clean</v>
      </c>
      <c r="AH270" s="18" t="str">
        <f>IF([1]source_data!G272="","",IF([1]source_data!M272="","",[1]tailored_settings!$B$14))</f>
        <v/>
      </c>
      <c r="AI270" s="18" t="str">
        <f>IF([1]source_data!G272="","",IF([1]source_data!M272="","",[1]source_data!M272))</f>
        <v/>
      </c>
    </row>
    <row r="271" spans="1:35" ht="16" x14ac:dyDescent="0.2">
      <c r="A271" s="11" t="str">
        <f>IF([1]source_data!G273="","",IF(AND([1]source_data!C273&lt;&gt;"",[1]tailored_settings!$B$15="Publish"),CONCATENATE([1]tailored_settings!$B$2&amp;[1]source_data!C273),IF(AND([1]source_data!C273&lt;&gt;"",[1]tailored_settings!$B$15="Do not publish"),CONCATENATE([1]tailored_settings!$B$2&amp;TEXT(ROW(A271)-1,"0000")&amp;"_"&amp;TEXT(F271,"yyyy-mm")),CONCATENATE([1]tailored_settings!$B$2&amp;TEXT(ROW(A271)-1,"0000")&amp;"_"&amp;TEXT(F271,"yyyy-mm")))))</f>
        <v>360G-Longleigh-E25-00353W</v>
      </c>
      <c r="B271" s="11" t="str">
        <f>IF([1]source_data!G273="","",IF([1]source_data!E273&lt;&gt;"",[1]source_data!E273,CONCATENATE("Grant to "&amp;G271)))</f>
        <v>Grant to Individual Recipient</v>
      </c>
      <c r="C271" s="11" t="str">
        <f>IF([1]source_data!G273="","",IF([1]source_data!F273="",_xlfn.XLOOKUP(T271,[1]tailored_settings!$B$20:$B$25,[1]tailored_settings!$A$20:$A$25,"")))</f>
        <v xml:space="preserve">Providing new flooring </v>
      </c>
      <c r="D271" s="12">
        <f>IF([1]source_data!G273="","",IF([1]source_data!G273="","",[1]source_data!G273))</f>
        <v>1860</v>
      </c>
      <c r="E271" s="11" t="str">
        <f>IF([1]source_data!G273="","",[1]tailored_settings!$B$3)</f>
        <v>GBP</v>
      </c>
      <c r="F271" s="13" t="str">
        <f>IF([1]source_data!G273="","",IF([1]source_data!H273="","",[1]source_data!H273))</f>
        <v>2025-11-19</v>
      </c>
      <c r="G271" s="11" t="str">
        <f>IF([1]source_data!G273="","",[1]tailored_settings!$B$5)</f>
        <v>Individual Recipient</v>
      </c>
      <c r="H271" s="11" t="str">
        <f>IF([1]source_data!G273="","",IF(AND([1]source_data!A273&lt;&gt;"",[1]tailored_settings!$B$16="Publish"),CONCATENATE([1]tailored_settings!$B$2&amp;[1]source_data!A273),IF(AND([1]source_data!A273&lt;&gt;"",[1]tailored_settings!$B$16="Do not publish"),CONCATENATE([1]tailored_settings!$B$4&amp;TEXT(ROW(A271)-1,"0000")&amp;"_"&amp;TEXT(F271,"yyyy-mm")),CONCATENATE([1]tailored_settings!$B$4&amp;TEXT(ROW(A271)-1,"0000")&amp;"_"&amp;TEXT(F271,"yyyy-mm")))))</f>
        <v>360G-Longleigh-IND-0270_2025-11</v>
      </c>
      <c r="I271" s="11" t="str">
        <f>IF([1]source_data!G273="","",[1]tailored_settings!$B$7)</f>
        <v>Longleigh Foundation</v>
      </c>
      <c r="J271" s="11" t="str">
        <f>IF([1]source_data!G273="","",[1]tailored_settings!$B$6)</f>
        <v>GB-CHC-1169016</v>
      </c>
      <c r="K271" s="11" t="str">
        <f>IF([1]source_data!G273="","",IF([1]source_data!I273="","",VLOOKUP([1]source_data!I273,[1]codelist_mapping!A:C,3,FALSE)))</f>
        <v>GTIR030</v>
      </c>
      <c r="L271" s="11" t="str">
        <f>IF([1]source_data!G273="","",IF([1]source_data!J273="","",VLOOKUP([1]source_data!J273,[1]codelist_mapping!A:C,3,FALSE)))</f>
        <v/>
      </c>
      <c r="M271" s="11" t="str">
        <f>IF([1]source_data!G273="","",IF([1]source_data!K273="","",IF([1]source_data!M273&lt;&gt;"",CONCATENATE(VLOOKUP([1]source_data!K273,[1]codelist_mapping!F:H,3,FALSE)&amp;";"&amp;VLOOKUP([1]source_data!L273,[1]codelist_mapping!F:H,3,FALSE)&amp;";"&amp;VLOOKUP([1]source_data!M273,[1]codelist_mapping!F:H,3,FALSE)),IF([1]source_data!L273&lt;&gt;"",CONCATENATE(VLOOKUP([1]source_data!K273,[1]codelist_mapping!F:H,3,FALSE)&amp;";"&amp;VLOOKUP([1]source_data!L273,[1]codelist_mapping!F:H,3,FALSE)),IF([1]source_data!K273&lt;&gt;"",CONCATENATE(VLOOKUP([1]source_data!K273,[1]codelist_mapping!F:H,3,FALSE)))))))</f>
        <v>GTIP030</v>
      </c>
      <c r="N271" s="14" t="str">
        <f>IF([1]source_data!G273="","",IF([1]source_data!D273="","",VLOOKUP([1]source_data!D273,[1]geo_data!A:I,9,FALSE)))</f>
        <v>Exhall</v>
      </c>
      <c r="O271" s="14" t="str">
        <f>IF([1]source_data!G273="","",IF([1]source_data!D273="","",VLOOKUP([1]source_data!D273,[1]geo_data!A:I,8,FALSE)))</f>
        <v>E05015834</v>
      </c>
      <c r="P271" s="14" t="str">
        <f>IF([1]source_data!G273="","",IF(LEFT(O271,3)="E05","WD",IF(LEFT(O271,3)="S13","WD",IF(LEFT(O271,3)="W05","WD",IF(LEFT(O271,3)="W06","UA",IF(LEFT(O271,3)="S12","CA",IF(LEFT(O271,3)="E06","UA",IF(LEFT(O271,3)="E07","NMD",IF(LEFT(O271,3)="E08","MD",IF(LEFT(O271,3)="E09","LONB"))))))))))</f>
        <v>WD</v>
      </c>
      <c r="Q271" s="14" t="str">
        <f>IF([1]source_data!G273="","",IF([1]source_data!D273="","",VLOOKUP([1]source_data!D273,[1]geo_data!A:I,7,FALSE)))</f>
        <v>Nuneaton and Bedworth</v>
      </c>
      <c r="R271" s="14" t="str">
        <f>IF([1]source_data!G273="","",IF([1]source_data!D273="","",VLOOKUP([1]source_data!D273,[1]geo_data!A:I,6,FALSE)))</f>
        <v>E07000219</v>
      </c>
      <c r="S271" s="14" t="str">
        <f>IF([1]source_data!G273="","",IF(LEFT(R271,3)="E05","WD",IF(LEFT(R271,3)="S13","WD",IF(LEFT(R271,3)="W05","WD",IF(LEFT(R271,3)="W06","UA",IF(LEFT(R271,3)="S12","CA",IF(LEFT(R271,3)="E06","UA",IF(LEFT(R271,3)="E07","NMD",IF(LEFT(R271,3)="E08","MD",IF(LEFT(R271,3)="E09","LONB"))))))))))</f>
        <v>NMD</v>
      </c>
      <c r="T271" s="11" t="str">
        <f>IF([1]source_data!G273="","",IF([1]source_data!N273="","",[1]source_data!N273))</f>
        <v>Flooring Grant</v>
      </c>
      <c r="U271" s="15">
        <f>IF([1]source_data!G273="","",[1]tailored_settings!$B$8)</f>
        <v>46239</v>
      </c>
      <c r="V271" s="11" t="str">
        <f>IF([1]source_data!G273="","",[1]tailored_settings!$B$9)</f>
        <v>http://www.longleigh.org/</v>
      </c>
      <c r="W271" s="13" t="str">
        <f>IF([1]source_data!G273="","",IF([1]source_data!O273="","",[1]source_data!O273))</f>
        <v>2025-11-19</v>
      </c>
      <c r="X271" s="16" t="str">
        <f>IF([1]source_data!G273="","",IF([1]source_data!P273="","",[1]source_data!P273))</f>
        <v>2026-03-18</v>
      </c>
      <c r="Y271" s="17">
        <f>IF([1]source_data!G273="","",IF([1]source_data!Q273="","",[1]source_data!Q273))</f>
        <v>3</v>
      </c>
      <c r="Z271" s="18" t="str">
        <f>IF([1]source_data!G273="","",IF([1]source_data!I273="","",[1]tailored_settings!$B$10))</f>
        <v>Primary grant reason</v>
      </c>
      <c r="AA271" s="18" t="str">
        <f>IF([1]source_data!G273="","",IF([1]source_data!I273="","",[1]source_data!I273))</f>
        <v>1. Customer/family with a diagnosed condition or disability</v>
      </c>
      <c r="AB271" s="18" t="str">
        <f>IF([1]source_data!G273="","",IF([1]source_data!J273="","",[1]tailored_settings!$B$11))</f>
        <v/>
      </c>
      <c r="AC271" s="18" t="str">
        <f>IF([1]source_data!G273="","",IF([1]source_data!J273="","",[1]source_data!J273))</f>
        <v/>
      </c>
      <c r="AD271" s="18" t="str">
        <f>IF([1]source_data!G273="","",IF([1]source_data!K273="","",[1]tailored_settings!$B$12))</f>
        <v>Grant purpose</v>
      </c>
      <c r="AE271" s="18" t="str">
        <f>IF([1]source_data!G273="","",IF([1]source_data!K273="","",[1]source_data!K273))</f>
        <v>Flooring</v>
      </c>
      <c r="AF271" s="18" t="str">
        <f>IF([1]source_data!G273="","",IF([1]source_data!K273="","",[1]tailored_settings!$B$13))</f>
        <v>Grant purpose</v>
      </c>
      <c r="AG271" s="18" t="str">
        <f>IF([1]source_data!G273="","",IF([1]source_data!K273="","",[1]source_data!K273))</f>
        <v>Flooring</v>
      </c>
      <c r="AH271" s="18" t="str">
        <f>IF([1]source_data!G273="","",IF([1]source_data!M273="","",[1]tailored_settings!$B$14))</f>
        <v/>
      </c>
      <c r="AI271" s="18" t="str">
        <f>IF([1]source_data!G273="","",IF([1]source_data!M273="","",[1]source_data!M273))</f>
        <v/>
      </c>
    </row>
    <row r="272" spans="1:35" ht="16" x14ac:dyDescent="0.2">
      <c r="A272" s="11" t="str">
        <f>IF([1]source_data!G274="","",IF(AND([1]source_data!C274&lt;&gt;"",[1]tailored_settings!$B$15="Publish"),CONCATENATE([1]tailored_settings!$B$2&amp;[1]source_data!C274),IF(AND([1]source_data!C274&lt;&gt;"",[1]tailored_settings!$B$15="Do not publish"),CONCATENATE([1]tailored_settings!$B$2&amp;TEXT(ROW(A272)-1,"0000")&amp;"_"&amp;TEXT(F272,"yyyy-mm")),CONCATENATE([1]tailored_settings!$B$2&amp;TEXT(ROW(A272)-1,"0000")&amp;"_"&amp;TEXT(F272,"yyyy-mm")))))</f>
        <v>360G-Longleigh-E25-00354W</v>
      </c>
      <c r="B272" s="11" t="str">
        <f>IF([1]source_data!G274="","",IF([1]source_data!E274&lt;&gt;"",[1]source_data!E274,CONCATENATE("Grant to "&amp;G272)))</f>
        <v>Grant to Individual Recipient</v>
      </c>
      <c r="C272" s="11" t="str">
        <f>IF([1]source_data!G274="","",IF([1]source_data!F274="",_xlfn.XLOOKUP(T272,[1]tailored_settings!$B$20:$B$25,[1]tailored_settings!$A$20:$A$25,"")))</f>
        <v>Helping to alleviate financial hardship</v>
      </c>
      <c r="D272" s="12">
        <f>IF([1]source_data!G274="","",IF([1]source_data!G274="","",[1]source_data!G274))</f>
        <v>885.90000000000009</v>
      </c>
      <c r="E272" s="11" t="str">
        <f>IF([1]source_data!G274="","",[1]tailored_settings!$B$3)</f>
        <v>GBP</v>
      </c>
      <c r="F272" s="13" t="str">
        <f>IF([1]source_data!G274="","",IF([1]source_data!H274="","",[1]source_data!H274))</f>
        <v>2025-11-19</v>
      </c>
      <c r="G272" s="11" t="str">
        <f>IF([1]source_data!G274="","",[1]tailored_settings!$B$5)</f>
        <v>Individual Recipient</v>
      </c>
      <c r="H272" s="11" t="str">
        <f>IF([1]source_data!G274="","",IF(AND([1]source_data!A274&lt;&gt;"",[1]tailored_settings!$B$16="Publish"),CONCATENATE([1]tailored_settings!$B$2&amp;[1]source_data!A274),IF(AND([1]source_data!A274&lt;&gt;"",[1]tailored_settings!$B$16="Do not publish"),CONCATENATE([1]tailored_settings!$B$4&amp;TEXT(ROW(A272)-1,"0000")&amp;"_"&amp;TEXT(F272,"yyyy-mm")),CONCATENATE([1]tailored_settings!$B$4&amp;TEXT(ROW(A272)-1,"0000")&amp;"_"&amp;TEXT(F272,"yyyy-mm")))))</f>
        <v>360G-Longleigh-IND-0271_2025-11</v>
      </c>
      <c r="I272" s="11" t="str">
        <f>IF([1]source_data!G274="","",[1]tailored_settings!$B$7)</f>
        <v>Longleigh Foundation</v>
      </c>
      <c r="J272" s="11" t="str">
        <f>IF([1]source_data!G274="","",[1]tailored_settings!$B$6)</f>
        <v>GB-CHC-1169016</v>
      </c>
      <c r="K272" s="11" t="str">
        <f>IF([1]source_data!G274="","",IF([1]source_data!I274="","",VLOOKUP([1]source_data!I274,[1]codelist_mapping!A:C,3,FALSE)))</f>
        <v>GTIR040</v>
      </c>
      <c r="L272" s="11" t="str">
        <f>IF([1]source_data!G274="","",IF([1]source_data!J274="","",VLOOKUP([1]source_data!J274,[1]codelist_mapping!A:C,3,FALSE)))</f>
        <v/>
      </c>
      <c r="M272" s="11" t="str">
        <f>IF([1]source_data!G274="","",IF([1]source_data!K274="","",IF([1]source_data!M274&lt;&gt;"",CONCATENATE(VLOOKUP([1]source_data!K274,[1]codelist_mapping!F:H,3,FALSE)&amp;";"&amp;VLOOKUP([1]source_data!L274,[1]codelist_mapping!F:H,3,FALSE)&amp;";"&amp;VLOOKUP([1]source_data!M274,[1]codelist_mapping!F:H,3,FALSE)),IF([1]source_data!L274&lt;&gt;"",CONCATENATE(VLOOKUP([1]source_data!K274,[1]codelist_mapping!F:H,3,FALSE)&amp;";"&amp;VLOOKUP([1]source_data!L274,[1]codelist_mapping!F:H,3,FALSE)),IF([1]source_data!K274&lt;&gt;"",CONCATENATE(VLOOKUP([1]source_data!K274,[1]codelist_mapping!F:H,3,FALSE)))))))</f>
        <v>GTIP020;GTIP020;GTIP060</v>
      </c>
      <c r="N272" s="14" t="str">
        <f>IF([1]source_data!G274="","",IF([1]source_data!D274="","",VLOOKUP([1]source_data!D274,[1]geo_data!A:I,9,FALSE)))</f>
        <v>Amblecote</v>
      </c>
      <c r="O272" s="14" t="str">
        <f>IF([1]source_data!G274="","",IF([1]source_data!D274="","",VLOOKUP([1]source_data!D274,[1]geo_data!A:I,8,FALSE)))</f>
        <v>E05015903</v>
      </c>
      <c r="P272" s="14" t="str">
        <f>IF([1]source_data!G274="","",IF(LEFT(O272,3)="E05","WD",IF(LEFT(O272,3)="S13","WD",IF(LEFT(O272,3)="W05","WD",IF(LEFT(O272,3)="W06","UA",IF(LEFT(O272,3)="S12","CA",IF(LEFT(O272,3)="E06","UA",IF(LEFT(O272,3)="E07","NMD",IF(LEFT(O272,3)="E08","MD",IF(LEFT(O272,3)="E09","LONB"))))))))))</f>
        <v>WD</v>
      </c>
      <c r="Q272" s="14" t="str">
        <f>IF([1]source_data!G274="","",IF([1]source_data!D274="","",VLOOKUP([1]source_data!D274,[1]geo_data!A:I,7,FALSE)))</f>
        <v>Dudley</v>
      </c>
      <c r="R272" s="14" t="str">
        <f>IF([1]source_data!G274="","",IF([1]source_data!D274="","",VLOOKUP([1]source_data!D274,[1]geo_data!A:I,6,FALSE)))</f>
        <v>E08000027</v>
      </c>
      <c r="S272" s="14" t="str">
        <f>IF([1]source_data!G274="","",IF(LEFT(R272,3)="E05","WD",IF(LEFT(R272,3)="S13","WD",IF(LEFT(R272,3)="W05","WD",IF(LEFT(R272,3)="W06","UA",IF(LEFT(R272,3)="S12","CA",IF(LEFT(R272,3)="E06","UA",IF(LEFT(R272,3)="E07","NMD",IF(LEFT(R272,3)="E08","MD",IF(LEFT(R272,3)="E09","LONB"))))))))))</f>
        <v>MD</v>
      </c>
      <c r="T272" s="11" t="str">
        <f>IF([1]source_data!G274="","",IF([1]source_data!N274="","",[1]source_data!N274))</f>
        <v>Hardship Grant</v>
      </c>
      <c r="U272" s="15">
        <f>IF([1]source_data!G274="","",[1]tailored_settings!$B$8)</f>
        <v>46239</v>
      </c>
      <c r="V272" s="11" t="str">
        <f>IF([1]source_data!G274="","",[1]tailored_settings!$B$9)</f>
        <v>http://www.longleigh.org/</v>
      </c>
      <c r="W272" s="13" t="str">
        <f>IF([1]source_data!G274="","",IF([1]source_data!O274="","",[1]source_data!O274))</f>
        <v>2025-11-19</v>
      </c>
      <c r="X272" s="16" t="str">
        <f>IF([1]source_data!G274="","",IF([1]source_data!P274="","",[1]source_data!P274))</f>
        <v>2025-12-15</v>
      </c>
      <c r="Y272" s="17">
        <f>IF([1]source_data!G274="","",IF([1]source_data!Q274="","",[1]source_data!Q274))</f>
        <v>0</v>
      </c>
      <c r="Z272" s="18" t="str">
        <f>IF([1]source_data!G274="","",IF([1]source_data!I274="","",[1]tailored_settings!$B$10))</f>
        <v>Primary grant reason</v>
      </c>
      <c r="AA272" s="18" t="str">
        <f>IF([1]source_data!G274="","",IF([1]source_data!I274="","",[1]source_data!I274))</f>
        <v>2. Customer/family receiving medication and/or therapy for a mental health condition or substance addiction.</v>
      </c>
      <c r="AB272" s="18" t="str">
        <f>IF([1]source_data!G274="","",IF([1]source_data!J274="","",[1]tailored_settings!$B$11))</f>
        <v/>
      </c>
      <c r="AC272" s="18" t="str">
        <f>IF([1]source_data!G274="","",IF([1]source_data!J274="","",[1]source_data!J274))</f>
        <v/>
      </c>
      <c r="AD272" s="18" t="str">
        <f>IF([1]source_data!G274="","",IF([1]source_data!K274="","",[1]tailored_settings!$B$12))</f>
        <v>Grant purpose</v>
      </c>
      <c r="AE272" s="18" t="str">
        <f>IF([1]source_data!G274="","",IF([1]source_data!K274="","",[1]source_data!K274))</f>
        <v xml:space="preserve">Furniture </v>
      </c>
      <c r="AF272" s="18" t="str">
        <f>IF([1]source_data!G274="","",IF([1]source_data!K274="","",[1]tailored_settings!$B$13))</f>
        <v>Grant purpose</v>
      </c>
      <c r="AG272" s="18" t="str">
        <f>IF([1]source_data!G274="","",IF([1]source_data!K274="","",[1]source_data!K274))</f>
        <v xml:space="preserve">Furniture </v>
      </c>
      <c r="AH272" s="18" t="str">
        <f>IF([1]source_data!G274="","",IF([1]source_data!M274="","",[1]tailored_settings!$B$14))</f>
        <v>Grant purpose</v>
      </c>
      <c r="AI272" s="18" t="str">
        <f>IF([1]source_data!G274="","",IF([1]source_data!M274="","",[1]source_data!M274))</f>
        <v>Voucher for small household items</v>
      </c>
    </row>
    <row r="273" spans="1:35" ht="16" x14ac:dyDescent="0.2">
      <c r="A273" s="11" t="str">
        <f>IF([1]source_data!G275="","",IF(AND([1]source_data!C275&lt;&gt;"",[1]tailored_settings!$B$15="Publish"),CONCATENATE([1]tailored_settings!$B$2&amp;[1]source_data!C275),IF(AND([1]source_data!C275&lt;&gt;"",[1]tailored_settings!$B$15="Do not publish"),CONCATENATE([1]tailored_settings!$B$2&amp;TEXT(ROW(A273)-1,"0000")&amp;"_"&amp;TEXT(F273,"yyyy-mm")),CONCATENATE([1]tailored_settings!$B$2&amp;TEXT(ROW(A273)-1,"0000")&amp;"_"&amp;TEXT(F273,"yyyy-mm")))))</f>
        <v>360G-Longleigh-E25-00355W</v>
      </c>
      <c r="B273" s="11" t="str">
        <f>IF([1]source_data!G275="","",IF([1]source_data!E275&lt;&gt;"",[1]source_data!E275,CONCATENATE("Grant to "&amp;G273)))</f>
        <v>Grant to Individual Recipient</v>
      </c>
      <c r="C273" s="11" t="str">
        <f>IF([1]source_data!G275="","",IF([1]source_data!F275="",_xlfn.XLOOKUP(T273,[1]tailored_settings!$B$20:$B$25,[1]tailored_settings!$A$20:$A$25,"")))</f>
        <v>Helping to alleviate financial hardship</v>
      </c>
      <c r="D273" s="12">
        <f>IF([1]source_data!G275="","",IF([1]source_data!G275="","",[1]source_data!G275))</f>
        <v>732.23</v>
      </c>
      <c r="E273" s="11" t="str">
        <f>IF([1]source_data!G275="","",[1]tailored_settings!$B$3)</f>
        <v>GBP</v>
      </c>
      <c r="F273" s="13" t="str">
        <f>IF([1]source_data!G275="","",IF([1]source_data!H275="","",[1]source_data!H275))</f>
        <v>2025-11-19</v>
      </c>
      <c r="G273" s="11" t="str">
        <f>IF([1]source_data!G275="","",[1]tailored_settings!$B$5)</f>
        <v>Individual Recipient</v>
      </c>
      <c r="H273" s="11" t="str">
        <f>IF([1]source_data!G275="","",IF(AND([1]source_data!A275&lt;&gt;"",[1]tailored_settings!$B$16="Publish"),CONCATENATE([1]tailored_settings!$B$2&amp;[1]source_data!A275),IF(AND([1]source_data!A275&lt;&gt;"",[1]tailored_settings!$B$16="Do not publish"),CONCATENATE([1]tailored_settings!$B$4&amp;TEXT(ROW(A273)-1,"0000")&amp;"_"&amp;TEXT(F273,"yyyy-mm")),CONCATENATE([1]tailored_settings!$B$4&amp;TEXT(ROW(A273)-1,"0000")&amp;"_"&amp;TEXT(F273,"yyyy-mm")))))</f>
        <v>360G-Longleigh-IND-0272_2025-11</v>
      </c>
      <c r="I273" s="11" t="str">
        <f>IF([1]source_data!G275="","",[1]tailored_settings!$B$7)</f>
        <v>Longleigh Foundation</v>
      </c>
      <c r="J273" s="11" t="str">
        <f>IF([1]source_data!G275="","",[1]tailored_settings!$B$6)</f>
        <v>GB-CHC-1169016</v>
      </c>
      <c r="K273" s="11" t="str">
        <f>IF([1]source_data!G275="","",IF([1]source_data!I275="","",VLOOKUP([1]source_data!I275,[1]codelist_mapping!A:C,3,FALSE)))</f>
        <v>GTIR040</v>
      </c>
      <c r="L273" s="11" t="str">
        <f>IF([1]source_data!G275="","",IF([1]source_data!J275="","",VLOOKUP([1]source_data!J275,[1]codelist_mapping!A:C,3,FALSE)))</f>
        <v>GTIR080</v>
      </c>
      <c r="M273" s="11" t="str">
        <f>IF([1]source_data!G275="","",IF([1]source_data!K275="","",IF([1]source_data!M275&lt;&gt;"",CONCATENATE(VLOOKUP([1]source_data!K275,[1]codelist_mapping!F:H,3,FALSE)&amp;";"&amp;VLOOKUP([1]source_data!L275,[1]codelist_mapping!F:H,3,FALSE)&amp;";"&amp;VLOOKUP([1]source_data!M275,[1]codelist_mapping!F:H,3,FALSE)),IF([1]source_data!L275&lt;&gt;"",CONCATENATE(VLOOKUP([1]source_data!K275,[1]codelist_mapping!F:H,3,FALSE)&amp;";"&amp;VLOOKUP([1]source_data!L275,[1]codelist_mapping!F:H,3,FALSE)),IF([1]source_data!K275&lt;&gt;"",CONCATENATE(VLOOKUP([1]source_data!K275,[1]codelist_mapping!F:H,3,FALSE)))))))</f>
        <v>GTIP020;GTIP020;GTIP060</v>
      </c>
      <c r="N273" s="14" t="str">
        <f>IF([1]source_data!G275="","",IF([1]source_data!D275="","",VLOOKUP([1]source_data!D275,[1]geo_data!A:I,9,FALSE)))</f>
        <v>Warwick All Saints &amp; Woodloes</v>
      </c>
      <c r="O273" s="14" t="str">
        <f>IF([1]source_data!G275="","",IF([1]source_data!D275="","",VLOOKUP([1]source_data!D275,[1]geo_data!A:I,8,FALSE)))</f>
        <v>E05012627</v>
      </c>
      <c r="P273" s="14" t="str">
        <f>IF([1]source_data!G275="","",IF(LEFT(O273,3)="E05","WD",IF(LEFT(O273,3)="S13","WD",IF(LEFT(O273,3)="W05","WD",IF(LEFT(O273,3)="W06","UA",IF(LEFT(O273,3)="S12","CA",IF(LEFT(O273,3)="E06","UA",IF(LEFT(O273,3)="E07","NMD",IF(LEFT(O273,3)="E08","MD",IF(LEFT(O273,3)="E09","LONB"))))))))))</f>
        <v>WD</v>
      </c>
      <c r="Q273" s="14" t="str">
        <f>IF([1]source_data!G275="","",IF([1]source_data!D275="","",VLOOKUP([1]source_data!D275,[1]geo_data!A:I,7,FALSE)))</f>
        <v>Warwick</v>
      </c>
      <c r="R273" s="14" t="str">
        <f>IF([1]source_data!G275="","",IF([1]source_data!D275="","",VLOOKUP([1]source_data!D275,[1]geo_data!A:I,6,FALSE)))</f>
        <v>E07000222</v>
      </c>
      <c r="S273" s="14" t="str">
        <f>IF([1]source_data!G275="","",IF(LEFT(R273,3)="E05","WD",IF(LEFT(R273,3)="S13","WD",IF(LEFT(R273,3)="W05","WD",IF(LEFT(R273,3)="W06","UA",IF(LEFT(R273,3)="S12","CA",IF(LEFT(R273,3)="E06","UA",IF(LEFT(R273,3)="E07","NMD",IF(LEFT(R273,3)="E08","MD",IF(LEFT(R273,3)="E09","LONB"))))))))))</f>
        <v>NMD</v>
      </c>
      <c r="T273" s="11" t="str">
        <f>IF([1]source_data!G275="","",IF([1]source_data!N275="","",[1]source_data!N275))</f>
        <v>Hardship Grant</v>
      </c>
      <c r="U273" s="15">
        <f>IF([1]source_data!G275="","",[1]tailored_settings!$B$8)</f>
        <v>46239</v>
      </c>
      <c r="V273" s="11" t="str">
        <f>IF([1]source_data!G275="","",[1]tailored_settings!$B$9)</f>
        <v>http://www.longleigh.org/</v>
      </c>
      <c r="W273" s="13" t="str">
        <f>IF([1]source_data!G275="","",IF([1]source_data!O275="","",[1]source_data!O275))</f>
        <v>2025-11-19</v>
      </c>
      <c r="X273" s="16" t="str">
        <f>IF([1]source_data!G275="","",IF([1]source_data!P275="","",[1]source_data!P275))</f>
        <v>2025-12-04</v>
      </c>
      <c r="Y273" s="17">
        <f>IF([1]source_data!G275="","",IF([1]source_data!Q275="","",[1]source_data!Q275))</f>
        <v>0</v>
      </c>
      <c r="Z273" s="18" t="str">
        <f>IF([1]source_data!G275="","",IF([1]source_data!I275="","",[1]tailored_settings!$B$10))</f>
        <v>Primary grant reason</v>
      </c>
      <c r="AA273" s="18" t="str">
        <f>IF([1]source_data!G275="","",IF([1]source_data!I275="","",[1]source_data!I275))</f>
        <v>2. Customer/family receiving medication and/or therapy for a mental health condition or substance addiction.</v>
      </c>
      <c r="AB273" s="18" t="str">
        <f>IF([1]source_data!G275="","",IF([1]source_data!J275="","",[1]tailored_settings!$B$11))</f>
        <v>Secondary grant reason</v>
      </c>
      <c r="AC273" s="18" t="str">
        <f>IF([1]source_data!G275="","",IF([1]source_data!J275="","",[1]source_data!J275))</f>
        <v>3. Customer/family moving from homelessness/supported living into independent living.</v>
      </c>
      <c r="AD273" s="18" t="str">
        <f>IF([1]source_data!G275="","",IF([1]source_data!K275="","",[1]tailored_settings!$B$12))</f>
        <v>Grant purpose</v>
      </c>
      <c r="AE273" s="18" t="str">
        <f>IF([1]source_data!G275="","",IF([1]source_data!K275="","",[1]source_data!K275))</f>
        <v xml:space="preserve">Furniture </v>
      </c>
      <c r="AF273" s="18" t="str">
        <f>IF([1]source_data!G275="","",IF([1]source_data!K275="","",[1]tailored_settings!$B$13))</f>
        <v>Grant purpose</v>
      </c>
      <c r="AG273" s="18" t="str">
        <f>IF([1]source_data!G275="","",IF([1]source_data!K275="","",[1]source_data!K275))</f>
        <v xml:space="preserve">Furniture </v>
      </c>
      <c r="AH273" s="18" t="str">
        <f>IF([1]source_data!G275="","",IF([1]source_data!M275="","",[1]tailored_settings!$B$14))</f>
        <v>Grant purpose</v>
      </c>
      <c r="AI273" s="18" t="str">
        <f>IF([1]source_data!G275="","",IF([1]source_data!M275="","",[1]source_data!M275))</f>
        <v>Voucher for small household items</v>
      </c>
    </row>
    <row r="274" spans="1:35" ht="16" x14ac:dyDescent="0.2">
      <c r="A274" s="11" t="str">
        <f>IF([1]source_data!G276="","",IF(AND([1]source_data!C276&lt;&gt;"",[1]tailored_settings!$B$15="Publish"),CONCATENATE([1]tailored_settings!$B$2&amp;[1]source_data!C276),IF(AND([1]source_data!C276&lt;&gt;"",[1]tailored_settings!$B$15="Do not publish"),CONCATENATE([1]tailored_settings!$B$2&amp;TEXT(ROW(A274)-1,"0000")&amp;"_"&amp;TEXT(F274,"yyyy-mm")),CONCATENATE([1]tailored_settings!$B$2&amp;TEXT(ROW(A274)-1,"0000")&amp;"_"&amp;TEXT(F274,"yyyy-mm")))))</f>
        <v>360G-Longleigh-E25-00356W</v>
      </c>
      <c r="B274" s="11" t="str">
        <f>IF([1]source_data!G276="","",IF([1]source_data!E276&lt;&gt;"",[1]source_data!E276,CONCATENATE("Grant to "&amp;G274)))</f>
        <v>Grant to Individual Recipient</v>
      </c>
      <c r="C274" s="11" t="str">
        <f>IF([1]source_data!G276="","",IF([1]source_data!F276="",_xlfn.XLOOKUP(T274,[1]tailored_settings!$B$20:$B$25,[1]tailored_settings!$A$20:$A$25,"")))</f>
        <v>Providing financial aid during a time of crisis</v>
      </c>
      <c r="D274" s="12">
        <f>IF([1]source_data!G276="","",IF([1]source_data!G276="","",[1]source_data!G276))</f>
        <v>500</v>
      </c>
      <c r="E274" s="11" t="str">
        <f>IF([1]source_data!G276="","",[1]tailored_settings!$B$3)</f>
        <v>GBP</v>
      </c>
      <c r="F274" s="13" t="str">
        <f>IF([1]source_data!G276="","",IF([1]source_data!H276="","",[1]source_data!H276))</f>
        <v>2025-11-20</v>
      </c>
      <c r="G274" s="11" t="str">
        <f>IF([1]source_data!G276="","",[1]tailored_settings!$B$5)</f>
        <v>Individual Recipient</v>
      </c>
      <c r="H274" s="11" t="str">
        <f>IF([1]source_data!G276="","",IF(AND([1]source_data!A276&lt;&gt;"",[1]tailored_settings!$B$16="Publish"),CONCATENATE([1]tailored_settings!$B$2&amp;[1]source_data!A276),IF(AND([1]source_data!A276&lt;&gt;"",[1]tailored_settings!$B$16="Do not publish"),CONCATENATE([1]tailored_settings!$B$4&amp;TEXT(ROW(A274)-1,"0000")&amp;"_"&amp;TEXT(F274,"yyyy-mm")),CONCATENATE([1]tailored_settings!$B$4&amp;TEXT(ROW(A274)-1,"0000")&amp;"_"&amp;TEXT(F274,"yyyy-mm")))))</f>
        <v>360G-Longleigh-IND-0273_2025-11</v>
      </c>
      <c r="I274" s="11" t="str">
        <f>IF([1]source_data!G276="","",[1]tailored_settings!$B$7)</f>
        <v>Longleigh Foundation</v>
      </c>
      <c r="J274" s="11" t="str">
        <f>IF([1]source_data!G276="","",[1]tailored_settings!$B$6)</f>
        <v>GB-CHC-1169016</v>
      </c>
      <c r="K274" s="11" t="str">
        <f>IF([1]source_data!G276="","",IF([1]source_data!I276="","",VLOOKUP([1]source_data!I276,[1]codelist_mapping!A:C,3,FALSE)))</f>
        <v>GTIR060</v>
      </c>
      <c r="L274" s="11" t="str">
        <f>IF([1]source_data!G276="","",IF([1]source_data!J276="","",VLOOKUP([1]source_data!J276,[1]codelist_mapping!A:C,3,FALSE)))</f>
        <v/>
      </c>
      <c r="M274" s="11" t="str">
        <f>IF([1]source_data!G276="","",IF([1]source_data!K276="","",IF([1]source_data!M276&lt;&gt;"",CONCATENATE(VLOOKUP([1]source_data!K276,[1]codelist_mapping!F:H,3,FALSE)&amp;";"&amp;VLOOKUP([1]source_data!L276,[1]codelist_mapping!F:H,3,FALSE)&amp;";"&amp;VLOOKUP([1]source_data!M276,[1]codelist_mapping!F:H,3,FALSE)),IF([1]source_data!L276&lt;&gt;"",CONCATENATE(VLOOKUP([1]source_data!K276,[1]codelist_mapping!F:H,3,FALSE)&amp;";"&amp;VLOOKUP([1]source_data!L276,[1]codelist_mapping!F:H,3,FALSE)),IF([1]source_data!K276&lt;&gt;"",CONCATENATE(VLOOKUP([1]source_data!K276,[1]codelist_mapping!F:H,3,FALSE)))))))</f>
        <v>GTIP070</v>
      </c>
      <c r="N274" s="14" t="str">
        <f>IF([1]source_data!G276="","",IF([1]source_data!D276="","",VLOOKUP([1]source_data!D276,[1]geo_data!A:I,9,FALSE)))</f>
        <v>Biggleswade West</v>
      </c>
      <c r="O274" s="14" t="str">
        <f>IF([1]source_data!G276="","",IF([1]source_data!D276="","",VLOOKUP([1]source_data!D276,[1]geo_data!A:I,8,FALSE)))</f>
        <v>E05014399</v>
      </c>
      <c r="P274" s="14" t="str">
        <f>IF([1]source_data!G276="","",IF(LEFT(O274,3)="E05","WD",IF(LEFT(O274,3)="S13","WD",IF(LEFT(O274,3)="W05","WD",IF(LEFT(O274,3)="W06","UA",IF(LEFT(O274,3)="S12","CA",IF(LEFT(O274,3)="E06","UA",IF(LEFT(O274,3)="E07","NMD",IF(LEFT(O274,3)="E08","MD",IF(LEFT(O274,3)="E09","LONB"))))))))))</f>
        <v>WD</v>
      </c>
      <c r="Q274" s="14" t="str">
        <f>IF([1]source_data!G276="","",IF([1]source_data!D276="","",VLOOKUP([1]source_data!D276,[1]geo_data!A:I,7,FALSE)))</f>
        <v>Central Bedfordshire</v>
      </c>
      <c r="R274" s="14" t="str">
        <f>IF([1]source_data!G276="","",IF([1]source_data!D276="","",VLOOKUP([1]source_data!D276,[1]geo_data!A:I,6,FALSE)))</f>
        <v>E06000056</v>
      </c>
      <c r="S274" s="14" t="str">
        <f>IF([1]source_data!G276="","",IF(LEFT(R274,3)="E05","WD",IF(LEFT(R274,3)="S13","WD",IF(LEFT(R274,3)="W05","WD",IF(LEFT(R274,3)="W06","UA",IF(LEFT(R274,3)="S12","CA",IF(LEFT(R274,3)="E06","UA",IF(LEFT(R274,3)="E07","NMD",IF(LEFT(R274,3)="E08","MD",IF(LEFT(R274,3)="E09","LONB"))))))))))</f>
        <v>UA</v>
      </c>
      <c r="T274" s="11" t="str">
        <f>IF([1]source_data!G276="","",IF([1]source_data!N276="","",[1]source_data!N276))</f>
        <v>Crisis Grant</v>
      </c>
      <c r="U274" s="15">
        <f>IF([1]source_data!G276="","",[1]tailored_settings!$B$8)</f>
        <v>46239</v>
      </c>
      <c r="V274" s="11" t="str">
        <f>IF([1]source_data!G276="","",[1]tailored_settings!$B$9)</f>
        <v>http://www.longleigh.org/</v>
      </c>
      <c r="W274" s="13" t="str">
        <f>IF([1]source_data!G276="","",IF([1]source_data!O276="","",[1]source_data!O276))</f>
        <v>2025-11-20</v>
      </c>
      <c r="X274" s="16" t="str">
        <f>IF([1]source_data!G276="","",IF([1]source_data!P276="","",[1]source_data!P276))</f>
        <v>2026-01-05</v>
      </c>
      <c r="Y274" s="17">
        <f>IF([1]source_data!G276="","",IF([1]source_data!Q276="","",[1]source_data!Q276))</f>
        <v>1</v>
      </c>
      <c r="Z274" s="18" t="str">
        <f>IF([1]source_data!G276="","",IF([1]source_data!I276="","",[1]tailored_settings!$B$10))</f>
        <v>Primary grant reason</v>
      </c>
      <c r="AA274" s="18" t="str">
        <f>IF([1]source_data!G276="","",IF([1]source_data!I276="","",[1]source_data!I276))</f>
        <v>4. Customer/family fleeing from a violent or abusive relationship</v>
      </c>
      <c r="AB274" s="18" t="str">
        <f>IF([1]source_data!G276="","",IF([1]source_data!J276="","",[1]tailored_settings!$B$11))</f>
        <v/>
      </c>
      <c r="AC274" s="18" t="str">
        <f>IF([1]source_data!G276="","",IF([1]source_data!J276="","",[1]source_data!J276))</f>
        <v/>
      </c>
      <c r="AD274" s="18" t="str">
        <f>IF([1]source_data!G276="","",IF([1]source_data!K276="","",[1]tailored_settings!$B$12))</f>
        <v>Grant purpose</v>
      </c>
      <c r="AE274" s="18" t="str">
        <f>IF([1]source_data!G276="","",IF([1]source_data!K276="","",[1]source_data!K276))</f>
        <v>Food vouchers</v>
      </c>
      <c r="AF274" s="18" t="str">
        <f>IF([1]source_data!G276="","",IF([1]source_data!K276="","",[1]tailored_settings!$B$13))</f>
        <v>Grant purpose</v>
      </c>
      <c r="AG274" s="18" t="str">
        <f>IF([1]source_data!G276="","",IF([1]source_data!K276="","",[1]source_data!K276))</f>
        <v>Food vouchers</v>
      </c>
      <c r="AH274" s="18" t="str">
        <f>IF([1]source_data!G276="","",IF([1]source_data!M276="","",[1]tailored_settings!$B$14))</f>
        <v/>
      </c>
      <c r="AI274" s="18" t="str">
        <f>IF([1]source_data!G276="","",IF([1]source_data!M276="","",[1]source_data!M276))</f>
        <v/>
      </c>
    </row>
    <row r="275" spans="1:35" ht="16" x14ac:dyDescent="0.2">
      <c r="A275" s="11" t="str">
        <f>IF([1]source_data!G277="","",IF(AND([1]source_data!C277&lt;&gt;"",[1]tailored_settings!$B$15="Publish"),CONCATENATE([1]tailored_settings!$B$2&amp;[1]source_data!C277),IF(AND([1]source_data!C277&lt;&gt;"",[1]tailored_settings!$B$15="Do not publish"),CONCATENATE([1]tailored_settings!$B$2&amp;TEXT(ROW(A275)-1,"0000")&amp;"_"&amp;TEXT(F275,"yyyy-mm")),CONCATENATE([1]tailored_settings!$B$2&amp;TEXT(ROW(A275)-1,"0000")&amp;"_"&amp;TEXT(F275,"yyyy-mm")))))</f>
        <v>360G-Longleigh-E25-00357W</v>
      </c>
      <c r="B275" s="11" t="str">
        <f>IF([1]source_data!G277="","",IF([1]source_data!E277&lt;&gt;"",[1]source_data!E277,CONCATENATE("Grant to "&amp;G275)))</f>
        <v>Grant to Individual Recipient</v>
      </c>
      <c r="C275" s="11" t="str">
        <f>IF([1]source_data!G277="","",IF([1]source_data!F277="",_xlfn.XLOOKUP(T275,[1]tailored_settings!$B$20:$B$25,[1]tailored_settings!$A$20:$A$25,"")))</f>
        <v>Providing financial aid during a time of crisis</v>
      </c>
      <c r="D275" s="12">
        <f>IF([1]source_data!G277="","",IF([1]source_data!G277="","",[1]source_data!G277))</f>
        <v>350</v>
      </c>
      <c r="E275" s="11" t="str">
        <f>IF([1]source_data!G277="","",[1]tailored_settings!$B$3)</f>
        <v>GBP</v>
      </c>
      <c r="F275" s="13" t="str">
        <f>IF([1]source_data!G277="","",IF([1]source_data!H277="","",[1]source_data!H277))</f>
        <v>2025-11-24</v>
      </c>
      <c r="G275" s="11" t="str">
        <f>IF([1]source_data!G277="","",[1]tailored_settings!$B$5)</f>
        <v>Individual Recipient</v>
      </c>
      <c r="H275" s="11" t="str">
        <f>IF([1]source_data!G277="","",IF(AND([1]source_data!A277&lt;&gt;"",[1]tailored_settings!$B$16="Publish"),CONCATENATE([1]tailored_settings!$B$2&amp;[1]source_data!A277),IF(AND([1]source_data!A277&lt;&gt;"",[1]tailored_settings!$B$16="Do not publish"),CONCATENATE([1]tailored_settings!$B$4&amp;TEXT(ROW(A275)-1,"0000")&amp;"_"&amp;TEXT(F275,"yyyy-mm")),CONCATENATE([1]tailored_settings!$B$4&amp;TEXT(ROW(A275)-1,"0000")&amp;"_"&amp;TEXT(F275,"yyyy-mm")))))</f>
        <v>360G-Longleigh-IND-0274_2025-11</v>
      </c>
      <c r="I275" s="11" t="str">
        <f>IF([1]source_data!G277="","",[1]tailored_settings!$B$7)</f>
        <v>Longleigh Foundation</v>
      </c>
      <c r="J275" s="11" t="str">
        <f>IF([1]source_data!G277="","",[1]tailored_settings!$B$6)</f>
        <v>GB-CHC-1169016</v>
      </c>
      <c r="K275" s="11" t="str">
        <f>IF([1]source_data!G277="","",IF([1]source_data!I277="","",VLOOKUP([1]source_data!I277,[1]codelist_mapping!A:C,3,FALSE)))</f>
        <v>GTIR030</v>
      </c>
      <c r="L275" s="11" t="str">
        <f>IF([1]source_data!G277="","",IF([1]source_data!J277="","",VLOOKUP([1]source_data!J277,[1]codelist_mapping!A:C,3,FALSE)))</f>
        <v/>
      </c>
      <c r="M275" s="11" t="str">
        <f>IF([1]source_data!G277="","",IF([1]source_data!K277="","",IF([1]source_data!M277&lt;&gt;"",CONCATENATE(VLOOKUP([1]source_data!K277,[1]codelist_mapping!F:H,3,FALSE)&amp;";"&amp;VLOOKUP([1]source_data!L277,[1]codelist_mapping!F:H,3,FALSE)&amp;";"&amp;VLOOKUP([1]source_data!M277,[1]codelist_mapping!F:H,3,FALSE)),IF([1]source_data!L277&lt;&gt;"",CONCATENATE(VLOOKUP([1]source_data!K277,[1]codelist_mapping!F:H,3,FALSE)&amp;";"&amp;VLOOKUP([1]source_data!L277,[1]codelist_mapping!F:H,3,FALSE)),IF([1]source_data!K277&lt;&gt;"",CONCATENATE(VLOOKUP([1]source_data!K277,[1]codelist_mapping!F:H,3,FALSE)))))))</f>
        <v>GTIP070;GTIP050</v>
      </c>
      <c r="N275" s="14" t="str">
        <f>IF([1]source_data!G277="","",IF([1]source_data!D277="","",VLOOKUP([1]source_data!D277,[1]geo_data!A:I,9,FALSE)))</f>
        <v>Southgate</v>
      </c>
      <c r="O275" s="14" t="str">
        <f>IF([1]source_data!G277="","",IF([1]source_data!D277="","",VLOOKUP([1]source_data!D277,[1]geo_data!A:I,8,FALSE)))</f>
        <v>E05012924</v>
      </c>
      <c r="P275" s="14" t="str">
        <f>IF([1]source_data!G277="","",IF(LEFT(O275,3)="E05","WD",IF(LEFT(O275,3)="S13","WD",IF(LEFT(O275,3)="W05","WD",IF(LEFT(O275,3)="W06","UA",IF(LEFT(O275,3)="S12","CA",IF(LEFT(O275,3)="E06","UA",IF(LEFT(O275,3)="E07","NMD",IF(LEFT(O275,3)="E08","MD",IF(LEFT(O275,3)="E09","LONB"))))))))))</f>
        <v>WD</v>
      </c>
      <c r="Q275" s="14" t="str">
        <f>IF([1]source_data!G277="","",IF([1]source_data!D277="","",VLOOKUP([1]source_data!D277,[1]geo_data!A:I,7,FALSE)))</f>
        <v>Crawley</v>
      </c>
      <c r="R275" s="14" t="str">
        <f>IF([1]source_data!G277="","",IF([1]source_data!D277="","",VLOOKUP([1]source_data!D277,[1]geo_data!A:I,6,FALSE)))</f>
        <v>E07000226</v>
      </c>
      <c r="S275" s="14" t="str">
        <f>IF([1]source_data!G277="","",IF(LEFT(R275,3)="E05","WD",IF(LEFT(R275,3)="S13","WD",IF(LEFT(R275,3)="W05","WD",IF(LEFT(R275,3)="W06","UA",IF(LEFT(R275,3)="S12","CA",IF(LEFT(R275,3)="E06","UA",IF(LEFT(R275,3)="E07","NMD",IF(LEFT(R275,3)="E08","MD",IF(LEFT(R275,3)="E09","LONB"))))))))))</f>
        <v>NMD</v>
      </c>
      <c r="T275" s="11" t="str">
        <f>IF([1]source_data!G277="","",IF([1]source_data!N277="","",[1]source_data!N277))</f>
        <v>Crisis Grant</v>
      </c>
      <c r="U275" s="15">
        <f>IF([1]source_data!G277="","",[1]tailored_settings!$B$8)</f>
        <v>46239</v>
      </c>
      <c r="V275" s="11" t="str">
        <f>IF([1]source_data!G277="","",[1]tailored_settings!$B$9)</f>
        <v>http://www.longleigh.org/</v>
      </c>
      <c r="W275" s="13" t="str">
        <f>IF([1]source_data!G277="","",IF([1]source_data!O277="","",[1]source_data!O277))</f>
        <v>2025-11-24</v>
      </c>
      <c r="X275" s="16" t="str">
        <f>IF([1]source_data!G277="","",IF([1]source_data!P277="","",[1]source_data!P277))</f>
        <v>2026-01-29</v>
      </c>
      <c r="Y275" s="17">
        <f>IF([1]source_data!G277="","",IF([1]source_data!Q277="","",[1]source_data!Q277))</f>
        <v>2</v>
      </c>
      <c r="Z275" s="18" t="str">
        <f>IF([1]source_data!G277="","",IF([1]source_data!I277="","",[1]tailored_settings!$B$10))</f>
        <v>Primary grant reason</v>
      </c>
      <c r="AA275" s="18" t="str">
        <f>IF([1]source_data!G277="","",IF([1]source_data!I277="","",[1]source_data!I277))</f>
        <v>1. Customer/family with a diagnosed condition or disability</v>
      </c>
      <c r="AB275" s="18" t="str">
        <f>IF([1]source_data!G277="","",IF([1]source_data!J277="","",[1]tailored_settings!$B$11))</f>
        <v/>
      </c>
      <c r="AC275" s="18" t="str">
        <f>IF([1]source_data!G277="","",IF([1]source_data!J277="","",[1]source_data!J277))</f>
        <v/>
      </c>
      <c r="AD275" s="18" t="str">
        <f>IF([1]source_data!G277="","",IF([1]source_data!K277="","",[1]tailored_settings!$B$12))</f>
        <v>Grant purpose</v>
      </c>
      <c r="AE275" s="18" t="str">
        <f>IF([1]source_data!G277="","",IF([1]source_data!K277="","",[1]source_data!K277))</f>
        <v>Food vouchers</v>
      </c>
      <c r="AF275" s="18" t="str">
        <f>IF([1]source_data!G277="","",IF([1]source_data!K277="","",[1]tailored_settings!$B$13))</f>
        <v>Grant purpose</v>
      </c>
      <c r="AG275" s="18" t="str">
        <f>IF([1]source_data!G277="","",IF([1]source_data!K277="","",[1]source_data!K277))</f>
        <v>Food vouchers</v>
      </c>
      <c r="AH275" s="18" t="str">
        <f>IF([1]source_data!G277="","",IF([1]source_data!M277="","",[1]tailored_settings!$B$14))</f>
        <v/>
      </c>
      <c r="AI275" s="18" t="str">
        <f>IF([1]source_data!G277="","",IF([1]source_data!M277="","",[1]source_data!M277))</f>
        <v/>
      </c>
    </row>
    <row r="276" spans="1:35" ht="16" x14ac:dyDescent="0.2">
      <c r="A276" s="11" t="str">
        <f>IF([1]source_data!G278="","",IF(AND([1]source_data!C278&lt;&gt;"",[1]tailored_settings!$B$15="Publish"),CONCATENATE([1]tailored_settings!$B$2&amp;[1]source_data!C278),IF(AND([1]source_data!C278&lt;&gt;"",[1]tailored_settings!$B$15="Do not publish"),CONCATENATE([1]tailored_settings!$B$2&amp;TEXT(ROW(A276)-1,"0000")&amp;"_"&amp;TEXT(F276,"yyyy-mm")),CONCATENATE([1]tailored_settings!$B$2&amp;TEXT(ROW(A276)-1,"0000")&amp;"_"&amp;TEXT(F276,"yyyy-mm")))))</f>
        <v>360G-Longleigh-E25-00358W</v>
      </c>
      <c r="B276" s="11" t="str">
        <f>IF([1]source_data!G278="","",IF([1]source_data!E278&lt;&gt;"",[1]source_data!E278,CONCATENATE("Grant to "&amp;G276)))</f>
        <v>Grant to Individual Recipient</v>
      </c>
      <c r="C276" s="11" t="str">
        <f>IF([1]source_data!G278="","",IF([1]source_data!F278="",_xlfn.XLOOKUP(T276,[1]tailored_settings!$B$20:$B$25,[1]tailored_settings!$A$20:$A$25,"")))</f>
        <v>Providing financial aid during a time of crisis</v>
      </c>
      <c r="D276" s="12">
        <f>IF([1]source_data!G278="","",IF([1]source_data!G278="","",[1]source_data!G278))</f>
        <v>350</v>
      </c>
      <c r="E276" s="11" t="str">
        <f>IF([1]source_data!G278="","",[1]tailored_settings!$B$3)</f>
        <v>GBP</v>
      </c>
      <c r="F276" s="13" t="str">
        <f>IF([1]source_data!G278="","",IF([1]source_data!H278="","",[1]source_data!H278))</f>
        <v>2025-11-24</v>
      </c>
      <c r="G276" s="11" t="str">
        <f>IF([1]source_data!G278="","",[1]tailored_settings!$B$5)</f>
        <v>Individual Recipient</v>
      </c>
      <c r="H276" s="11" t="str">
        <f>IF([1]source_data!G278="","",IF(AND([1]source_data!A278&lt;&gt;"",[1]tailored_settings!$B$16="Publish"),CONCATENATE([1]tailored_settings!$B$2&amp;[1]source_data!A278),IF(AND([1]source_data!A278&lt;&gt;"",[1]tailored_settings!$B$16="Do not publish"),CONCATENATE([1]tailored_settings!$B$4&amp;TEXT(ROW(A276)-1,"0000")&amp;"_"&amp;TEXT(F276,"yyyy-mm")),CONCATENATE([1]tailored_settings!$B$4&amp;TEXT(ROW(A276)-1,"0000")&amp;"_"&amp;TEXT(F276,"yyyy-mm")))))</f>
        <v>360G-Longleigh-IND-0275_2025-11</v>
      </c>
      <c r="I276" s="11" t="str">
        <f>IF([1]source_data!G278="","",[1]tailored_settings!$B$7)</f>
        <v>Longleigh Foundation</v>
      </c>
      <c r="J276" s="11" t="str">
        <f>IF([1]source_data!G278="","",[1]tailored_settings!$B$6)</f>
        <v>GB-CHC-1169016</v>
      </c>
      <c r="K276" s="11" t="str">
        <f>IF([1]source_data!G278="","",IF([1]source_data!I278="","",VLOOKUP([1]source_data!I278,[1]codelist_mapping!A:C,3,FALSE)))</f>
        <v>GTIR030</v>
      </c>
      <c r="L276" s="11" t="str">
        <f>IF([1]source_data!G278="","",IF([1]source_data!J278="","",VLOOKUP([1]source_data!J278,[1]codelist_mapping!A:C,3,FALSE)))</f>
        <v>GTIR040</v>
      </c>
      <c r="M276" s="11" t="str">
        <f>IF([1]source_data!G278="","",IF([1]source_data!K278="","",IF([1]source_data!M278&lt;&gt;"",CONCATENATE(VLOOKUP([1]source_data!K278,[1]codelist_mapping!F:H,3,FALSE)&amp;";"&amp;VLOOKUP([1]source_data!L278,[1]codelist_mapping!F:H,3,FALSE)&amp;";"&amp;VLOOKUP([1]source_data!M278,[1]codelist_mapping!F:H,3,FALSE)),IF([1]source_data!L278&lt;&gt;"",CONCATENATE(VLOOKUP([1]source_data!K278,[1]codelist_mapping!F:H,3,FALSE)&amp;";"&amp;VLOOKUP([1]source_data!L278,[1]codelist_mapping!F:H,3,FALSE)),IF([1]source_data!K278&lt;&gt;"",CONCATENATE(VLOOKUP([1]source_data!K278,[1]codelist_mapping!F:H,3,FALSE)))))))</f>
        <v>GTIP070;GTIP050</v>
      </c>
      <c r="N276" s="14" t="str">
        <f>IF([1]source_data!G278="","",IF([1]source_data!D278="","",VLOOKUP([1]source_data!D278,[1]geo_data!A:I,9,FALSE)))</f>
        <v>Porthill</v>
      </c>
      <c r="O276" s="14" t="str">
        <f>IF([1]source_data!G278="","",IF([1]source_data!D278="","",VLOOKUP([1]source_data!D278,[1]geo_data!A:I,8,FALSE)))</f>
        <v>E05008178</v>
      </c>
      <c r="P276" s="14" t="str">
        <f>IF([1]source_data!G278="","",IF(LEFT(O276,3)="E05","WD",IF(LEFT(O276,3)="S13","WD",IF(LEFT(O276,3)="W05","WD",IF(LEFT(O276,3)="W06","UA",IF(LEFT(O276,3)="S12","CA",IF(LEFT(O276,3)="E06","UA",IF(LEFT(O276,3)="E07","NMD",IF(LEFT(O276,3)="E08","MD",IF(LEFT(O276,3)="E09","LONB"))))))))))</f>
        <v>WD</v>
      </c>
      <c r="Q276" s="14" t="str">
        <f>IF([1]source_data!G278="","",IF([1]source_data!D278="","",VLOOKUP([1]source_data!D278,[1]geo_data!A:I,7,FALSE)))</f>
        <v>Shropshire</v>
      </c>
      <c r="R276" s="14" t="str">
        <f>IF([1]source_data!G278="","",IF([1]source_data!D278="","",VLOOKUP([1]source_data!D278,[1]geo_data!A:I,6,FALSE)))</f>
        <v>E06000051</v>
      </c>
      <c r="S276" s="14" t="str">
        <f>IF([1]source_data!G278="","",IF(LEFT(R276,3)="E05","WD",IF(LEFT(R276,3)="S13","WD",IF(LEFT(R276,3)="W05","WD",IF(LEFT(R276,3)="W06","UA",IF(LEFT(R276,3)="S12","CA",IF(LEFT(R276,3)="E06","UA",IF(LEFT(R276,3)="E07","NMD",IF(LEFT(R276,3)="E08","MD",IF(LEFT(R276,3)="E09","LONB"))))))))))</f>
        <v>UA</v>
      </c>
      <c r="T276" s="11" t="str">
        <f>IF([1]source_data!G278="","",IF([1]source_data!N278="","",[1]source_data!N278))</f>
        <v>Crisis Grant</v>
      </c>
      <c r="U276" s="15">
        <f>IF([1]source_data!G278="","",[1]tailored_settings!$B$8)</f>
        <v>46239</v>
      </c>
      <c r="V276" s="11" t="str">
        <f>IF([1]source_data!G278="","",[1]tailored_settings!$B$9)</f>
        <v>http://www.longleigh.org/</v>
      </c>
      <c r="W276" s="13" t="str">
        <f>IF([1]source_data!G278="","",IF([1]source_data!O278="","",[1]source_data!O278))</f>
        <v>2025-11-24</v>
      </c>
      <c r="X276" s="16" t="str">
        <f>IF([1]source_data!G278="","",IF([1]source_data!P278="","",[1]source_data!P278))</f>
        <v>2026-02-04</v>
      </c>
      <c r="Y276" s="17">
        <f>IF([1]source_data!G278="","",IF([1]source_data!Q278="","",[1]source_data!Q278))</f>
        <v>2</v>
      </c>
      <c r="Z276" s="18" t="str">
        <f>IF([1]source_data!G278="","",IF([1]source_data!I278="","",[1]tailored_settings!$B$10))</f>
        <v>Primary grant reason</v>
      </c>
      <c r="AA276" s="18" t="str">
        <f>IF([1]source_data!G278="","",IF([1]source_data!I278="","",[1]source_data!I278))</f>
        <v>1. Customer/family with a diagnosed condition or disability</v>
      </c>
      <c r="AB276" s="18" t="str">
        <f>IF([1]source_data!G278="","",IF([1]source_data!J278="","",[1]tailored_settings!$B$11))</f>
        <v>Secondary grant reason</v>
      </c>
      <c r="AC276" s="18" t="str">
        <f>IF([1]source_data!G278="","",IF([1]source_data!J278="","",[1]source_data!J278))</f>
        <v>2. Customer/family receiving medication and/or therapy for a mental health condition or substance addiction.</v>
      </c>
      <c r="AD276" s="18" t="str">
        <f>IF([1]source_data!G278="","",IF([1]source_data!K278="","",[1]tailored_settings!$B$12))</f>
        <v>Grant purpose</v>
      </c>
      <c r="AE276" s="18" t="str">
        <f>IF([1]source_data!G278="","",IF([1]source_data!K278="","",[1]source_data!K278))</f>
        <v>Food vouchers</v>
      </c>
      <c r="AF276" s="18" t="str">
        <f>IF([1]source_data!G278="","",IF([1]source_data!K278="","",[1]tailored_settings!$B$13))</f>
        <v>Grant purpose</v>
      </c>
      <c r="AG276" s="18" t="str">
        <f>IF([1]source_data!G278="","",IF([1]source_data!K278="","",[1]source_data!K278))</f>
        <v>Food vouchers</v>
      </c>
      <c r="AH276" s="18" t="str">
        <f>IF([1]source_data!G278="","",IF([1]source_data!M278="","",[1]tailored_settings!$B$14))</f>
        <v/>
      </c>
      <c r="AI276" s="18" t="str">
        <f>IF([1]source_data!G278="","",IF([1]source_data!M278="","",[1]source_data!M278))</f>
        <v/>
      </c>
    </row>
    <row r="277" spans="1:35" ht="16" x14ac:dyDescent="0.2">
      <c r="A277" s="11" t="str">
        <f>IF([1]source_data!G279="","",IF(AND([1]source_data!C279&lt;&gt;"",[1]tailored_settings!$B$15="Publish"),CONCATENATE([1]tailored_settings!$B$2&amp;[1]source_data!C279),IF(AND([1]source_data!C279&lt;&gt;"",[1]tailored_settings!$B$15="Do not publish"),CONCATENATE([1]tailored_settings!$B$2&amp;TEXT(ROW(A277)-1,"0000")&amp;"_"&amp;TEXT(F277,"yyyy-mm")),CONCATENATE([1]tailored_settings!$B$2&amp;TEXT(ROW(A277)-1,"0000")&amp;"_"&amp;TEXT(F277,"yyyy-mm")))))</f>
        <v>360G-Longleigh-E25-00359W</v>
      </c>
      <c r="B277" s="11" t="str">
        <f>IF([1]source_data!G279="","",IF([1]source_data!E279&lt;&gt;"",[1]source_data!E279,CONCATENATE("Grant to "&amp;G277)))</f>
        <v>Grant to Individual Recipient</v>
      </c>
      <c r="C277" s="11" t="str">
        <f>IF([1]source_data!G279="","",IF([1]source_data!F279="",_xlfn.XLOOKUP(T277,[1]tailored_settings!$B$20:$B$25,[1]tailored_settings!$A$20:$A$25,"")))</f>
        <v>Providing financial aid during a time of crisis</v>
      </c>
      <c r="D277" s="12">
        <f>IF([1]source_data!G279="","",IF([1]source_data!G279="","",[1]source_data!G279))</f>
        <v>350</v>
      </c>
      <c r="E277" s="11" t="str">
        <f>IF([1]source_data!G279="","",[1]tailored_settings!$B$3)</f>
        <v>GBP</v>
      </c>
      <c r="F277" s="13" t="str">
        <f>IF([1]source_data!G279="","",IF([1]source_data!H279="","",[1]source_data!H279))</f>
        <v>2025-11-24</v>
      </c>
      <c r="G277" s="11" t="str">
        <f>IF([1]source_data!G279="","",[1]tailored_settings!$B$5)</f>
        <v>Individual Recipient</v>
      </c>
      <c r="H277" s="11" t="str">
        <f>IF([1]source_data!G279="","",IF(AND([1]source_data!A279&lt;&gt;"",[1]tailored_settings!$B$16="Publish"),CONCATENATE([1]tailored_settings!$B$2&amp;[1]source_data!A279),IF(AND([1]source_data!A279&lt;&gt;"",[1]tailored_settings!$B$16="Do not publish"),CONCATENATE([1]tailored_settings!$B$4&amp;TEXT(ROW(A277)-1,"0000")&amp;"_"&amp;TEXT(F277,"yyyy-mm")),CONCATENATE([1]tailored_settings!$B$4&amp;TEXT(ROW(A277)-1,"0000")&amp;"_"&amp;TEXT(F277,"yyyy-mm")))))</f>
        <v>360G-Longleigh-IND-0276_2025-11</v>
      </c>
      <c r="I277" s="11" t="str">
        <f>IF([1]source_data!G279="","",[1]tailored_settings!$B$7)</f>
        <v>Longleigh Foundation</v>
      </c>
      <c r="J277" s="11" t="str">
        <f>IF([1]source_data!G279="","",[1]tailored_settings!$B$6)</f>
        <v>GB-CHC-1169016</v>
      </c>
      <c r="K277" s="11" t="str">
        <f>IF([1]source_data!G279="","",IF([1]source_data!I279="","",VLOOKUP([1]source_data!I279,[1]codelist_mapping!A:C,3,FALSE)))</f>
        <v>GTIR030</v>
      </c>
      <c r="L277" s="11" t="str">
        <f>IF([1]source_data!G279="","",IF([1]source_data!J279="","",VLOOKUP([1]source_data!J279,[1]codelist_mapping!A:C,3,FALSE)))</f>
        <v/>
      </c>
      <c r="M277" s="11" t="str">
        <f>IF([1]source_data!G279="","",IF([1]source_data!K279="","",IF([1]source_data!M279&lt;&gt;"",CONCATENATE(VLOOKUP([1]source_data!K279,[1]codelist_mapping!F:H,3,FALSE)&amp;";"&amp;VLOOKUP([1]source_data!L279,[1]codelist_mapping!F:H,3,FALSE)&amp;";"&amp;VLOOKUP([1]source_data!M279,[1]codelist_mapping!F:H,3,FALSE)),IF([1]source_data!L279&lt;&gt;"",CONCATENATE(VLOOKUP([1]source_data!K279,[1]codelist_mapping!F:H,3,FALSE)&amp;";"&amp;VLOOKUP([1]source_data!L279,[1]codelist_mapping!F:H,3,FALSE)),IF([1]source_data!K279&lt;&gt;"",CONCATENATE(VLOOKUP([1]source_data!K279,[1]codelist_mapping!F:H,3,FALSE)))))))</f>
        <v>GTIP070;GTIP050</v>
      </c>
      <c r="N277" s="14" t="str">
        <f>IF([1]source_data!G279="","",IF([1]source_data!D279="","",VLOOKUP([1]source_data!D279,[1]geo_data!A:I,9,FALSE)))</f>
        <v>Banbury Grimsbury and Hightown</v>
      </c>
      <c r="O277" s="14" t="str">
        <f>IF([1]source_data!G279="","",IF([1]source_data!D279="","",VLOOKUP([1]source_data!D279,[1]geo_data!A:I,8,FALSE)))</f>
        <v>E05010922</v>
      </c>
      <c r="P277" s="14" t="str">
        <f>IF([1]source_data!G279="","",IF(LEFT(O277,3)="E05","WD",IF(LEFT(O277,3)="S13","WD",IF(LEFT(O277,3)="W05","WD",IF(LEFT(O277,3)="W06","UA",IF(LEFT(O277,3)="S12","CA",IF(LEFT(O277,3)="E06","UA",IF(LEFT(O277,3)="E07","NMD",IF(LEFT(O277,3)="E08","MD",IF(LEFT(O277,3)="E09","LONB"))))))))))</f>
        <v>WD</v>
      </c>
      <c r="Q277" s="14" t="str">
        <f>IF([1]source_data!G279="","",IF([1]source_data!D279="","",VLOOKUP([1]source_data!D279,[1]geo_data!A:I,7,FALSE)))</f>
        <v>Cherwell</v>
      </c>
      <c r="R277" s="14" t="str">
        <f>IF([1]source_data!G279="","",IF([1]source_data!D279="","",VLOOKUP([1]source_data!D279,[1]geo_data!A:I,6,FALSE)))</f>
        <v>E07000177</v>
      </c>
      <c r="S277" s="14" t="str">
        <f>IF([1]source_data!G279="","",IF(LEFT(R277,3)="E05","WD",IF(LEFT(R277,3)="S13","WD",IF(LEFT(R277,3)="W05","WD",IF(LEFT(R277,3)="W06","UA",IF(LEFT(R277,3)="S12","CA",IF(LEFT(R277,3)="E06","UA",IF(LEFT(R277,3)="E07","NMD",IF(LEFT(R277,3)="E08","MD",IF(LEFT(R277,3)="E09","LONB"))))))))))</f>
        <v>NMD</v>
      </c>
      <c r="T277" s="11" t="str">
        <f>IF([1]source_data!G279="","",IF([1]source_data!N279="","",[1]source_data!N279))</f>
        <v>Crisis Grant</v>
      </c>
      <c r="U277" s="15">
        <f>IF([1]source_data!G279="","",[1]tailored_settings!$B$8)</f>
        <v>46239</v>
      </c>
      <c r="V277" s="11" t="str">
        <f>IF([1]source_data!G279="","",[1]tailored_settings!$B$9)</f>
        <v>http://www.longleigh.org/</v>
      </c>
      <c r="W277" s="13" t="str">
        <f>IF([1]source_data!G279="","",IF([1]source_data!O279="","",[1]source_data!O279))</f>
        <v>2025-11-24</v>
      </c>
      <c r="X277" s="16" t="str">
        <f>IF([1]source_data!G279="","",IF([1]source_data!P279="","",[1]source_data!P279))</f>
        <v>2026-01-14</v>
      </c>
      <c r="Y277" s="17">
        <f>IF([1]source_data!G279="","",IF([1]source_data!Q279="","",[1]source_data!Q279))</f>
        <v>1</v>
      </c>
      <c r="Z277" s="18" t="str">
        <f>IF([1]source_data!G279="","",IF([1]source_data!I279="","",[1]tailored_settings!$B$10))</f>
        <v>Primary grant reason</v>
      </c>
      <c r="AA277" s="18" t="str">
        <f>IF([1]source_data!G279="","",IF([1]source_data!I279="","",[1]source_data!I279))</f>
        <v>1. Customer/family with a diagnosed condition or disability</v>
      </c>
      <c r="AB277" s="18" t="str">
        <f>IF([1]source_data!G279="","",IF([1]source_data!J279="","",[1]tailored_settings!$B$11))</f>
        <v/>
      </c>
      <c r="AC277" s="18" t="str">
        <f>IF([1]source_data!G279="","",IF([1]source_data!J279="","",[1]source_data!J279))</f>
        <v/>
      </c>
      <c r="AD277" s="18" t="str">
        <f>IF([1]source_data!G279="","",IF([1]source_data!K279="","",[1]tailored_settings!$B$12))</f>
        <v>Grant purpose</v>
      </c>
      <c r="AE277" s="18" t="str">
        <f>IF([1]source_data!G279="","",IF([1]source_data!K279="","",[1]source_data!K279))</f>
        <v>Food vouchers</v>
      </c>
      <c r="AF277" s="18" t="str">
        <f>IF([1]source_data!G279="","",IF([1]source_data!K279="","",[1]tailored_settings!$B$13))</f>
        <v>Grant purpose</v>
      </c>
      <c r="AG277" s="18" t="str">
        <f>IF([1]source_data!G279="","",IF([1]source_data!K279="","",[1]source_data!K279))</f>
        <v>Food vouchers</v>
      </c>
      <c r="AH277" s="18" t="str">
        <f>IF([1]source_data!G279="","",IF([1]source_data!M279="","",[1]tailored_settings!$B$14))</f>
        <v/>
      </c>
      <c r="AI277" s="18" t="str">
        <f>IF([1]source_data!G279="","",IF([1]source_data!M279="","",[1]source_data!M279))</f>
        <v/>
      </c>
    </row>
    <row r="278" spans="1:35" ht="16" x14ac:dyDescent="0.2">
      <c r="A278" s="11" t="str">
        <f>IF([1]source_data!G280="","",IF(AND([1]source_data!C280&lt;&gt;"",[1]tailored_settings!$B$15="Publish"),CONCATENATE([1]tailored_settings!$B$2&amp;[1]source_data!C280),IF(AND([1]source_data!C280&lt;&gt;"",[1]tailored_settings!$B$15="Do not publish"),CONCATENATE([1]tailored_settings!$B$2&amp;TEXT(ROW(A278)-1,"0000")&amp;"_"&amp;TEXT(F278,"yyyy-mm")),CONCATENATE([1]tailored_settings!$B$2&amp;TEXT(ROW(A278)-1,"0000")&amp;"_"&amp;TEXT(F278,"yyyy-mm")))))</f>
        <v>360G-Longleigh-E25-00360W</v>
      </c>
      <c r="B278" s="11" t="str">
        <f>IF([1]source_data!G280="","",IF([1]source_data!E280&lt;&gt;"",[1]source_data!E280,CONCATENATE("Grant to "&amp;G278)))</f>
        <v>Grant to Individual Recipient</v>
      </c>
      <c r="C278" s="11" t="str">
        <f>IF([1]source_data!G280="","",IF([1]source_data!F280="",_xlfn.XLOOKUP(T278,[1]tailored_settings!$B$20:$B$25,[1]tailored_settings!$A$20:$A$25,"")))</f>
        <v>Providing financial aid during a time of crisis</v>
      </c>
      <c r="D278" s="12">
        <f>IF([1]source_data!G280="","",IF([1]source_data!G280="","",[1]source_data!G280))</f>
        <v>350</v>
      </c>
      <c r="E278" s="11" t="str">
        <f>IF([1]source_data!G280="","",[1]tailored_settings!$B$3)</f>
        <v>GBP</v>
      </c>
      <c r="F278" s="13" t="str">
        <f>IF([1]source_data!G280="","",IF([1]source_data!H280="","",[1]source_data!H280))</f>
        <v>2025-11-24</v>
      </c>
      <c r="G278" s="11" t="str">
        <f>IF([1]source_data!G280="","",[1]tailored_settings!$B$5)</f>
        <v>Individual Recipient</v>
      </c>
      <c r="H278" s="11" t="str">
        <f>IF([1]source_data!G280="","",IF(AND([1]source_data!A280&lt;&gt;"",[1]tailored_settings!$B$16="Publish"),CONCATENATE([1]tailored_settings!$B$2&amp;[1]source_data!A280),IF(AND([1]source_data!A280&lt;&gt;"",[1]tailored_settings!$B$16="Do not publish"),CONCATENATE([1]tailored_settings!$B$4&amp;TEXT(ROW(A278)-1,"0000")&amp;"_"&amp;TEXT(F278,"yyyy-mm")),CONCATENATE([1]tailored_settings!$B$4&amp;TEXT(ROW(A278)-1,"0000")&amp;"_"&amp;TEXT(F278,"yyyy-mm")))))</f>
        <v>360G-Longleigh-IND-0277_2025-11</v>
      </c>
      <c r="I278" s="11" t="str">
        <f>IF([1]source_data!G280="","",[1]tailored_settings!$B$7)</f>
        <v>Longleigh Foundation</v>
      </c>
      <c r="J278" s="11" t="str">
        <f>IF([1]source_data!G280="","",[1]tailored_settings!$B$6)</f>
        <v>GB-CHC-1169016</v>
      </c>
      <c r="K278" s="11" t="str">
        <f>IF([1]source_data!G280="","",IF([1]source_data!I280="","",VLOOKUP([1]source_data!I280,[1]codelist_mapping!A:C,3,FALSE)))</f>
        <v>GTIR030</v>
      </c>
      <c r="L278" s="11" t="str">
        <f>IF([1]source_data!G280="","",IF([1]source_data!J280="","",VLOOKUP([1]source_data!J280,[1]codelist_mapping!A:C,3,FALSE)))</f>
        <v/>
      </c>
      <c r="M278" s="11" t="str">
        <f>IF([1]source_data!G280="","",IF([1]source_data!K280="","",IF([1]source_data!M280&lt;&gt;"",CONCATENATE(VLOOKUP([1]source_data!K280,[1]codelist_mapping!F:H,3,FALSE)&amp;";"&amp;VLOOKUP([1]source_data!L280,[1]codelist_mapping!F:H,3,FALSE)&amp;";"&amp;VLOOKUP([1]source_data!M280,[1]codelist_mapping!F:H,3,FALSE)),IF([1]source_data!L280&lt;&gt;"",CONCATENATE(VLOOKUP([1]source_data!K280,[1]codelist_mapping!F:H,3,FALSE)&amp;";"&amp;VLOOKUP([1]source_data!L280,[1]codelist_mapping!F:H,3,FALSE)),IF([1]source_data!K280&lt;&gt;"",CONCATENATE(VLOOKUP([1]source_data!K280,[1]codelist_mapping!F:H,3,FALSE)))))))</f>
        <v>GTIP070;GTIP050</v>
      </c>
      <c r="N278" s="14" t="str">
        <f>IF([1]source_data!G280="","",IF([1]source_data!D280="","",VLOOKUP([1]source_data!D280,[1]geo_data!A:I,9,FALSE)))</f>
        <v>Poole Town</v>
      </c>
      <c r="O278" s="14" t="str">
        <f>IF([1]source_data!G280="","",IF([1]source_data!D280="","",VLOOKUP([1]source_data!D280,[1]geo_data!A:I,8,FALSE)))</f>
        <v>E05012674</v>
      </c>
      <c r="P278" s="14" t="str">
        <f>IF([1]source_data!G280="","",IF(LEFT(O278,3)="E05","WD",IF(LEFT(O278,3)="S13","WD",IF(LEFT(O278,3)="W05","WD",IF(LEFT(O278,3)="W06","UA",IF(LEFT(O278,3)="S12","CA",IF(LEFT(O278,3)="E06","UA",IF(LEFT(O278,3)="E07","NMD",IF(LEFT(O278,3)="E08","MD",IF(LEFT(O278,3)="E09","LONB"))))))))))</f>
        <v>WD</v>
      </c>
      <c r="Q278" s="14" t="str">
        <f>IF([1]source_data!G280="","",IF([1]source_data!D280="","",VLOOKUP([1]source_data!D280,[1]geo_data!A:I,7,FALSE)))</f>
        <v>Bournemouth, Christchurch and Poole</v>
      </c>
      <c r="R278" s="14" t="str">
        <f>IF([1]source_data!G280="","",IF([1]source_data!D280="","",VLOOKUP([1]source_data!D280,[1]geo_data!A:I,6,FALSE)))</f>
        <v>E06000058</v>
      </c>
      <c r="S278" s="14" t="str">
        <f>IF([1]source_data!G280="","",IF(LEFT(R278,3)="E05","WD",IF(LEFT(R278,3)="S13","WD",IF(LEFT(R278,3)="W05","WD",IF(LEFT(R278,3)="W06","UA",IF(LEFT(R278,3)="S12","CA",IF(LEFT(R278,3)="E06","UA",IF(LEFT(R278,3)="E07","NMD",IF(LEFT(R278,3)="E08","MD",IF(LEFT(R278,3)="E09","LONB"))))))))))</f>
        <v>UA</v>
      </c>
      <c r="T278" s="11" t="str">
        <f>IF([1]source_data!G280="","",IF([1]source_data!N280="","",[1]source_data!N280))</f>
        <v>Crisis Grant</v>
      </c>
      <c r="U278" s="15">
        <f>IF([1]source_data!G280="","",[1]tailored_settings!$B$8)</f>
        <v>46239</v>
      </c>
      <c r="V278" s="11" t="str">
        <f>IF([1]source_data!G280="","",[1]tailored_settings!$B$9)</f>
        <v>http://www.longleigh.org/</v>
      </c>
      <c r="W278" s="13" t="str">
        <f>IF([1]source_data!G280="","",IF([1]source_data!O280="","",[1]source_data!O280))</f>
        <v>2025-11-24</v>
      </c>
      <c r="X278" s="16" t="str">
        <f>IF([1]source_data!G280="","",IF([1]source_data!P280="","",[1]source_data!P280))</f>
        <v>2026-01-23</v>
      </c>
      <c r="Y278" s="17">
        <f>IF([1]source_data!G280="","",IF([1]source_data!Q280="","",[1]source_data!Q280))</f>
        <v>1</v>
      </c>
      <c r="Z278" s="18" t="str">
        <f>IF([1]source_data!G280="","",IF([1]source_data!I280="","",[1]tailored_settings!$B$10))</f>
        <v>Primary grant reason</v>
      </c>
      <c r="AA278" s="18" t="str">
        <f>IF([1]source_data!G280="","",IF([1]source_data!I280="","",[1]source_data!I280))</f>
        <v>1. Customer/family with a diagnosed condition or disability</v>
      </c>
      <c r="AB278" s="18" t="str">
        <f>IF([1]source_data!G280="","",IF([1]source_data!J280="","",[1]tailored_settings!$B$11))</f>
        <v/>
      </c>
      <c r="AC278" s="18" t="str">
        <f>IF([1]source_data!G280="","",IF([1]source_data!J280="","",[1]source_data!J280))</f>
        <v/>
      </c>
      <c r="AD278" s="18" t="str">
        <f>IF([1]source_data!G280="","",IF([1]source_data!K280="","",[1]tailored_settings!$B$12))</f>
        <v>Grant purpose</v>
      </c>
      <c r="AE278" s="18" t="str">
        <f>IF([1]source_data!G280="","",IF([1]source_data!K280="","",[1]source_data!K280))</f>
        <v>Food vouchers</v>
      </c>
      <c r="AF278" s="18" t="str">
        <f>IF([1]source_data!G280="","",IF([1]source_data!K280="","",[1]tailored_settings!$B$13))</f>
        <v>Grant purpose</v>
      </c>
      <c r="AG278" s="18" t="str">
        <f>IF([1]source_data!G280="","",IF([1]source_data!K280="","",[1]source_data!K280))</f>
        <v>Food vouchers</v>
      </c>
      <c r="AH278" s="18" t="str">
        <f>IF([1]source_data!G280="","",IF([1]source_data!M280="","",[1]tailored_settings!$B$14))</f>
        <v/>
      </c>
      <c r="AI278" s="18" t="str">
        <f>IF([1]source_data!G280="","",IF([1]source_data!M280="","",[1]source_data!M280))</f>
        <v/>
      </c>
    </row>
    <row r="279" spans="1:35" ht="16" x14ac:dyDescent="0.2">
      <c r="A279" s="11" t="str">
        <f>IF([1]source_data!G281="","",IF(AND([1]source_data!C281&lt;&gt;"",[1]tailored_settings!$B$15="Publish"),CONCATENATE([1]tailored_settings!$B$2&amp;[1]source_data!C281),IF(AND([1]source_data!C281&lt;&gt;"",[1]tailored_settings!$B$15="Do not publish"),CONCATENATE([1]tailored_settings!$B$2&amp;TEXT(ROW(A279)-1,"0000")&amp;"_"&amp;TEXT(F279,"yyyy-mm")),CONCATENATE([1]tailored_settings!$B$2&amp;TEXT(ROW(A279)-1,"0000")&amp;"_"&amp;TEXT(F279,"yyyy-mm")))))</f>
        <v>360G-Longleigh-E25-00361W</v>
      </c>
      <c r="B279" s="11" t="str">
        <f>IF([1]source_data!G281="","",IF([1]source_data!E281&lt;&gt;"",[1]source_data!E281,CONCATENATE("Grant to "&amp;G279)))</f>
        <v>Grant to Individual Recipient</v>
      </c>
      <c r="C279" s="11" t="str">
        <f>IF([1]source_data!G281="","",IF([1]source_data!F281="",_xlfn.XLOOKUP(T279,[1]tailored_settings!$B$20:$B$25,[1]tailored_settings!$A$20:$A$25,"")))</f>
        <v>Helping to alleviate financial hardship</v>
      </c>
      <c r="D279" s="12">
        <f>IF([1]source_data!G281="","",IF([1]source_data!G281="","",[1]source_data!G281))</f>
        <v>991.94</v>
      </c>
      <c r="E279" s="11" t="str">
        <f>IF([1]source_data!G281="","",[1]tailored_settings!$B$3)</f>
        <v>GBP</v>
      </c>
      <c r="F279" s="13" t="str">
        <f>IF([1]source_data!G281="","",IF([1]source_data!H281="","",[1]source_data!H281))</f>
        <v>2025-11-24</v>
      </c>
      <c r="G279" s="11" t="str">
        <f>IF([1]source_data!G281="","",[1]tailored_settings!$B$5)</f>
        <v>Individual Recipient</v>
      </c>
      <c r="H279" s="11" t="str">
        <f>IF([1]source_data!G281="","",IF(AND([1]source_data!A281&lt;&gt;"",[1]tailored_settings!$B$16="Publish"),CONCATENATE([1]tailored_settings!$B$2&amp;[1]source_data!A281),IF(AND([1]source_data!A281&lt;&gt;"",[1]tailored_settings!$B$16="Do not publish"),CONCATENATE([1]tailored_settings!$B$4&amp;TEXT(ROW(A279)-1,"0000")&amp;"_"&amp;TEXT(F279,"yyyy-mm")),CONCATENATE([1]tailored_settings!$B$4&amp;TEXT(ROW(A279)-1,"0000")&amp;"_"&amp;TEXT(F279,"yyyy-mm")))))</f>
        <v>360G-Longleigh-IND-0278_2025-11</v>
      </c>
      <c r="I279" s="11" t="str">
        <f>IF([1]source_data!G281="","",[1]tailored_settings!$B$7)</f>
        <v>Longleigh Foundation</v>
      </c>
      <c r="J279" s="11" t="str">
        <f>IF([1]source_data!G281="","",[1]tailored_settings!$B$6)</f>
        <v>GB-CHC-1169016</v>
      </c>
      <c r="K279" s="11" t="str">
        <f>IF([1]source_data!G281="","",IF([1]source_data!I281="","",VLOOKUP([1]source_data!I281,[1]codelist_mapping!A:C,3,FALSE)))</f>
        <v>GTIR030</v>
      </c>
      <c r="L279" s="11" t="str">
        <f>IF([1]source_data!G281="","",IF([1]source_data!J281="","",VLOOKUP([1]source_data!J281,[1]codelist_mapping!A:C,3,FALSE)))</f>
        <v>GTIR040</v>
      </c>
      <c r="M279" s="11" t="str">
        <f>IF([1]source_data!G281="","",IF([1]source_data!K281="","",IF([1]source_data!M281&lt;&gt;"",CONCATENATE(VLOOKUP([1]source_data!K281,[1]codelist_mapping!F:H,3,FALSE)&amp;";"&amp;VLOOKUP([1]source_data!L281,[1]codelist_mapping!F:H,3,FALSE)&amp;";"&amp;VLOOKUP([1]source_data!M281,[1]codelist_mapping!F:H,3,FALSE)),IF([1]source_data!L281&lt;&gt;"",CONCATENATE(VLOOKUP([1]source_data!K281,[1]codelist_mapping!F:H,3,FALSE)&amp;";"&amp;VLOOKUP([1]source_data!L281,[1]codelist_mapping!F:H,3,FALSE)),IF([1]source_data!K281&lt;&gt;"",CONCATENATE(VLOOKUP([1]source_data!K281,[1]codelist_mapping!F:H,3,FALSE)))))))</f>
        <v>GTIP020;GTIP020</v>
      </c>
      <c r="N279" s="14" t="str">
        <f>IF([1]source_data!G281="","",IF([1]source_data!D281="","",VLOOKUP([1]source_data!D281,[1]geo_data!A:I,9,FALSE)))</f>
        <v>Blackmoor Vale</v>
      </c>
      <c r="O279" s="14" t="str">
        <f>IF([1]source_data!G281="","",IF([1]source_data!D281="","",VLOOKUP([1]source_data!D281,[1]geo_data!A:I,8,FALSE)))</f>
        <v>E05014341</v>
      </c>
      <c r="P279" s="14" t="str">
        <f>IF([1]source_data!G281="","",IF(LEFT(O279,3)="E05","WD",IF(LEFT(O279,3)="S13","WD",IF(LEFT(O279,3)="W05","WD",IF(LEFT(O279,3)="W06","UA",IF(LEFT(O279,3)="S12","CA",IF(LEFT(O279,3)="E06","UA",IF(LEFT(O279,3)="E07","NMD",IF(LEFT(O279,3)="E08","MD",IF(LEFT(O279,3)="E09","LONB"))))))))))</f>
        <v>WD</v>
      </c>
      <c r="Q279" s="14" t="str">
        <f>IF([1]source_data!G281="","",IF([1]source_data!D281="","",VLOOKUP([1]source_data!D281,[1]geo_data!A:I,7,FALSE)))</f>
        <v>Somerset</v>
      </c>
      <c r="R279" s="14" t="str">
        <f>IF([1]source_data!G281="","",IF([1]source_data!D281="","",VLOOKUP([1]source_data!D281,[1]geo_data!A:I,6,FALSE)))</f>
        <v>E06000066</v>
      </c>
      <c r="S279" s="14" t="str">
        <f>IF([1]source_data!G281="","",IF(LEFT(R279,3)="E05","WD",IF(LEFT(R279,3)="S13","WD",IF(LEFT(R279,3)="W05","WD",IF(LEFT(R279,3)="W06","UA",IF(LEFT(R279,3)="S12","CA",IF(LEFT(R279,3)="E06","UA",IF(LEFT(R279,3)="E07","NMD",IF(LEFT(R279,3)="E08","MD",IF(LEFT(R279,3)="E09","LONB"))))))))))</f>
        <v>UA</v>
      </c>
      <c r="T279" s="11" t="str">
        <f>IF([1]source_data!G281="","",IF([1]source_data!N281="","",[1]source_data!N281))</f>
        <v>Hardship Grant</v>
      </c>
      <c r="U279" s="15">
        <f>IF([1]source_data!G281="","",[1]tailored_settings!$B$8)</f>
        <v>46239</v>
      </c>
      <c r="V279" s="11" t="str">
        <f>IF([1]source_data!G281="","",[1]tailored_settings!$B$9)</f>
        <v>http://www.longleigh.org/</v>
      </c>
      <c r="W279" s="13" t="str">
        <f>IF([1]source_data!G281="","",IF([1]source_data!O281="","",[1]source_data!O281))</f>
        <v>2025-11-24</v>
      </c>
      <c r="X279" s="16" t="str">
        <f>IF([1]source_data!G281="","",IF([1]source_data!P281="","",[1]source_data!P281))</f>
        <v>2025-12-02</v>
      </c>
      <c r="Y279" s="17">
        <f>IF([1]source_data!G281="","",IF([1]source_data!Q281="","",[1]source_data!Q281))</f>
        <v>0</v>
      </c>
      <c r="Z279" s="18" t="str">
        <f>IF([1]source_data!G281="","",IF([1]source_data!I281="","",[1]tailored_settings!$B$10))</f>
        <v>Primary grant reason</v>
      </c>
      <c r="AA279" s="18" t="str">
        <f>IF([1]source_data!G281="","",IF([1]source_data!I281="","",[1]source_data!I281))</f>
        <v>1. Customer/family with a diagnosed condition or disability</v>
      </c>
      <c r="AB279" s="18" t="str">
        <f>IF([1]source_data!G281="","",IF([1]source_data!J281="","",[1]tailored_settings!$B$11))</f>
        <v>Secondary grant reason</v>
      </c>
      <c r="AC279" s="18" t="str">
        <f>IF([1]source_data!G281="","",IF([1]source_data!J281="","",[1]source_data!J281))</f>
        <v>2. Customer/family receiving medication and/or therapy for a mental health condition or substance addiction.</v>
      </c>
      <c r="AD279" s="18" t="str">
        <f>IF([1]source_data!G281="","",IF([1]source_data!K281="","",[1]tailored_settings!$B$12))</f>
        <v>Grant purpose</v>
      </c>
      <c r="AE279" s="18" t="str">
        <f>IF([1]source_data!G281="","",IF([1]source_data!K281="","",[1]source_data!K281))</f>
        <v xml:space="preserve">Furniture </v>
      </c>
      <c r="AF279" s="18" t="str">
        <f>IF([1]source_data!G281="","",IF([1]source_data!K281="","",[1]tailored_settings!$B$13))</f>
        <v>Grant purpose</v>
      </c>
      <c r="AG279" s="18" t="str">
        <f>IF([1]source_data!G281="","",IF([1]source_data!K281="","",[1]source_data!K281))</f>
        <v xml:space="preserve">Furniture </v>
      </c>
      <c r="AH279" s="18" t="str">
        <f>IF([1]source_data!G281="","",IF([1]source_data!M281="","",[1]tailored_settings!$B$14))</f>
        <v/>
      </c>
      <c r="AI279" s="18" t="str">
        <f>IF([1]source_data!G281="","",IF([1]source_data!M281="","",[1]source_data!M281))</f>
        <v/>
      </c>
    </row>
    <row r="280" spans="1:35" ht="16" x14ac:dyDescent="0.2">
      <c r="A280" s="11" t="str">
        <f>IF([1]source_data!G282="","",IF(AND([1]source_data!C282&lt;&gt;"",[1]tailored_settings!$B$15="Publish"),CONCATENATE([1]tailored_settings!$B$2&amp;[1]source_data!C282),IF(AND([1]source_data!C282&lt;&gt;"",[1]tailored_settings!$B$15="Do not publish"),CONCATENATE([1]tailored_settings!$B$2&amp;TEXT(ROW(A280)-1,"0000")&amp;"_"&amp;TEXT(F280,"yyyy-mm")),CONCATENATE([1]tailored_settings!$B$2&amp;TEXT(ROW(A280)-1,"0000")&amp;"_"&amp;TEXT(F280,"yyyy-mm")))))</f>
        <v>360G-Longleigh-E25-00362W</v>
      </c>
      <c r="B280" s="11" t="str">
        <f>IF([1]source_data!G282="","",IF([1]source_data!E282&lt;&gt;"",[1]source_data!E282,CONCATENATE("Grant to "&amp;G280)))</f>
        <v>Grant to Individual Recipient</v>
      </c>
      <c r="C280" s="11" t="str">
        <f>IF([1]source_data!G282="","",IF([1]source_data!F282="",_xlfn.XLOOKUP(T280,[1]tailored_settings!$B$20:$B$25,[1]tailored_settings!$A$20:$A$25,"")))</f>
        <v>Providing financial aid during a time of crisis</v>
      </c>
      <c r="D280" s="12">
        <f>IF([1]source_data!G282="","",IF([1]source_data!G282="","",[1]source_data!G282))</f>
        <v>200</v>
      </c>
      <c r="E280" s="11" t="str">
        <f>IF([1]source_data!G282="","",[1]tailored_settings!$B$3)</f>
        <v>GBP</v>
      </c>
      <c r="F280" s="13" t="str">
        <f>IF([1]source_data!G282="","",IF([1]source_data!H282="","",[1]source_data!H282))</f>
        <v>2025-11-28</v>
      </c>
      <c r="G280" s="11" t="str">
        <f>IF([1]source_data!G282="","",[1]tailored_settings!$B$5)</f>
        <v>Individual Recipient</v>
      </c>
      <c r="H280" s="11" t="str">
        <f>IF([1]source_data!G282="","",IF(AND([1]source_data!A282&lt;&gt;"",[1]tailored_settings!$B$16="Publish"),CONCATENATE([1]tailored_settings!$B$2&amp;[1]source_data!A282),IF(AND([1]source_data!A282&lt;&gt;"",[1]tailored_settings!$B$16="Do not publish"),CONCATENATE([1]tailored_settings!$B$4&amp;TEXT(ROW(A280)-1,"0000")&amp;"_"&amp;TEXT(F280,"yyyy-mm")),CONCATENATE([1]tailored_settings!$B$4&amp;TEXT(ROW(A280)-1,"0000")&amp;"_"&amp;TEXT(F280,"yyyy-mm")))))</f>
        <v>360G-Longleigh-IND-0279_2025-11</v>
      </c>
      <c r="I280" s="11" t="str">
        <f>IF([1]source_data!G282="","",[1]tailored_settings!$B$7)</f>
        <v>Longleigh Foundation</v>
      </c>
      <c r="J280" s="11" t="str">
        <f>IF([1]source_data!G282="","",[1]tailored_settings!$B$6)</f>
        <v>GB-CHC-1169016</v>
      </c>
      <c r="K280" s="11" t="str">
        <f>IF([1]source_data!G282="","",IF([1]source_data!I282="","",VLOOKUP([1]source_data!I282,[1]codelist_mapping!A:C,3,FALSE)))</f>
        <v>GTIR040</v>
      </c>
      <c r="L280" s="11" t="str">
        <f>IF([1]source_data!G282="","",IF([1]source_data!J282="","",VLOOKUP([1]source_data!J282,[1]codelist_mapping!A:C,3,FALSE)))</f>
        <v/>
      </c>
      <c r="M280" s="11" t="str">
        <f>IF([1]source_data!G282="","",IF([1]source_data!K282="","",IF([1]source_data!M282&lt;&gt;"",CONCATENATE(VLOOKUP([1]source_data!K282,[1]codelist_mapping!F:H,3,FALSE)&amp;";"&amp;VLOOKUP([1]source_data!L282,[1]codelist_mapping!F:H,3,FALSE)&amp;";"&amp;VLOOKUP([1]source_data!M282,[1]codelist_mapping!F:H,3,FALSE)),IF([1]source_data!L282&lt;&gt;"",CONCATENATE(VLOOKUP([1]source_data!K282,[1]codelist_mapping!F:H,3,FALSE)&amp;";"&amp;VLOOKUP([1]source_data!L282,[1]codelist_mapping!F:H,3,FALSE)),IF([1]source_data!K282&lt;&gt;"",CONCATENATE(VLOOKUP([1]source_data!K282,[1]codelist_mapping!F:H,3,FALSE)))))))</f>
        <v>GTIP070;GTIP050</v>
      </c>
      <c r="N280" s="14" t="str">
        <f>IF([1]source_data!G282="","",IF([1]source_data!D282="","",VLOOKUP([1]source_data!D282,[1]geo_data!A:I,9,FALSE)))</f>
        <v>Leatherhead North</v>
      </c>
      <c r="O280" s="14" t="str">
        <f>IF([1]source_data!G282="","",IF([1]source_data!D282="","",VLOOKUP([1]source_data!D282,[1]geo_data!A:I,8,FALSE)))</f>
        <v>E05015351</v>
      </c>
      <c r="P280" s="14" t="str">
        <f>IF([1]source_data!G282="","",IF(LEFT(O280,3)="E05","WD",IF(LEFT(O280,3)="S13","WD",IF(LEFT(O280,3)="W05","WD",IF(LEFT(O280,3)="W06","UA",IF(LEFT(O280,3)="S12","CA",IF(LEFT(O280,3)="E06","UA",IF(LEFT(O280,3)="E07","NMD",IF(LEFT(O280,3)="E08","MD",IF(LEFT(O280,3)="E09","LONB"))))))))))</f>
        <v>WD</v>
      </c>
      <c r="Q280" s="14" t="str">
        <f>IF([1]source_data!G282="","",IF([1]source_data!D282="","",VLOOKUP([1]source_data!D282,[1]geo_data!A:I,7,FALSE)))</f>
        <v>Mole Valley</v>
      </c>
      <c r="R280" s="14" t="str">
        <f>IF([1]source_data!G282="","",IF([1]source_data!D282="","",VLOOKUP([1]source_data!D282,[1]geo_data!A:I,6,FALSE)))</f>
        <v>E07000210</v>
      </c>
      <c r="S280" s="14" t="str">
        <f>IF([1]source_data!G282="","",IF(LEFT(R280,3)="E05","WD",IF(LEFT(R280,3)="S13","WD",IF(LEFT(R280,3)="W05","WD",IF(LEFT(R280,3)="W06","UA",IF(LEFT(R280,3)="S12","CA",IF(LEFT(R280,3)="E06","UA",IF(LEFT(R280,3)="E07","NMD",IF(LEFT(R280,3)="E08","MD",IF(LEFT(R280,3)="E09","LONB"))))))))))</f>
        <v>NMD</v>
      </c>
      <c r="T280" s="11" t="str">
        <f>IF([1]source_data!G282="","",IF([1]source_data!N282="","",[1]source_data!N282))</f>
        <v>Crisis Grant</v>
      </c>
      <c r="U280" s="15">
        <f>IF([1]source_data!G282="","",[1]tailored_settings!$B$8)</f>
        <v>46239</v>
      </c>
      <c r="V280" s="11" t="str">
        <f>IF([1]source_data!G282="","",[1]tailored_settings!$B$9)</f>
        <v>http://www.longleigh.org/</v>
      </c>
      <c r="W280" s="13" t="str">
        <f>IF([1]source_data!G282="","",IF([1]source_data!O282="","",[1]source_data!O282))</f>
        <v>2025-11-28</v>
      </c>
      <c r="X280" s="16" t="str">
        <f>IF([1]source_data!G282="","",IF([1]source_data!P282="","",[1]source_data!P282))</f>
        <v>2025-12-19</v>
      </c>
      <c r="Y280" s="17">
        <f>IF([1]source_data!G282="","",IF([1]source_data!Q282="","",[1]source_data!Q282))</f>
        <v>0</v>
      </c>
      <c r="Z280" s="18" t="str">
        <f>IF([1]source_data!G282="","",IF([1]source_data!I282="","",[1]tailored_settings!$B$10))</f>
        <v>Primary grant reason</v>
      </c>
      <c r="AA280" s="18" t="str">
        <f>IF([1]source_data!G282="","",IF([1]source_data!I282="","",[1]source_data!I282))</f>
        <v>2. Customer/family receiving medication and/or therapy for a mental health condition or substance addiction.</v>
      </c>
      <c r="AB280" s="18" t="str">
        <f>IF([1]source_data!G282="","",IF([1]source_data!J282="","",[1]tailored_settings!$B$11))</f>
        <v/>
      </c>
      <c r="AC280" s="18" t="str">
        <f>IF([1]source_data!G282="","",IF([1]source_data!J282="","",[1]source_data!J282))</f>
        <v/>
      </c>
      <c r="AD280" s="18" t="str">
        <f>IF([1]source_data!G282="","",IF([1]source_data!K282="","",[1]tailored_settings!$B$12))</f>
        <v>Grant purpose</v>
      </c>
      <c r="AE280" s="18" t="str">
        <f>IF([1]source_data!G282="","",IF([1]source_data!K282="","",[1]source_data!K282))</f>
        <v>Food vouchers</v>
      </c>
      <c r="AF280" s="18" t="str">
        <f>IF([1]source_data!G282="","",IF([1]source_data!K282="","",[1]tailored_settings!$B$13))</f>
        <v>Grant purpose</v>
      </c>
      <c r="AG280" s="18" t="str">
        <f>IF([1]source_data!G282="","",IF([1]source_data!K282="","",[1]source_data!K282))</f>
        <v>Food vouchers</v>
      </c>
      <c r="AH280" s="18" t="str">
        <f>IF([1]source_data!G282="","",IF([1]source_data!M282="","",[1]tailored_settings!$B$14))</f>
        <v/>
      </c>
      <c r="AI280" s="18" t="str">
        <f>IF([1]source_data!G282="","",IF([1]source_data!M282="","",[1]source_data!M282))</f>
        <v/>
      </c>
    </row>
    <row r="281" spans="1:35" ht="16" x14ac:dyDescent="0.2">
      <c r="A281" s="11" t="str">
        <f>IF([1]source_data!G283="","",IF(AND([1]source_data!C283&lt;&gt;"",[1]tailored_settings!$B$15="Publish"),CONCATENATE([1]tailored_settings!$B$2&amp;[1]source_data!C283),IF(AND([1]source_data!C283&lt;&gt;"",[1]tailored_settings!$B$15="Do not publish"),CONCATENATE([1]tailored_settings!$B$2&amp;TEXT(ROW(A281)-1,"0000")&amp;"_"&amp;TEXT(F281,"yyyy-mm")),CONCATENATE([1]tailored_settings!$B$2&amp;TEXT(ROW(A281)-1,"0000")&amp;"_"&amp;TEXT(F281,"yyyy-mm")))))</f>
        <v>360G-Longleigh-E25-00363W</v>
      </c>
      <c r="B281" s="11" t="str">
        <f>IF([1]source_data!G283="","",IF([1]source_data!E283&lt;&gt;"",[1]source_data!E283,CONCATENATE("Grant to "&amp;G281)))</f>
        <v>Grant to Individual Recipient</v>
      </c>
      <c r="C281" s="11" t="str">
        <f>IF([1]source_data!G283="","",IF([1]source_data!F283="",_xlfn.XLOOKUP(T281,[1]tailored_settings!$B$20:$B$25,[1]tailored_settings!$A$20:$A$25,"")))</f>
        <v>Helping to alleviate financial hardship</v>
      </c>
      <c r="D281" s="12">
        <f>IF([1]source_data!G283="","",IF([1]source_data!G283="","",[1]source_data!G283))</f>
        <v>545.96</v>
      </c>
      <c r="E281" s="11" t="str">
        <f>IF([1]source_data!G283="","",[1]tailored_settings!$B$3)</f>
        <v>GBP</v>
      </c>
      <c r="F281" s="13" t="str">
        <f>IF([1]source_data!G283="","",IF([1]source_data!H283="","",[1]source_data!H283))</f>
        <v>2025-11-24</v>
      </c>
      <c r="G281" s="11" t="str">
        <f>IF([1]source_data!G283="","",[1]tailored_settings!$B$5)</f>
        <v>Individual Recipient</v>
      </c>
      <c r="H281" s="11" t="str">
        <f>IF([1]source_data!G283="","",IF(AND([1]source_data!A283&lt;&gt;"",[1]tailored_settings!$B$16="Publish"),CONCATENATE([1]tailored_settings!$B$2&amp;[1]source_data!A283),IF(AND([1]source_data!A283&lt;&gt;"",[1]tailored_settings!$B$16="Do not publish"),CONCATENATE([1]tailored_settings!$B$4&amp;TEXT(ROW(A281)-1,"0000")&amp;"_"&amp;TEXT(F281,"yyyy-mm")),CONCATENATE([1]tailored_settings!$B$4&amp;TEXT(ROW(A281)-1,"0000")&amp;"_"&amp;TEXT(F281,"yyyy-mm")))))</f>
        <v>360G-Longleigh-IND-0280_2025-11</v>
      </c>
      <c r="I281" s="11" t="str">
        <f>IF([1]source_data!G283="","",[1]tailored_settings!$B$7)</f>
        <v>Longleigh Foundation</v>
      </c>
      <c r="J281" s="11" t="str">
        <f>IF([1]source_data!G283="","",[1]tailored_settings!$B$6)</f>
        <v>GB-CHC-1169016</v>
      </c>
      <c r="K281" s="11" t="str">
        <f>IF([1]source_data!G283="","",IF([1]source_data!I283="","",VLOOKUP([1]source_data!I283,[1]codelist_mapping!A:C,3,FALSE)))</f>
        <v>GTIR030</v>
      </c>
      <c r="L281" s="11" t="str">
        <f>IF([1]source_data!G283="","",IF([1]source_data!J283="","",VLOOKUP([1]source_data!J283,[1]codelist_mapping!A:C,3,FALSE)))</f>
        <v/>
      </c>
      <c r="M281" s="11" t="str">
        <f>IF([1]source_data!G283="","",IF([1]source_data!K283="","",IF([1]source_data!M283&lt;&gt;"",CONCATENATE(VLOOKUP([1]source_data!K283,[1]codelist_mapping!F:H,3,FALSE)&amp;";"&amp;VLOOKUP([1]source_data!L283,[1]codelist_mapping!F:H,3,FALSE)&amp;";"&amp;VLOOKUP([1]source_data!M283,[1]codelist_mapping!F:H,3,FALSE)),IF([1]source_data!L283&lt;&gt;"",CONCATENATE(VLOOKUP([1]source_data!K283,[1]codelist_mapping!F:H,3,FALSE)&amp;";"&amp;VLOOKUP([1]source_data!L283,[1]codelist_mapping!F:H,3,FALSE)),IF([1]source_data!K283&lt;&gt;"",CONCATENATE(VLOOKUP([1]source_data!K283,[1]codelist_mapping!F:H,3,FALSE)))))))</f>
        <v>GTIP020</v>
      </c>
      <c r="N281" s="14" t="str">
        <f>IF([1]source_data!G283="","",IF([1]source_data!D283="","",VLOOKUP([1]source_data!D283,[1]geo_data!A:I,9,FALSE)))</f>
        <v>Eastcott</v>
      </c>
      <c r="O281" s="14" t="str">
        <f>IF([1]source_data!G283="","",IF([1]source_data!D283="","",VLOOKUP([1]source_data!D283,[1]geo_data!A:I,8,FALSE)))</f>
        <v>E05008957</v>
      </c>
      <c r="P281" s="14" t="str">
        <f>IF([1]source_data!G283="","",IF(LEFT(O281,3)="E05","WD",IF(LEFT(O281,3)="S13","WD",IF(LEFT(O281,3)="W05","WD",IF(LEFT(O281,3)="W06","UA",IF(LEFT(O281,3)="S12","CA",IF(LEFT(O281,3)="E06","UA",IF(LEFT(O281,3)="E07","NMD",IF(LEFT(O281,3)="E08","MD",IF(LEFT(O281,3)="E09","LONB"))))))))))</f>
        <v>WD</v>
      </c>
      <c r="Q281" s="14" t="str">
        <f>IF([1]source_data!G283="","",IF([1]source_data!D283="","",VLOOKUP([1]source_data!D283,[1]geo_data!A:I,7,FALSE)))</f>
        <v>Swindon</v>
      </c>
      <c r="R281" s="14" t="str">
        <f>IF([1]source_data!G283="","",IF([1]source_data!D283="","",VLOOKUP([1]source_data!D283,[1]geo_data!A:I,6,FALSE)))</f>
        <v>E06000030</v>
      </c>
      <c r="S281" s="14" t="str">
        <f>IF([1]source_data!G283="","",IF(LEFT(R281,3)="E05","WD",IF(LEFT(R281,3)="S13","WD",IF(LEFT(R281,3)="W05","WD",IF(LEFT(R281,3)="W06","UA",IF(LEFT(R281,3)="S12","CA",IF(LEFT(R281,3)="E06","UA",IF(LEFT(R281,3)="E07","NMD",IF(LEFT(R281,3)="E08","MD",IF(LEFT(R281,3)="E09","LONB"))))))))))</f>
        <v>UA</v>
      </c>
      <c r="T281" s="11" t="str">
        <f>IF([1]source_data!G283="","",IF([1]source_data!N283="","",[1]source_data!N283))</f>
        <v>Hardship Grant</v>
      </c>
      <c r="U281" s="15">
        <f>IF([1]source_data!G283="","",[1]tailored_settings!$B$8)</f>
        <v>46239</v>
      </c>
      <c r="V281" s="11" t="str">
        <f>IF([1]source_data!G283="","",[1]tailored_settings!$B$9)</f>
        <v>http://www.longleigh.org/</v>
      </c>
      <c r="W281" s="13" t="str">
        <f>IF([1]source_data!G283="","",IF([1]source_data!O283="","",[1]source_data!O283))</f>
        <v>2025-11-24</v>
      </c>
      <c r="X281" s="16" t="str">
        <f>IF([1]source_data!G283="","",IF([1]source_data!P283="","",[1]source_data!P283))</f>
        <v>2025-12-03</v>
      </c>
      <c r="Y281" s="17">
        <f>IF([1]source_data!G283="","",IF([1]source_data!Q283="","",[1]source_data!Q283))</f>
        <v>0</v>
      </c>
      <c r="Z281" s="18" t="str">
        <f>IF([1]source_data!G283="","",IF([1]source_data!I283="","",[1]tailored_settings!$B$10))</f>
        <v>Primary grant reason</v>
      </c>
      <c r="AA281" s="18" t="str">
        <f>IF([1]source_data!G283="","",IF([1]source_data!I283="","",[1]source_data!I283))</f>
        <v>1. Customer/family with a diagnosed condition or disability</v>
      </c>
      <c r="AB281" s="18" t="str">
        <f>IF([1]source_data!G283="","",IF([1]source_data!J283="","",[1]tailored_settings!$B$11))</f>
        <v/>
      </c>
      <c r="AC281" s="18" t="str">
        <f>IF([1]source_data!G283="","",IF([1]source_data!J283="","",[1]source_data!J283))</f>
        <v/>
      </c>
      <c r="AD281" s="18" t="str">
        <f>IF([1]source_data!G283="","",IF([1]source_data!K283="","",[1]tailored_settings!$B$12))</f>
        <v>Grant purpose</v>
      </c>
      <c r="AE281" s="18" t="str">
        <f>IF([1]source_data!G283="","",IF([1]source_data!K283="","",[1]source_data!K283))</f>
        <v>Appliances</v>
      </c>
      <c r="AF281" s="18" t="str">
        <f>IF([1]source_data!G283="","",IF([1]source_data!K283="","",[1]tailored_settings!$B$13))</f>
        <v>Grant purpose</v>
      </c>
      <c r="AG281" s="18" t="str">
        <f>IF([1]source_data!G283="","",IF([1]source_data!K283="","",[1]source_data!K283))</f>
        <v>Appliances</v>
      </c>
      <c r="AH281" s="18" t="str">
        <f>IF([1]source_data!G283="","",IF([1]source_data!M283="","",[1]tailored_settings!$B$14))</f>
        <v/>
      </c>
      <c r="AI281" s="18" t="str">
        <f>IF([1]source_data!G283="","",IF([1]source_data!M283="","",[1]source_data!M283))</f>
        <v/>
      </c>
    </row>
    <row r="282" spans="1:35" ht="16" x14ac:dyDescent="0.2">
      <c r="A282" s="11" t="str">
        <f>IF([1]source_data!G284="","",IF(AND([1]source_data!C284&lt;&gt;"",[1]tailored_settings!$B$15="Publish"),CONCATENATE([1]tailored_settings!$B$2&amp;[1]source_data!C284),IF(AND([1]source_data!C284&lt;&gt;"",[1]tailored_settings!$B$15="Do not publish"),CONCATENATE([1]tailored_settings!$B$2&amp;TEXT(ROW(A282)-1,"0000")&amp;"_"&amp;TEXT(F282,"yyyy-mm")),CONCATENATE([1]tailored_settings!$B$2&amp;TEXT(ROW(A282)-1,"0000")&amp;"_"&amp;TEXT(F282,"yyyy-mm")))))</f>
        <v>360G-Longleigh-E25-00364W</v>
      </c>
      <c r="B282" s="11" t="str">
        <f>IF([1]source_data!G284="","",IF([1]source_data!E284&lt;&gt;"",[1]source_data!E284,CONCATENATE("Grant to "&amp;G282)))</f>
        <v>Grant to Individual Recipient</v>
      </c>
      <c r="C282" s="11" t="str">
        <f>IF([1]source_data!G284="","",IF([1]source_data!F284="",_xlfn.XLOOKUP(T282,[1]tailored_settings!$B$20:$B$25,[1]tailored_settings!$A$20:$A$25,"")))</f>
        <v>Helping to alleviate financial hardship</v>
      </c>
      <c r="D282" s="12">
        <f>IF([1]source_data!G284="","",IF([1]source_data!G284="","",[1]source_data!G284))</f>
        <v>903.68000000000006</v>
      </c>
      <c r="E282" s="11" t="str">
        <f>IF([1]source_data!G284="","",[1]tailored_settings!$B$3)</f>
        <v>GBP</v>
      </c>
      <c r="F282" s="13" t="str">
        <f>IF([1]source_data!G284="","",IF([1]source_data!H284="","",[1]source_data!H284))</f>
        <v>2025-11-28</v>
      </c>
      <c r="G282" s="11" t="str">
        <f>IF([1]source_data!G284="","",[1]tailored_settings!$B$5)</f>
        <v>Individual Recipient</v>
      </c>
      <c r="H282" s="11" t="str">
        <f>IF([1]source_data!G284="","",IF(AND([1]source_data!A284&lt;&gt;"",[1]tailored_settings!$B$16="Publish"),CONCATENATE([1]tailored_settings!$B$2&amp;[1]source_data!A284),IF(AND([1]source_data!A284&lt;&gt;"",[1]tailored_settings!$B$16="Do not publish"),CONCATENATE([1]tailored_settings!$B$4&amp;TEXT(ROW(A282)-1,"0000")&amp;"_"&amp;TEXT(F282,"yyyy-mm")),CONCATENATE([1]tailored_settings!$B$4&amp;TEXT(ROW(A282)-1,"0000")&amp;"_"&amp;TEXT(F282,"yyyy-mm")))))</f>
        <v>360G-Longleigh-IND-0281_2025-11</v>
      </c>
      <c r="I282" s="11" t="str">
        <f>IF([1]source_data!G284="","",[1]tailored_settings!$B$7)</f>
        <v>Longleigh Foundation</v>
      </c>
      <c r="J282" s="11" t="str">
        <f>IF([1]source_data!G284="","",[1]tailored_settings!$B$6)</f>
        <v>GB-CHC-1169016</v>
      </c>
      <c r="K282" s="11" t="str">
        <f>IF([1]source_data!G284="","",IF([1]source_data!I284="","",VLOOKUP([1]source_data!I284,[1]codelist_mapping!A:C,3,FALSE)))</f>
        <v>GTIR030</v>
      </c>
      <c r="L282" s="11" t="str">
        <f>IF([1]source_data!G284="","",IF([1]source_data!J284="","",VLOOKUP([1]source_data!J284,[1]codelist_mapping!A:C,3,FALSE)))</f>
        <v/>
      </c>
      <c r="M282" s="11" t="str">
        <f>IF([1]source_data!G284="","",IF([1]source_data!K284="","",IF([1]source_data!M284&lt;&gt;"",CONCATENATE(VLOOKUP([1]source_data!K284,[1]codelist_mapping!F:H,3,FALSE)&amp;";"&amp;VLOOKUP([1]source_data!L284,[1]codelist_mapping!F:H,3,FALSE)&amp;";"&amp;VLOOKUP([1]source_data!M284,[1]codelist_mapping!F:H,3,FALSE)),IF([1]source_data!L284&lt;&gt;"",CONCATENATE(VLOOKUP([1]source_data!K284,[1]codelist_mapping!F:H,3,FALSE)&amp;";"&amp;VLOOKUP([1]source_data!L284,[1]codelist_mapping!F:H,3,FALSE)),IF([1]source_data!K284&lt;&gt;"",CONCATENATE(VLOOKUP([1]source_data!K284,[1]codelist_mapping!F:H,3,FALSE)))))))</f>
        <v>GTIP020;GTIP020</v>
      </c>
      <c r="N282" s="14" t="str">
        <f>IF([1]source_data!G284="","",IF([1]source_data!D284="","",VLOOKUP([1]source_data!D284,[1]geo_data!A:I,9,FALSE)))</f>
        <v>Goldington</v>
      </c>
      <c r="O282" s="14" t="str">
        <f>IF([1]source_data!G284="","",IF([1]source_data!D284="","",VLOOKUP([1]source_data!D284,[1]geo_data!A:I,8,FALSE)))</f>
        <v>E05014498</v>
      </c>
      <c r="P282" s="14" t="str">
        <f>IF([1]source_data!G284="","",IF(LEFT(O282,3)="E05","WD",IF(LEFT(O282,3)="S13","WD",IF(LEFT(O282,3)="W05","WD",IF(LEFT(O282,3)="W06","UA",IF(LEFT(O282,3)="S12","CA",IF(LEFT(O282,3)="E06","UA",IF(LEFT(O282,3)="E07","NMD",IF(LEFT(O282,3)="E08","MD",IF(LEFT(O282,3)="E09","LONB"))))))))))</f>
        <v>WD</v>
      </c>
      <c r="Q282" s="14" t="str">
        <f>IF([1]source_data!G284="","",IF([1]source_data!D284="","",VLOOKUP([1]source_data!D284,[1]geo_data!A:I,7,FALSE)))</f>
        <v>Bedford</v>
      </c>
      <c r="R282" s="14" t="str">
        <f>IF([1]source_data!G284="","",IF([1]source_data!D284="","",VLOOKUP([1]source_data!D284,[1]geo_data!A:I,6,FALSE)))</f>
        <v>E06000055</v>
      </c>
      <c r="S282" s="14" t="str">
        <f>IF([1]source_data!G284="","",IF(LEFT(R282,3)="E05","WD",IF(LEFT(R282,3)="S13","WD",IF(LEFT(R282,3)="W05","WD",IF(LEFT(R282,3)="W06","UA",IF(LEFT(R282,3)="S12","CA",IF(LEFT(R282,3)="E06","UA",IF(LEFT(R282,3)="E07","NMD",IF(LEFT(R282,3)="E08","MD",IF(LEFT(R282,3)="E09","LONB"))))))))))</f>
        <v>UA</v>
      </c>
      <c r="T282" s="11" t="str">
        <f>IF([1]source_data!G284="","",IF([1]source_data!N284="","",[1]source_data!N284))</f>
        <v>Hardship Grant</v>
      </c>
      <c r="U282" s="15">
        <f>IF([1]source_data!G284="","",[1]tailored_settings!$B$8)</f>
        <v>46239</v>
      </c>
      <c r="V282" s="11" t="str">
        <f>IF([1]source_data!G284="","",[1]tailored_settings!$B$9)</f>
        <v>http://www.longleigh.org/</v>
      </c>
      <c r="W282" s="13" t="str">
        <f>IF([1]source_data!G284="","",IF([1]source_data!O284="","",[1]source_data!O284))</f>
        <v>2025-11-28</v>
      </c>
      <c r="X282" s="16" t="str">
        <f>IF([1]source_data!G284="","",IF([1]source_data!P284="","",[1]source_data!P284))</f>
        <v>2026-01-07</v>
      </c>
      <c r="Y282" s="17">
        <f>IF([1]source_data!G284="","",IF([1]source_data!Q284="","",[1]source_data!Q284))</f>
        <v>1</v>
      </c>
      <c r="Z282" s="18" t="str">
        <f>IF([1]source_data!G284="","",IF([1]source_data!I284="","",[1]tailored_settings!$B$10))</f>
        <v>Primary grant reason</v>
      </c>
      <c r="AA282" s="18" t="str">
        <f>IF([1]source_data!G284="","",IF([1]source_data!I284="","",[1]source_data!I284))</f>
        <v>1. Customer/family with a diagnosed condition or disability</v>
      </c>
      <c r="AB282" s="18" t="str">
        <f>IF([1]source_data!G284="","",IF([1]source_data!J284="","",[1]tailored_settings!$B$11))</f>
        <v/>
      </c>
      <c r="AC282" s="18" t="str">
        <f>IF([1]source_data!G284="","",IF([1]source_data!J284="","",[1]source_data!J284))</f>
        <v/>
      </c>
      <c r="AD282" s="18" t="str">
        <f>IF([1]source_data!G284="","",IF([1]source_data!K284="","",[1]tailored_settings!$B$12))</f>
        <v>Grant purpose</v>
      </c>
      <c r="AE282" s="18" t="str">
        <f>IF([1]source_data!G284="","",IF([1]source_data!K284="","",[1]source_data!K284))</f>
        <v xml:space="preserve">Furniture </v>
      </c>
      <c r="AF282" s="18" t="str">
        <f>IF([1]source_data!G284="","",IF([1]source_data!K284="","",[1]tailored_settings!$B$13))</f>
        <v>Grant purpose</v>
      </c>
      <c r="AG282" s="18" t="str">
        <f>IF([1]source_data!G284="","",IF([1]source_data!K284="","",[1]source_data!K284))</f>
        <v xml:space="preserve">Furniture </v>
      </c>
      <c r="AH282" s="18" t="str">
        <f>IF([1]source_data!G284="","",IF([1]source_data!M284="","",[1]tailored_settings!$B$14))</f>
        <v/>
      </c>
      <c r="AI282" s="18" t="str">
        <f>IF([1]source_data!G284="","",IF([1]source_data!M284="","",[1]source_data!M284))</f>
        <v/>
      </c>
    </row>
    <row r="283" spans="1:35" ht="16" x14ac:dyDescent="0.2">
      <c r="A283" s="11" t="str">
        <f>IF([1]source_data!G285="","",IF(AND([1]source_data!C285&lt;&gt;"",[1]tailored_settings!$B$15="Publish"),CONCATENATE([1]tailored_settings!$B$2&amp;[1]source_data!C285),IF(AND([1]source_data!C285&lt;&gt;"",[1]tailored_settings!$B$15="Do not publish"),CONCATENATE([1]tailored_settings!$B$2&amp;TEXT(ROW(A283)-1,"0000")&amp;"_"&amp;TEXT(F283,"yyyy-mm")),CONCATENATE([1]tailored_settings!$B$2&amp;TEXT(ROW(A283)-1,"0000")&amp;"_"&amp;TEXT(F283,"yyyy-mm")))))</f>
        <v>360G-Longleigh-E25-00365W</v>
      </c>
      <c r="B283" s="11" t="str">
        <f>IF([1]source_data!G285="","",IF([1]source_data!E285&lt;&gt;"",[1]source_data!E285,CONCATENATE("Grant to "&amp;G283)))</f>
        <v>Grant to Individual Recipient</v>
      </c>
      <c r="C283" s="11" t="str">
        <f>IF([1]source_data!G285="","",IF([1]source_data!F285="",_xlfn.XLOOKUP(T283,[1]tailored_settings!$B$20:$B$25,[1]tailored_settings!$A$20:$A$25,"")))</f>
        <v>Helping to alleviate financial hardship</v>
      </c>
      <c r="D283" s="12">
        <f>IF([1]source_data!G285="","",IF([1]source_data!G285="","",[1]source_data!G285))</f>
        <v>150</v>
      </c>
      <c r="E283" s="11" t="str">
        <f>IF([1]source_data!G285="","",[1]tailored_settings!$B$3)</f>
        <v>GBP</v>
      </c>
      <c r="F283" s="13" t="str">
        <f>IF([1]source_data!G285="","",IF([1]source_data!H285="","",[1]source_data!H285))</f>
        <v>2025-11-24</v>
      </c>
      <c r="G283" s="11" t="str">
        <f>IF([1]source_data!G285="","",[1]tailored_settings!$B$5)</f>
        <v>Individual Recipient</v>
      </c>
      <c r="H283" s="11" t="str">
        <f>IF([1]source_data!G285="","",IF(AND([1]source_data!A285&lt;&gt;"",[1]tailored_settings!$B$16="Publish"),CONCATENATE([1]tailored_settings!$B$2&amp;[1]source_data!A285),IF(AND([1]source_data!A285&lt;&gt;"",[1]tailored_settings!$B$16="Do not publish"),CONCATENATE([1]tailored_settings!$B$4&amp;TEXT(ROW(A283)-1,"0000")&amp;"_"&amp;TEXT(F283,"yyyy-mm")),CONCATENATE([1]tailored_settings!$B$4&amp;TEXT(ROW(A283)-1,"0000")&amp;"_"&amp;TEXT(F283,"yyyy-mm")))))</f>
        <v>360G-Longleigh-IND-0282_2025-11</v>
      </c>
      <c r="I283" s="11" t="str">
        <f>IF([1]source_data!G285="","",[1]tailored_settings!$B$7)</f>
        <v>Longleigh Foundation</v>
      </c>
      <c r="J283" s="11" t="str">
        <f>IF([1]source_data!G285="","",[1]tailored_settings!$B$6)</f>
        <v>GB-CHC-1169016</v>
      </c>
      <c r="K283" s="11" t="str">
        <f>IF([1]source_data!G285="","",IF([1]source_data!I285="","",VLOOKUP([1]source_data!I285,[1]codelist_mapping!A:C,3,FALSE)))</f>
        <v>GTIR100</v>
      </c>
      <c r="L283" s="11" t="str">
        <f>IF([1]source_data!G285="","",IF([1]source_data!J285="","",VLOOKUP([1]source_data!J285,[1]codelist_mapping!A:C,3,FALSE)))</f>
        <v/>
      </c>
      <c r="M283" s="11" t="str">
        <f>IF([1]source_data!G285="","",IF([1]source_data!K285="","",IF([1]source_data!M285&lt;&gt;"",CONCATENATE(VLOOKUP([1]source_data!K285,[1]codelist_mapping!F:H,3,FALSE)&amp;";"&amp;VLOOKUP([1]source_data!L285,[1]codelist_mapping!F:H,3,FALSE)&amp;";"&amp;VLOOKUP([1]source_data!M285,[1]codelist_mapping!F:H,3,FALSE)),IF([1]source_data!L285&lt;&gt;"",CONCATENATE(VLOOKUP([1]source_data!K285,[1]codelist_mapping!F:H,3,FALSE)&amp;";"&amp;VLOOKUP([1]source_data!L285,[1]codelist_mapping!F:H,3,FALSE)),IF([1]source_data!K285&lt;&gt;"",CONCATENATE(VLOOKUP([1]source_data!K285,[1]codelist_mapping!F:H,3,FALSE)))))))</f>
        <v>GTIP060;GTIP120</v>
      </c>
      <c r="N283" s="14" t="str">
        <f>IF([1]source_data!G285="","",IF([1]source_data!D285="","",VLOOKUP([1]source_data!D285,[1]geo_data!A:I,9,FALSE)))</f>
        <v>Skipton North &amp; Embsay-with-Eastby</v>
      </c>
      <c r="O283" s="14" t="str">
        <f>IF([1]source_data!G285="","",IF([1]source_data!D285="","",VLOOKUP([1]source_data!D285,[1]geo_data!A:I,8,FALSE)))</f>
        <v>E05014320</v>
      </c>
      <c r="P283" s="14" t="str">
        <f>IF([1]source_data!G285="","",IF(LEFT(O283,3)="E05","WD",IF(LEFT(O283,3)="S13","WD",IF(LEFT(O283,3)="W05","WD",IF(LEFT(O283,3)="W06","UA",IF(LEFT(O283,3)="S12","CA",IF(LEFT(O283,3)="E06","UA",IF(LEFT(O283,3)="E07","NMD",IF(LEFT(O283,3)="E08","MD",IF(LEFT(O283,3)="E09","LONB"))))))))))</f>
        <v>WD</v>
      </c>
      <c r="Q283" s="14" t="str">
        <f>IF([1]source_data!G285="","",IF([1]source_data!D285="","",VLOOKUP([1]source_data!D285,[1]geo_data!A:I,7,FALSE)))</f>
        <v>North Yorkshire</v>
      </c>
      <c r="R283" s="14" t="str">
        <f>IF([1]source_data!G285="","",IF([1]source_data!D285="","",VLOOKUP([1]source_data!D285,[1]geo_data!A:I,6,FALSE)))</f>
        <v>E06000065</v>
      </c>
      <c r="S283" s="14" t="str">
        <f>IF([1]source_data!G285="","",IF(LEFT(R283,3)="E05","WD",IF(LEFT(R283,3)="S13","WD",IF(LEFT(R283,3)="W05","WD",IF(LEFT(R283,3)="W06","UA",IF(LEFT(R283,3)="S12","CA",IF(LEFT(R283,3)="E06","UA",IF(LEFT(R283,3)="E07","NMD",IF(LEFT(R283,3)="E08","MD",IF(LEFT(R283,3)="E09","LONB"))))))))))</f>
        <v>UA</v>
      </c>
      <c r="T283" s="11" t="str">
        <f>IF([1]source_data!G285="","",IF([1]source_data!N285="","",[1]source_data!N285))</f>
        <v>Hardship Grant</v>
      </c>
      <c r="U283" s="15">
        <f>IF([1]source_data!G285="","",[1]tailored_settings!$B$8)</f>
        <v>46239</v>
      </c>
      <c r="V283" s="11" t="str">
        <f>IF([1]source_data!G285="","",[1]tailored_settings!$B$9)</f>
        <v>http://www.longleigh.org/</v>
      </c>
      <c r="W283" s="13" t="str">
        <f>IF([1]source_data!G285="","",IF([1]source_data!O285="","",[1]source_data!O285))</f>
        <v>2025-11-24</v>
      </c>
      <c r="X283" s="16" t="str">
        <f>IF([1]source_data!G285="","",IF([1]source_data!P285="","",[1]source_data!P285))</f>
        <v>2025-12-03</v>
      </c>
      <c r="Y283" s="17">
        <f>IF([1]source_data!G285="","",IF([1]source_data!Q285="","",[1]source_data!Q285))</f>
        <v>0</v>
      </c>
      <c r="Z283" s="18" t="str">
        <f>IF([1]source_data!G285="","",IF([1]source_data!I285="","",[1]tailored_settings!$B$10))</f>
        <v>Primary grant reason</v>
      </c>
      <c r="AA283" s="18" t="str">
        <f>IF([1]source_data!G285="","",IF([1]source_data!I285="","",[1]source_data!I285))</f>
        <v>5. Customer/family having been the victims of a reported crime in their home.</v>
      </c>
      <c r="AB283" s="18" t="str">
        <f>IF([1]source_data!G285="","",IF([1]source_data!J285="","",[1]tailored_settings!$B$11))</f>
        <v/>
      </c>
      <c r="AC283" s="18" t="str">
        <f>IF([1]source_data!G285="","",IF([1]source_data!J285="","",[1]source_data!J285))</f>
        <v/>
      </c>
      <c r="AD283" s="18" t="str">
        <f>IF([1]source_data!G285="","",IF([1]source_data!K285="","",[1]tailored_settings!$B$12))</f>
        <v>Grant purpose</v>
      </c>
      <c r="AE283" s="18" t="str">
        <f>IF([1]source_data!G285="","",IF([1]source_data!K285="","",[1]source_data!K285))</f>
        <v>Removals</v>
      </c>
      <c r="AF283" s="18" t="str">
        <f>IF([1]source_data!G285="","",IF([1]source_data!K285="","",[1]tailored_settings!$B$13))</f>
        <v>Grant purpose</v>
      </c>
      <c r="AG283" s="18" t="str">
        <f>IF([1]source_data!G285="","",IF([1]source_data!K285="","",[1]source_data!K285))</f>
        <v>Removals</v>
      </c>
      <c r="AH283" s="18" t="str">
        <f>IF([1]source_data!G285="","",IF([1]source_data!M285="","",[1]tailored_settings!$B$14))</f>
        <v/>
      </c>
      <c r="AI283" s="18" t="str">
        <f>IF([1]source_data!G285="","",IF([1]source_data!M285="","",[1]source_data!M285))</f>
        <v/>
      </c>
    </row>
    <row r="284" spans="1:35" ht="16" x14ac:dyDescent="0.2">
      <c r="A284" s="11" t="str">
        <f>IF([1]source_data!G286="","",IF(AND([1]source_data!C286&lt;&gt;"",[1]tailored_settings!$B$15="Publish"),CONCATENATE([1]tailored_settings!$B$2&amp;[1]source_data!C286),IF(AND([1]source_data!C286&lt;&gt;"",[1]tailored_settings!$B$15="Do not publish"),CONCATENATE([1]tailored_settings!$B$2&amp;TEXT(ROW(A284)-1,"0000")&amp;"_"&amp;TEXT(F284,"yyyy-mm")),CONCATENATE([1]tailored_settings!$B$2&amp;TEXT(ROW(A284)-1,"0000")&amp;"_"&amp;TEXT(F284,"yyyy-mm")))))</f>
        <v>360G-Longleigh-E25-00366W</v>
      </c>
      <c r="B284" s="11" t="str">
        <f>IF([1]source_data!G286="","",IF([1]source_data!E286&lt;&gt;"",[1]source_data!E286,CONCATENATE("Grant to "&amp;G284)))</f>
        <v>Grant to Individual Recipient</v>
      </c>
      <c r="C284" s="11" t="str">
        <f>IF([1]source_data!G286="","",IF([1]source_data!F286="",_xlfn.XLOOKUP(T284,[1]tailored_settings!$B$20:$B$25,[1]tailored_settings!$A$20:$A$25,"")))</f>
        <v>Providing financial aid during a time of crisis</v>
      </c>
      <c r="D284" s="12">
        <f>IF([1]source_data!G286="","",IF([1]source_data!G286="","",[1]source_data!G286))</f>
        <v>308</v>
      </c>
      <c r="E284" s="11" t="str">
        <f>IF([1]source_data!G286="","",[1]tailored_settings!$B$3)</f>
        <v>GBP</v>
      </c>
      <c r="F284" s="13" t="str">
        <f>IF([1]source_data!G286="","",IF([1]source_data!H286="","",[1]source_data!H286))</f>
        <v>2025-11-24</v>
      </c>
      <c r="G284" s="11" t="str">
        <f>IF([1]source_data!G286="","",[1]tailored_settings!$B$5)</f>
        <v>Individual Recipient</v>
      </c>
      <c r="H284" s="11" t="str">
        <f>IF([1]source_data!G286="","",IF(AND([1]source_data!A286&lt;&gt;"",[1]tailored_settings!$B$16="Publish"),CONCATENATE([1]tailored_settings!$B$2&amp;[1]source_data!A286),IF(AND([1]source_data!A286&lt;&gt;"",[1]tailored_settings!$B$16="Do not publish"),CONCATENATE([1]tailored_settings!$B$4&amp;TEXT(ROW(A284)-1,"0000")&amp;"_"&amp;TEXT(F284,"yyyy-mm")),CONCATENATE([1]tailored_settings!$B$4&amp;TEXT(ROW(A284)-1,"0000")&amp;"_"&amp;TEXT(F284,"yyyy-mm")))))</f>
        <v>360G-Longleigh-IND-0283_2025-11</v>
      </c>
      <c r="I284" s="11" t="str">
        <f>IF([1]source_data!G286="","",[1]tailored_settings!$B$7)</f>
        <v>Longleigh Foundation</v>
      </c>
      <c r="J284" s="11" t="str">
        <f>IF([1]source_data!G286="","",[1]tailored_settings!$B$6)</f>
        <v>GB-CHC-1169016</v>
      </c>
      <c r="K284" s="11" t="str">
        <f>IF([1]source_data!G286="","",IF([1]source_data!I286="","",VLOOKUP([1]source_data!I286,[1]codelist_mapping!A:C,3,FALSE)))</f>
        <v>GTIR030</v>
      </c>
      <c r="L284" s="11" t="str">
        <f>IF([1]source_data!G286="","",IF([1]source_data!J286="","",VLOOKUP([1]source_data!J286,[1]codelist_mapping!A:C,3,FALSE)))</f>
        <v>GTIR040</v>
      </c>
      <c r="M284" s="11" t="str">
        <f>IF([1]source_data!G286="","",IF([1]source_data!K286="","",IF([1]source_data!M286&lt;&gt;"",CONCATENATE(VLOOKUP([1]source_data!K286,[1]codelist_mapping!F:H,3,FALSE)&amp;";"&amp;VLOOKUP([1]source_data!L286,[1]codelist_mapping!F:H,3,FALSE)&amp;";"&amp;VLOOKUP([1]source_data!M286,[1]codelist_mapping!F:H,3,FALSE)),IF([1]source_data!L286&lt;&gt;"",CONCATENATE(VLOOKUP([1]source_data!K286,[1]codelist_mapping!F:H,3,FALSE)&amp;";"&amp;VLOOKUP([1]source_data!L286,[1]codelist_mapping!F:H,3,FALSE)),IF([1]source_data!K286&lt;&gt;"",CONCATENATE(VLOOKUP([1]source_data!K286,[1]codelist_mapping!F:H,3,FALSE)))))))</f>
        <v>GTIP070;GTIP050</v>
      </c>
      <c r="N284" s="14" t="str">
        <f>IF([1]source_data!G286="","",IF([1]source_data!D286="","",VLOOKUP([1]source_data!D286,[1]geo_data!A:I,9,FALSE)))</f>
        <v>Crewkerne</v>
      </c>
      <c r="O284" s="14" t="str">
        <f>IF([1]source_data!G286="","",IF([1]source_data!D286="","",VLOOKUP([1]source_data!D286,[1]geo_data!A:I,8,FALSE)))</f>
        <v>E05014356</v>
      </c>
      <c r="P284" s="14" t="str">
        <f>IF([1]source_data!G286="","",IF(LEFT(O284,3)="E05","WD",IF(LEFT(O284,3)="S13","WD",IF(LEFT(O284,3)="W05","WD",IF(LEFT(O284,3)="W06","UA",IF(LEFT(O284,3)="S12","CA",IF(LEFT(O284,3)="E06","UA",IF(LEFT(O284,3)="E07","NMD",IF(LEFT(O284,3)="E08","MD",IF(LEFT(O284,3)="E09","LONB"))))))))))</f>
        <v>WD</v>
      </c>
      <c r="Q284" s="14" t="str">
        <f>IF([1]source_data!G286="","",IF([1]source_data!D286="","",VLOOKUP([1]source_data!D286,[1]geo_data!A:I,7,FALSE)))</f>
        <v>Somerset</v>
      </c>
      <c r="R284" s="14" t="str">
        <f>IF([1]source_data!G286="","",IF([1]source_data!D286="","",VLOOKUP([1]source_data!D286,[1]geo_data!A:I,6,FALSE)))</f>
        <v>E06000066</v>
      </c>
      <c r="S284" s="14" t="str">
        <f>IF([1]source_data!G286="","",IF(LEFT(R284,3)="E05","WD",IF(LEFT(R284,3)="S13","WD",IF(LEFT(R284,3)="W05","WD",IF(LEFT(R284,3)="W06","UA",IF(LEFT(R284,3)="S12","CA",IF(LEFT(R284,3)="E06","UA",IF(LEFT(R284,3)="E07","NMD",IF(LEFT(R284,3)="E08","MD",IF(LEFT(R284,3)="E09","LONB"))))))))))</f>
        <v>UA</v>
      </c>
      <c r="T284" s="11" t="str">
        <f>IF([1]source_data!G286="","",IF([1]source_data!N286="","",[1]source_data!N286))</f>
        <v>Crisis Grant</v>
      </c>
      <c r="U284" s="15">
        <f>IF([1]source_data!G286="","",[1]tailored_settings!$B$8)</f>
        <v>46239</v>
      </c>
      <c r="V284" s="11" t="str">
        <f>IF([1]source_data!G286="","",[1]tailored_settings!$B$9)</f>
        <v>http://www.longleigh.org/</v>
      </c>
      <c r="W284" s="13" t="str">
        <f>IF([1]source_data!G286="","",IF([1]source_data!O286="","",[1]source_data!O286))</f>
        <v>2025-11-24</v>
      </c>
      <c r="X284" s="16" t="str">
        <f>IF([1]source_data!G286="","",IF([1]source_data!P286="","",[1]source_data!P286))</f>
        <v>2026-01-20</v>
      </c>
      <c r="Y284" s="17">
        <f>IF([1]source_data!G286="","",IF([1]source_data!Q286="","",[1]source_data!Q286))</f>
        <v>1</v>
      </c>
      <c r="Z284" s="18" t="str">
        <f>IF([1]source_data!G286="","",IF([1]source_data!I286="","",[1]tailored_settings!$B$10))</f>
        <v>Primary grant reason</v>
      </c>
      <c r="AA284" s="18" t="str">
        <f>IF([1]source_data!G286="","",IF([1]source_data!I286="","",[1]source_data!I286))</f>
        <v>1. Customer/family with a diagnosed condition or disability</v>
      </c>
      <c r="AB284" s="18" t="str">
        <f>IF([1]source_data!G286="","",IF([1]source_data!J286="","",[1]tailored_settings!$B$11))</f>
        <v>Secondary grant reason</v>
      </c>
      <c r="AC284" s="18" t="str">
        <f>IF([1]source_data!G286="","",IF([1]source_data!J286="","",[1]source_data!J286))</f>
        <v>2. Customer/family receiving medication and/or therapy for a mental health condition or substance addiction.</v>
      </c>
      <c r="AD284" s="18" t="str">
        <f>IF([1]source_data!G286="","",IF([1]source_data!K286="","",[1]tailored_settings!$B$12))</f>
        <v>Grant purpose</v>
      </c>
      <c r="AE284" s="18" t="str">
        <f>IF([1]source_data!G286="","",IF([1]source_data!K286="","",[1]source_data!K286))</f>
        <v>Food vouchers</v>
      </c>
      <c r="AF284" s="18" t="str">
        <f>IF([1]source_data!G286="","",IF([1]source_data!K286="","",[1]tailored_settings!$B$13))</f>
        <v>Grant purpose</v>
      </c>
      <c r="AG284" s="18" t="str">
        <f>IF([1]source_data!G286="","",IF([1]source_data!K286="","",[1]source_data!K286))</f>
        <v>Food vouchers</v>
      </c>
      <c r="AH284" s="18" t="str">
        <f>IF([1]source_data!G286="","",IF([1]source_data!M286="","",[1]tailored_settings!$B$14))</f>
        <v/>
      </c>
      <c r="AI284" s="18" t="str">
        <f>IF([1]source_data!G286="","",IF([1]source_data!M286="","",[1]source_data!M286))</f>
        <v/>
      </c>
    </row>
    <row r="285" spans="1:35" ht="16" x14ac:dyDescent="0.2">
      <c r="A285" s="11" t="str">
        <f>IF([1]source_data!G287="","",IF(AND([1]source_data!C287&lt;&gt;"",[1]tailored_settings!$B$15="Publish"),CONCATENATE([1]tailored_settings!$B$2&amp;[1]source_data!C287),IF(AND([1]source_data!C287&lt;&gt;"",[1]tailored_settings!$B$15="Do not publish"),CONCATENATE([1]tailored_settings!$B$2&amp;TEXT(ROW(A285)-1,"0000")&amp;"_"&amp;TEXT(F285,"yyyy-mm")),CONCATENATE([1]tailored_settings!$B$2&amp;TEXT(ROW(A285)-1,"0000")&amp;"_"&amp;TEXT(F285,"yyyy-mm")))))</f>
        <v>360G-Longleigh-E25-00367W</v>
      </c>
      <c r="B285" s="11" t="str">
        <f>IF([1]source_data!G287="","",IF([1]source_data!E287&lt;&gt;"",[1]source_data!E287,CONCATENATE("Grant to "&amp;G285)))</f>
        <v>Grant to Individual Recipient</v>
      </c>
      <c r="C285" s="11" t="str">
        <f>IF([1]source_data!G287="","",IF([1]source_data!F287="",_xlfn.XLOOKUP(T285,[1]tailored_settings!$B$20:$B$25,[1]tailored_settings!$A$20:$A$25,"")))</f>
        <v>Helping to alleviate financial hardship</v>
      </c>
      <c r="D285" s="12">
        <f>IF([1]source_data!G287="","",IF([1]source_data!G287="","",[1]source_data!G287))</f>
        <v>694.41</v>
      </c>
      <c r="E285" s="11" t="str">
        <f>IF([1]source_data!G287="","",[1]tailored_settings!$B$3)</f>
        <v>GBP</v>
      </c>
      <c r="F285" s="13" t="str">
        <f>IF([1]source_data!G287="","",IF([1]source_data!H287="","",[1]source_data!H287))</f>
        <v>2025-11-24</v>
      </c>
      <c r="G285" s="11" t="str">
        <f>IF([1]source_data!G287="","",[1]tailored_settings!$B$5)</f>
        <v>Individual Recipient</v>
      </c>
      <c r="H285" s="11" t="str">
        <f>IF([1]source_data!G287="","",IF(AND([1]source_data!A287&lt;&gt;"",[1]tailored_settings!$B$16="Publish"),CONCATENATE([1]tailored_settings!$B$2&amp;[1]source_data!A287),IF(AND([1]source_data!A287&lt;&gt;"",[1]tailored_settings!$B$16="Do not publish"),CONCATENATE([1]tailored_settings!$B$4&amp;TEXT(ROW(A285)-1,"0000")&amp;"_"&amp;TEXT(F285,"yyyy-mm")),CONCATENATE([1]tailored_settings!$B$4&amp;TEXT(ROW(A285)-1,"0000")&amp;"_"&amp;TEXT(F285,"yyyy-mm")))))</f>
        <v>360G-Longleigh-IND-0284_2025-11</v>
      </c>
      <c r="I285" s="11" t="str">
        <f>IF([1]source_data!G287="","",[1]tailored_settings!$B$7)</f>
        <v>Longleigh Foundation</v>
      </c>
      <c r="J285" s="11" t="str">
        <f>IF([1]source_data!G287="","",[1]tailored_settings!$B$6)</f>
        <v>GB-CHC-1169016</v>
      </c>
      <c r="K285" s="11" t="str">
        <f>IF([1]source_data!G287="","",IF([1]source_data!I287="","",VLOOKUP([1]source_data!I287,[1]codelist_mapping!A:C,3,FALSE)))</f>
        <v>GTIR030</v>
      </c>
      <c r="L285" s="11" t="str">
        <f>IF([1]source_data!G287="","",IF([1]source_data!J287="","",VLOOKUP([1]source_data!J287,[1]codelist_mapping!A:C,3,FALSE)))</f>
        <v/>
      </c>
      <c r="M285" s="11" t="str">
        <f>IF([1]source_data!G287="","",IF([1]source_data!K287="","",IF([1]source_data!M287&lt;&gt;"",CONCATENATE(VLOOKUP([1]source_data!K287,[1]codelist_mapping!F:H,3,FALSE)&amp;";"&amp;VLOOKUP([1]source_data!L287,[1]codelist_mapping!F:H,3,FALSE)&amp;";"&amp;VLOOKUP([1]source_data!M287,[1]codelist_mapping!F:H,3,FALSE)),IF([1]source_data!L287&lt;&gt;"",CONCATENATE(VLOOKUP([1]source_data!K287,[1]codelist_mapping!F:H,3,FALSE)&amp;";"&amp;VLOOKUP([1]source_data!L287,[1]codelist_mapping!F:H,3,FALSE)),IF([1]source_data!K287&lt;&gt;"",CONCATENATE(VLOOKUP([1]source_data!K287,[1]codelist_mapping!F:H,3,FALSE)))))))</f>
        <v>GTIP020</v>
      </c>
      <c r="N285" s="14" t="str">
        <f>IF([1]source_data!G287="","",IF([1]source_data!D287="","",VLOOKUP([1]source_data!D287,[1]geo_data!A:I,9,FALSE)))</f>
        <v>Wharfedale</v>
      </c>
      <c r="O285" s="14" t="str">
        <f>IF([1]source_data!G287="","",IF([1]source_data!D287="","",VLOOKUP([1]source_data!D287,[1]geo_data!A:I,8,FALSE)))</f>
        <v>E05001366</v>
      </c>
      <c r="P285" s="14" t="str">
        <f>IF([1]source_data!G287="","",IF(LEFT(O285,3)="E05","WD",IF(LEFT(O285,3)="S13","WD",IF(LEFT(O285,3)="W05","WD",IF(LEFT(O285,3)="W06","UA",IF(LEFT(O285,3)="S12","CA",IF(LEFT(O285,3)="E06","UA",IF(LEFT(O285,3)="E07","NMD",IF(LEFT(O285,3)="E08","MD",IF(LEFT(O285,3)="E09","LONB"))))))))))</f>
        <v>WD</v>
      </c>
      <c r="Q285" s="14" t="str">
        <f>IF([1]source_data!G287="","",IF([1]source_data!D287="","",VLOOKUP([1]source_data!D287,[1]geo_data!A:I,7,FALSE)))</f>
        <v>Bradford</v>
      </c>
      <c r="R285" s="14" t="str">
        <f>IF([1]source_data!G287="","",IF([1]source_data!D287="","",VLOOKUP([1]source_data!D287,[1]geo_data!A:I,6,FALSE)))</f>
        <v>E08000032</v>
      </c>
      <c r="S285" s="14" t="str">
        <f>IF([1]source_data!G287="","",IF(LEFT(R285,3)="E05","WD",IF(LEFT(R285,3)="S13","WD",IF(LEFT(R285,3)="W05","WD",IF(LEFT(R285,3)="W06","UA",IF(LEFT(R285,3)="S12","CA",IF(LEFT(R285,3)="E06","UA",IF(LEFT(R285,3)="E07","NMD",IF(LEFT(R285,3)="E08","MD",IF(LEFT(R285,3)="E09","LONB"))))))))))</f>
        <v>MD</v>
      </c>
      <c r="T285" s="11" t="str">
        <f>IF([1]source_data!G287="","",IF([1]source_data!N287="","",[1]source_data!N287))</f>
        <v>Hardship Grant</v>
      </c>
      <c r="U285" s="15">
        <f>IF([1]source_data!G287="","",[1]tailored_settings!$B$8)</f>
        <v>46239</v>
      </c>
      <c r="V285" s="11" t="str">
        <f>IF([1]source_data!G287="","",[1]tailored_settings!$B$9)</f>
        <v>http://www.longleigh.org/</v>
      </c>
      <c r="W285" s="13" t="str">
        <f>IF([1]source_data!G287="","",IF([1]source_data!O287="","",[1]source_data!O287))</f>
        <v>2025-11-24</v>
      </c>
      <c r="X285" s="16" t="str">
        <f>IF([1]source_data!G287="","",IF([1]source_data!P287="","",[1]source_data!P287))</f>
        <v>2025-12-18</v>
      </c>
      <c r="Y285" s="17">
        <f>IF([1]source_data!G287="","",IF([1]source_data!Q287="","",[1]source_data!Q287))</f>
        <v>0</v>
      </c>
      <c r="Z285" s="18" t="str">
        <f>IF([1]source_data!G287="","",IF([1]source_data!I287="","",[1]tailored_settings!$B$10))</f>
        <v>Primary grant reason</v>
      </c>
      <c r="AA285" s="18" t="str">
        <f>IF([1]source_data!G287="","",IF([1]source_data!I287="","",[1]source_data!I287))</f>
        <v>1. Customer/family with a diagnosed condition or disability</v>
      </c>
      <c r="AB285" s="18" t="str">
        <f>IF([1]source_data!G287="","",IF([1]source_data!J287="","",[1]tailored_settings!$B$11))</f>
        <v/>
      </c>
      <c r="AC285" s="18" t="str">
        <f>IF([1]source_data!G287="","",IF([1]source_data!J287="","",[1]source_data!J287))</f>
        <v/>
      </c>
      <c r="AD285" s="18" t="str">
        <f>IF([1]source_data!G287="","",IF([1]source_data!K287="","",[1]tailored_settings!$B$12))</f>
        <v>Grant purpose</v>
      </c>
      <c r="AE285" s="18" t="str">
        <f>IF([1]source_data!G287="","",IF([1]source_data!K287="","",[1]source_data!K287))</f>
        <v xml:space="preserve">Furniture </v>
      </c>
      <c r="AF285" s="18" t="str">
        <f>IF([1]source_data!G287="","",IF([1]source_data!K287="","",[1]tailored_settings!$B$13))</f>
        <v>Grant purpose</v>
      </c>
      <c r="AG285" s="18" t="str">
        <f>IF([1]source_data!G287="","",IF([1]source_data!K287="","",[1]source_data!K287))</f>
        <v xml:space="preserve">Furniture </v>
      </c>
      <c r="AH285" s="18" t="str">
        <f>IF([1]source_data!G287="","",IF([1]source_data!M287="","",[1]tailored_settings!$B$14))</f>
        <v/>
      </c>
      <c r="AI285" s="18" t="str">
        <f>IF([1]source_data!G287="","",IF([1]source_data!M287="","",[1]source_data!M287))</f>
        <v/>
      </c>
    </row>
    <row r="286" spans="1:35" ht="16" x14ac:dyDescent="0.2">
      <c r="A286" s="11" t="str">
        <f>IF([1]source_data!G288="","",IF(AND([1]source_data!C288&lt;&gt;"",[1]tailored_settings!$B$15="Publish"),CONCATENATE([1]tailored_settings!$B$2&amp;[1]source_data!C288),IF(AND([1]source_data!C288&lt;&gt;"",[1]tailored_settings!$B$15="Do not publish"),CONCATENATE([1]tailored_settings!$B$2&amp;TEXT(ROW(A286)-1,"0000")&amp;"_"&amp;TEXT(F286,"yyyy-mm")),CONCATENATE([1]tailored_settings!$B$2&amp;TEXT(ROW(A286)-1,"0000")&amp;"_"&amp;TEXT(F286,"yyyy-mm")))))</f>
        <v>360G-Longleigh-E25-00368W</v>
      </c>
      <c r="B286" s="11" t="str">
        <f>IF([1]source_data!G288="","",IF([1]source_data!E288&lt;&gt;"",[1]source_data!E288,CONCATENATE("Grant to "&amp;G286)))</f>
        <v>Grant to Individual Recipient</v>
      </c>
      <c r="C286" s="11" t="str">
        <f>IF([1]source_data!G288="","",IF([1]source_data!F288="",_xlfn.XLOOKUP(T286,[1]tailored_settings!$B$20:$B$25,[1]tailored_settings!$A$20:$A$25,"")))</f>
        <v>Helping to alleviate financial hardship</v>
      </c>
      <c r="D286" s="12">
        <f>IF([1]source_data!G288="","",IF([1]source_data!G288="","",[1]source_data!G288))</f>
        <v>743.98</v>
      </c>
      <c r="E286" s="11" t="str">
        <f>IF([1]source_data!G288="","",[1]tailored_settings!$B$3)</f>
        <v>GBP</v>
      </c>
      <c r="F286" s="13" t="str">
        <f>IF([1]source_data!G288="","",IF([1]source_data!H288="","",[1]source_data!H288))</f>
        <v>2025-11-24</v>
      </c>
      <c r="G286" s="11" t="str">
        <f>IF([1]source_data!G288="","",[1]tailored_settings!$B$5)</f>
        <v>Individual Recipient</v>
      </c>
      <c r="H286" s="11" t="str">
        <f>IF([1]source_data!G288="","",IF(AND([1]source_data!A288&lt;&gt;"",[1]tailored_settings!$B$16="Publish"),CONCATENATE([1]tailored_settings!$B$2&amp;[1]source_data!A288),IF(AND([1]source_data!A288&lt;&gt;"",[1]tailored_settings!$B$16="Do not publish"),CONCATENATE([1]tailored_settings!$B$4&amp;TEXT(ROW(A286)-1,"0000")&amp;"_"&amp;TEXT(F286,"yyyy-mm")),CONCATENATE([1]tailored_settings!$B$4&amp;TEXT(ROW(A286)-1,"0000")&amp;"_"&amp;TEXT(F286,"yyyy-mm")))))</f>
        <v>360G-Longleigh-IND-0285_2025-11</v>
      </c>
      <c r="I286" s="11" t="str">
        <f>IF([1]source_data!G288="","",[1]tailored_settings!$B$7)</f>
        <v>Longleigh Foundation</v>
      </c>
      <c r="J286" s="11" t="str">
        <f>IF([1]source_data!G288="","",[1]tailored_settings!$B$6)</f>
        <v>GB-CHC-1169016</v>
      </c>
      <c r="K286" s="11" t="str">
        <f>IF([1]source_data!G288="","",IF([1]source_data!I288="","",VLOOKUP([1]source_data!I288,[1]codelist_mapping!A:C,3,FALSE)))</f>
        <v>GTIR100</v>
      </c>
      <c r="L286" s="11" t="str">
        <f>IF([1]source_data!G288="","",IF([1]source_data!J288="","",VLOOKUP([1]source_data!J288,[1]codelist_mapping!A:C,3,FALSE)))</f>
        <v/>
      </c>
      <c r="M286" s="11" t="str">
        <f>IF([1]source_data!G288="","",IF([1]source_data!K288="","",IF([1]source_data!M288&lt;&gt;"",CONCATENATE(VLOOKUP([1]source_data!K288,[1]codelist_mapping!F:H,3,FALSE)&amp;";"&amp;VLOOKUP([1]source_data!L288,[1]codelist_mapping!F:H,3,FALSE)&amp;";"&amp;VLOOKUP([1]source_data!M288,[1]codelist_mapping!F:H,3,FALSE)),IF([1]source_data!L288&lt;&gt;"",CONCATENATE(VLOOKUP([1]source_data!K288,[1]codelist_mapping!F:H,3,FALSE)&amp;";"&amp;VLOOKUP([1]source_data!L288,[1]codelist_mapping!F:H,3,FALSE)),IF([1]source_data!K288&lt;&gt;"",CONCATENATE(VLOOKUP([1]source_data!K288,[1]codelist_mapping!F:H,3,FALSE)))))))</f>
        <v>GTIP020</v>
      </c>
      <c r="N286" s="14" t="str">
        <f>IF([1]source_data!G288="","",IF([1]source_data!D288="","",VLOOKUP([1]source_data!D288,[1]geo_data!A:I,9,FALSE)))</f>
        <v>Amesbury West</v>
      </c>
      <c r="O286" s="14" t="str">
        <f>IF([1]source_data!G288="","",IF([1]source_data!D288="","",VLOOKUP([1]source_data!D288,[1]geo_data!A:I,8,FALSE)))</f>
        <v>E05013402</v>
      </c>
      <c r="P286" s="14" t="str">
        <f>IF([1]source_data!G288="","",IF(LEFT(O286,3)="E05","WD",IF(LEFT(O286,3)="S13","WD",IF(LEFT(O286,3)="W05","WD",IF(LEFT(O286,3)="W06","UA",IF(LEFT(O286,3)="S12","CA",IF(LEFT(O286,3)="E06","UA",IF(LEFT(O286,3)="E07","NMD",IF(LEFT(O286,3)="E08","MD",IF(LEFT(O286,3)="E09","LONB"))))))))))</f>
        <v>WD</v>
      </c>
      <c r="Q286" s="14" t="str">
        <f>IF([1]source_data!G288="","",IF([1]source_data!D288="","",VLOOKUP([1]source_data!D288,[1]geo_data!A:I,7,FALSE)))</f>
        <v>Wiltshire</v>
      </c>
      <c r="R286" s="14" t="str">
        <f>IF([1]source_data!G288="","",IF([1]source_data!D288="","",VLOOKUP([1]source_data!D288,[1]geo_data!A:I,6,FALSE)))</f>
        <v>E06000054</v>
      </c>
      <c r="S286" s="14" t="str">
        <f>IF([1]source_data!G288="","",IF(LEFT(R286,3)="E05","WD",IF(LEFT(R286,3)="S13","WD",IF(LEFT(R286,3)="W05","WD",IF(LEFT(R286,3)="W06","UA",IF(LEFT(R286,3)="S12","CA",IF(LEFT(R286,3)="E06","UA",IF(LEFT(R286,3)="E07","NMD",IF(LEFT(R286,3)="E08","MD",IF(LEFT(R286,3)="E09","LONB"))))))))))</f>
        <v>UA</v>
      </c>
      <c r="T286" s="11" t="str">
        <f>IF([1]source_data!G288="","",IF([1]source_data!N288="","",[1]source_data!N288))</f>
        <v>Hardship Grant</v>
      </c>
      <c r="U286" s="15">
        <f>IF([1]source_data!G288="","",[1]tailored_settings!$B$8)</f>
        <v>46239</v>
      </c>
      <c r="V286" s="11" t="str">
        <f>IF([1]source_data!G288="","",[1]tailored_settings!$B$9)</f>
        <v>http://www.longleigh.org/</v>
      </c>
      <c r="W286" s="13" t="str">
        <f>IF([1]source_data!G288="","",IF([1]source_data!O288="","",[1]source_data!O288))</f>
        <v>2025-11-24</v>
      </c>
      <c r="X286" s="16" t="str">
        <f>IF([1]source_data!G288="","",IF([1]source_data!P288="","",[1]source_data!P288))</f>
        <v>2026-01-07</v>
      </c>
      <c r="Y286" s="17">
        <f>IF([1]source_data!G288="","",IF([1]source_data!Q288="","",[1]source_data!Q288))</f>
        <v>1</v>
      </c>
      <c r="Z286" s="18" t="str">
        <f>IF([1]source_data!G288="","",IF([1]source_data!I288="","",[1]tailored_settings!$B$10))</f>
        <v>Primary grant reason</v>
      </c>
      <c r="AA286" s="18" t="str">
        <f>IF([1]source_data!G288="","",IF([1]source_data!I288="","",[1]source_data!I288))</f>
        <v>5. Customer/family having been the victims of a reported crime in their home.</v>
      </c>
      <c r="AB286" s="18" t="str">
        <f>IF([1]source_data!G288="","",IF([1]source_data!J288="","",[1]tailored_settings!$B$11))</f>
        <v/>
      </c>
      <c r="AC286" s="18" t="str">
        <f>IF([1]source_data!G288="","",IF([1]source_data!J288="","",[1]source_data!J288))</f>
        <v/>
      </c>
      <c r="AD286" s="18" t="str">
        <f>IF([1]source_data!G288="","",IF([1]source_data!K288="","",[1]tailored_settings!$B$12))</f>
        <v>Grant purpose</v>
      </c>
      <c r="AE286" s="18" t="str">
        <f>IF([1]source_data!G288="","",IF([1]source_data!K288="","",[1]source_data!K288))</f>
        <v>Appliances</v>
      </c>
      <c r="AF286" s="18" t="str">
        <f>IF([1]source_data!G288="","",IF([1]source_data!K288="","",[1]tailored_settings!$B$13))</f>
        <v>Grant purpose</v>
      </c>
      <c r="AG286" s="18" t="str">
        <f>IF([1]source_data!G288="","",IF([1]source_data!K288="","",[1]source_data!K288))</f>
        <v>Appliances</v>
      </c>
      <c r="AH286" s="18" t="str">
        <f>IF([1]source_data!G288="","",IF([1]source_data!M288="","",[1]tailored_settings!$B$14))</f>
        <v/>
      </c>
      <c r="AI286" s="18" t="str">
        <f>IF([1]source_data!G288="","",IF([1]source_data!M288="","",[1]source_data!M288))</f>
        <v/>
      </c>
    </row>
    <row r="287" spans="1:35" ht="16" x14ac:dyDescent="0.2">
      <c r="A287" s="11" t="str">
        <f>IF([1]source_data!G289="","",IF(AND([1]source_data!C289&lt;&gt;"",[1]tailored_settings!$B$15="Publish"),CONCATENATE([1]tailored_settings!$B$2&amp;[1]source_data!C289),IF(AND([1]source_data!C289&lt;&gt;"",[1]tailored_settings!$B$15="Do not publish"),CONCATENATE([1]tailored_settings!$B$2&amp;TEXT(ROW(A287)-1,"0000")&amp;"_"&amp;TEXT(F287,"yyyy-mm")),CONCATENATE([1]tailored_settings!$B$2&amp;TEXT(ROW(A287)-1,"0000")&amp;"_"&amp;TEXT(F287,"yyyy-mm")))))</f>
        <v>360G-Longleigh-E25-00369W</v>
      </c>
      <c r="B287" s="11" t="str">
        <f>IF([1]source_data!G289="","",IF([1]source_data!E289&lt;&gt;"",[1]source_data!E289,CONCATENATE("Grant to "&amp;G287)))</f>
        <v>Grant to Individual Recipient</v>
      </c>
      <c r="C287" s="11" t="str">
        <f>IF([1]source_data!G289="","",IF([1]source_data!F289="",_xlfn.XLOOKUP(T287,[1]tailored_settings!$B$20:$B$25,[1]tailored_settings!$A$20:$A$25,"")))</f>
        <v>Helping to alleviate financial hardship</v>
      </c>
      <c r="D287" s="12">
        <f>IF([1]source_data!G289="","",IF([1]source_data!G289="","",[1]source_data!G289))</f>
        <v>583.98</v>
      </c>
      <c r="E287" s="11" t="str">
        <f>IF([1]source_data!G289="","",[1]tailored_settings!$B$3)</f>
        <v>GBP</v>
      </c>
      <c r="F287" s="13" t="str">
        <f>IF([1]source_data!G289="","",IF([1]source_data!H289="","",[1]source_data!H289))</f>
        <v>2025-11-24</v>
      </c>
      <c r="G287" s="11" t="str">
        <f>IF([1]source_data!G289="","",[1]tailored_settings!$B$5)</f>
        <v>Individual Recipient</v>
      </c>
      <c r="H287" s="11" t="str">
        <f>IF([1]source_data!G289="","",IF(AND([1]source_data!A289&lt;&gt;"",[1]tailored_settings!$B$16="Publish"),CONCATENATE([1]tailored_settings!$B$2&amp;[1]source_data!A289),IF(AND([1]source_data!A289&lt;&gt;"",[1]tailored_settings!$B$16="Do not publish"),CONCATENATE([1]tailored_settings!$B$4&amp;TEXT(ROW(A287)-1,"0000")&amp;"_"&amp;TEXT(F287,"yyyy-mm")),CONCATENATE([1]tailored_settings!$B$4&amp;TEXT(ROW(A287)-1,"0000")&amp;"_"&amp;TEXT(F287,"yyyy-mm")))))</f>
        <v>360G-Longleigh-IND-0286_2025-11</v>
      </c>
      <c r="I287" s="11" t="str">
        <f>IF([1]source_data!G289="","",[1]tailored_settings!$B$7)</f>
        <v>Longleigh Foundation</v>
      </c>
      <c r="J287" s="11" t="str">
        <f>IF([1]source_data!G289="","",[1]tailored_settings!$B$6)</f>
        <v>GB-CHC-1169016</v>
      </c>
      <c r="K287" s="11" t="str">
        <f>IF([1]source_data!G289="","",IF([1]source_data!I289="","",VLOOKUP([1]source_data!I289,[1]codelist_mapping!A:C,3,FALSE)))</f>
        <v>GTIR100</v>
      </c>
      <c r="L287" s="11" t="str">
        <f>IF([1]source_data!G289="","",IF([1]source_data!J289="","",VLOOKUP([1]source_data!J289,[1]codelist_mapping!A:C,3,FALSE)))</f>
        <v/>
      </c>
      <c r="M287" s="11" t="str">
        <f>IF([1]source_data!G289="","",IF([1]source_data!K289="","",IF([1]source_data!M289&lt;&gt;"",CONCATENATE(VLOOKUP([1]source_data!K289,[1]codelist_mapping!F:H,3,FALSE)&amp;";"&amp;VLOOKUP([1]source_data!L289,[1]codelist_mapping!F:H,3,FALSE)&amp;";"&amp;VLOOKUP([1]source_data!M289,[1]codelist_mapping!F:H,3,FALSE)),IF([1]source_data!L289&lt;&gt;"",CONCATENATE(VLOOKUP([1]source_data!K289,[1]codelist_mapping!F:H,3,FALSE)&amp;";"&amp;VLOOKUP([1]source_data!L289,[1]codelist_mapping!F:H,3,FALSE)),IF([1]source_data!K289&lt;&gt;"",CONCATENATE(VLOOKUP([1]source_data!K289,[1]codelist_mapping!F:H,3,FALSE)))))))</f>
        <v>GTIP020;GTIP020</v>
      </c>
      <c r="N287" s="14" t="str">
        <f>IF([1]source_data!G289="","",IF([1]source_data!D289="","",VLOOKUP([1]source_data!D289,[1]geo_data!A:I,9,FALSE)))</f>
        <v>Amesbury West</v>
      </c>
      <c r="O287" s="14" t="str">
        <f>IF([1]source_data!G289="","",IF([1]source_data!D289="","",VLOOKUP([1]source_data!D289,[1]geo_data!A:I,8,FALSE)))</f>
        <v>E05013402</v>
      </c>
      <c r="P287" s="14" t="str">
        <f>IF([1]source_data!G289="","",IF(LEFT(O287,3)="E05","WD",IF(LEFT(O287,3)="S13","WD",IF(LEFT(O287,3)="W05","WD",IF(LEFT(O287,3)="W06","UA",IF(LEFT(O287,3)="S12","CA",IF(LEFT(O287,3)="E06","UA",IF(LEFT(O287,3)="E07","NMD",IF(LEFT(O287,3)="E08","MD",IF(LEFT(O287,3)="E09","LONB"))))))))))</f>
        <v>WD</v>
      </c>
      <c r="Q287" s="14" t="str">
        <f>IF([1]source_data!G289="","",IF([1]source_data!D289="","",VLOOKUP([1]source_data!D289,[1]geo_data!A:I,7,FALSE)))</f>
        <v>Wiltshire</v>
      </c>
      <c r="R287" s="14" t="str">
        <f>IF([1]source_data!G289="","",IF([1]source_data!D289="","",VLOOKUP([1]source_data!D289,[1]geo_data!A:I,6,FALSE)))</f>
        <v>E06000054</v>
      </c>
      <c r="S287" s="14" t="str">
        <f>IF([1]source_data!G289="","",IF(LEFT(R287,3)="E05","WD",IF(LEFT(R287,3)="S13","WD",IF(LEFT(R287,3)="W05","WD",IF(LEFT(R287,3)="W06","UA",IF(LEFT(R287,3)="S12","CA",IF(LEFT(R287,3)="E06","UA",IF(LEFT(R287,3)="E07","NMD",IF(LEFT(R287,3)="E08","MD",IF(LEFT(R287,3)="E09","LONB"))))))))))</f>
        <v>UA</v>
      </c>
      <c r="T287" s="11" t="str">
        <f>IF([1]source_data!G289="","",IF([1]source_data!N289="","",[1]source_data!N289))</f>
        <v>Hardship Grant</v>
      </c>
      <c r="U287" s="15">
        <f>IF([1]source_data!G289="","",[1]tailored_settings!$B$8)</f>
        <v>46239</v>
      </c>
      <c r="V287" s="11" t="str">
        <f>IF([1]source_data!G289="","",[1]tailored_settings!$B$9)</f>
        <v>http://www.longleigh.org/</v>
      </c>
      <c r="W287" s="13" t="str">
        <f>IF([1]source_data!G289="","",IF([1]source_data!O289="","",[1]source_data!O289))</f>
        <v>2025-11-24</v>
      </c>
      <c r="X287" s="16" t="str">
        <f>IF([1]source_data!G289="","",IF([1]source_data!P289="","",[1]source_data!P289))</f>
        <v>2025-12-17</v>
      </c>
      <c r="Y287" s="17">
        <f>IF([1]source_data!G289="","",IF([1]source_data!Q289="","",[1]source_data!Q289))</f>
        <v>0</v>
      </c>
      <c r="Z287" s="18" t="str">
        <f>IF([1]source_data!G289="","",IF([1]source_data!I289="","",[1]tailored_settings!$B$10))</f>
        <v>Primary grant reason</v>
      </c>
      <c r="AA287" s="18" t="str">
        <f>IF([1]source_data!G289="","",IF([1]source_data!I289="","",[1]source_data!I289))</f>
        <v>5. Customer/family having been the victims of a reported crime in their home.</v>
      </c>
      <c r="AB287" s="18" t="str">
        <f>IF([1]source_data!G289="","",IF([1]source_data!J289="","",[1]tailored_settings!$B$11))</f>
        <v/>
      </c>
      <c r="AC287" s="18" t="str">
        <f>IF([1]source_data!G289="","",IF([1]source_data!J289="","",[1]source_data!J289))</f>
        <v/>
      </c>
      <c r="AD287" s="18" t="str">
        <f>IF([1]source_data!G289="","",IF([1]source_data!K289="","",[1]tailored_settings!$B$12))</f>
        <v>Grant purpose</v>
      </c>
      <c r="AE287" s="18" t="str">
        <f>IF([1]source_data!G289="","",IF([1]source_data!K289="","",[1]source_data!K289))</f>
        <v xml:space="preserve">Furniture </v>
      </c>
      <c r="AF287" s="18" t="str">
        <f>IF([1]source_data!G289="","",IF([1]source_data!K289="","",[1]tailored_settings!$B$13))</f>
        <v>Grant purpose</v>
      </c>
      <c r="AG287" s="18" t="str">
        <f>IF([1]source_data!G289="","",IF([1]source_data!K289="","",[1]source_data!K289))</f>
        <v xml:space="preserve">Furniture </v>
      </c>
      <c r="AH287" s="18" t="str">
        <f>IF([1]source_data!G289="","",IF([1]source_data!M289="","",[1]tailored_settings!$B$14))</f>
        <v/>
      </c>
      <c r="AI287" s="18" t="str">
        <f>IF([1]source_data!G289="","",IF([1]source_data!M289="","",[1]source_data!M289))</f>
        <v/>
      </c>
    </row>
    <row r="288" spans="1:35" ht="16" x14ac:dyDescent="0.2">
      <c r="A288" s="11" t="str">
        <f>IF([1]source_data!G290="","",IF(AND([1]source_data!C290&lt;&gt;"",[1]tailored_settings!$B$15="Publish"),CONCATENATE([1]tailored_settings!$B$2&amp;[1]source_data!C290),IF(AND([1]source_data!C290&lt;&gt;"",[1]tailored_settings!$B$15="Do not publish"),CONCATENATE([1]tailored_settings!$B$2&amp;TEXT(ROW(A288)-1,"0000")&amp;"_"&amp;TEXT(F288,"yyyy-mm")),CONCATENATE([1]tailored_settings!$B$2&amp;TEXT(ROW(A288)-1,"0000")&amp;"_"&amp;TEXT(F288,"yyyy-mm")))))</f>
        <v>360G-Longleigh-E25-00370W</v>
      </c>
      <c r="B288" s="11" t="str">
        <f>IF([1]source_data!G290="","",IF([1]source_data!E290&lt;&gt;"",[1]source_data!E290,CONCATENATE("Grant to "&amp;G288)))</f>
        <v>Grant to Individual Recipient</v>
      </c>
      <c r="C288" s="11" t="str">
        <f>IF([1]source_data!G290="","",IF([1]source_data!F290="",_xlfn.XLOOKUP(T288,[1]tailored_settings!$B$20:$B$25,[1]tailored_settings!$A$20:$A$25,"")))</f>
        <v>Providing financial aid during a time of crisis</v>
      </c>
      <c r="D288" s="12">
        <f>IF([1]source_data!G290="","",IF([1]source_data!G290="","",[1]source_data!G290))</f>
        <v>349.81</v>
      </c>
      <c r="E288" s="11" t="str">
        <f>IF([1]source_data!G290="","",[1]tailored_settings!$B$3)</f>
        <v>GBP</v>
      </c>
      <c r="F288" s="13" t="str">
        <f>IF([1]source_data!G290="","",IF([1]source_data!H290="","",[1]source_data!H290))</f>
        <v>2025-11-24</v>
      </c>
      <c r="G288" s="11" t="str">
        <f>IF([1]source_data!G290="","",[1]tailored_settings!$B$5)</f>
        <v>Individual Recipient</v>
      </c>
      <c r="H288" s="11" t="str">
        <f>IF([1]source_data!G290="","",IF(AND([1]source_data!A290&lt;&gt;"",[1]tailored_settings!$B$16="Publish"),CONCATENATE([1]tailored_settings!$B$2&amp;[1]source_data!A290),IF(AND([1]source_data!A290&lt;&gt;"",[1]tailored_settings!$B$16="Do not publish"),CONCATENATE([1]tailored_settings!$B$4&amp;TEXT(ROW(A288)-1,"0000")&amp;"_"&amp;TEXT(F288,"yyyy-mm")),CONCATENATE([1]tailored_settings!$B$4&amp;TEXT(ROW(A288)-1,"0000")&amp;"_"&amp;TEXT(F288,"yyyy-mm")))))</f>
        <v>360G-Longleigh-IND-0287_2025-11</v>
      </c>
      <c r="I288" s="11" t="str">
        <f>IF([1]source_data!G290="","",[1]tailored_settings!$B$7)</f>
        <v>Longleigh Foundation</v>
      </c>
      <c r="J288" s="11" t="str">
        <f>IF([1]source_data!G290="","",[1]tailored_settings!$B$6)</f>
        <v>GB-CHC-1169016</v>
      </c>
      <c r="K288" s="11" t="str">
        <f>IF([1]source_data!G290="","",IF([1]source_data!I290="","",VLOOKUP([1]source_data!I290,[1]codelist_mapping!A:C,3,FALSE)))</f>
        <v>GTIR040</v>
      </c>
      <c r="L288" s="11" t="str">
        <f>IF([1]source_data!G290="","",IF([1]source_data!J290="","",VLOOKUP([1]source_data!J290,[1]codelist_mapping!A:C,3,FALSE)))</f>
        <v/>
      </c>
      <c r="M288" s="11" t="str">
        <f>IF([1]source_data!G290="","",IF([1]source_data!K290="","",IF([1]source_data!M290&lt;&gt;"",CONCATENATE(VLOOKUP([1]source_data!K290,[1]codelist_mapping!F:H,3,FALSE)&amp;";"&amp;VLOOKUP([1]source_data!L290,[1]codelist_mapping!F:H,3,FALSE)&amp;";"&amp;VLOOKUP([1]source_data!M290,[1]codelist_mapping!F:H,3,FALSE)),IF([1]source_data!L290&lt;&gt;"",CONCATENATE(VLOOKUP([1]source_data!K290,[1]codelist_mapping!F:H,3,FALSE)&amp;";"&amp;VLOOKUP([1]source_data!L290,[1]codelist_mapping!F:H,3,FALSE)),IF([1]source_data!K290&lt;&gt;"",CONCATENATE(VLOOKUP([1]source_data!K290,[1]codelist_mapping!F:H,3,FALSE)))))))</f>
        <v>GTIP070;GTIP050</v>
      </c>
      <c r="N288" s="14" t="str">
        <f>IF([1]source_data!G290="","",IF([1]source_data!D290="","",VLOOKUP([1]source_data!D290,[1]geo_data!A:I,9,FALSE)))</f>
        <v>Goldington</v>
      </c>
      <c r="O288" s="14" t="str">
        <f>IF([1]source_data!G290="","",IF([1]source_data!D290="","",VLOOKUP([1]source_data!D290,[1]geo_data!A:I,8,FALSE)))</f>
        <v>E05014498</v>
      </c>
      <c r="P288" s="14" t="str">
        <f>IF([1]source_data!G290="","",IF(LEFT(O288,3)="E05","WD",IF(LEFT(O288,3)="S13","WD",IF(LEFT(O288,3)="W05","WD",IF(LEFT(O288,3)="W06","UA",IF(LEFT(O288,3)="S12","CA",IF(LEFT(O288,3)="E06","UA",IF(LEFT(O288,3)="E07","NMD",IF(LEFT(O288,3)="E08","MD",IF(LEFT(O288,3)="E09","LONB"))))))))))</f>
        <v>WD</v>
      </c>
      <c r="Q288" s="14" t="str">
        <f>IF([1]source_data!G290="","",IF([1]source_data!D290="","",VLOOKUP([1]source_data!D290,[1]geo_data!A:I,7,FALSE)))</f>
        <v>Bedford</v>
      </c>
      <c r="R288" s="14" t="str">
        <f>IF([1]source_data!G290="","",IF([1]source_data!D290="","",VLOOKUP([1]source_data!D290,[1]geo_data!A:I,6,FALSE)))</f>
        <v>E06000055</v>
      </c>
      <c r="S288" s="14" t="str">
        <f>IF([1]source_data!G290="","",IF(LEFT(R288,3)="E05","WD",IF(LEFT(R288,3)="S13","WD",IF(LEFT(R288,3)="W05","WD",IF(LEFT(R288,3)="W06","UA",IF(LEFT(R288,3)="S12","CA",IF(LEFT(R288,3)="E06","UA",IF(LEFT(R288,3)="E07","NMD",IF(LEFT(R288,3)="E08","MD",IF(LEFT(R288,3)="E09","LONB"))))))))))</f>
        <v>UA</v>
      </c>
      <c r="T288" s="11" t="str">
        <f>IF([1]source_data!G290="","",IF([1]source_data!N290="","",[1]source_data!N290))</f>
        <v>Crisis Grant</v>
      </c>
      <c r="U288" s="15">
        <f>IF([1]source_data!G290="","",[1]tailored_settings!$B$8)</f>
        <v>46239</v>
      </c>
      <c r="V288" s="11" t="str">
        <f>IF([1]source_data!G290="","",[1]tailored_settings!$B$9)</f>
        <v>http://www.longleigh.org/</v>
      </c>
      <c r="W288" s="13" t="str">
        <f>IF([1]source_data!G290="","",IF([1]source_data!O290="","",[1]source_data!O290))</f>
        <v>2025-11-24</v>
      </c>
      <c r="X288" s="16" t="str">
        <f>IF([1]source_data!G290="","",IF([1]source_data!P290="","",[1]source_data!P290))</f>
        <v>2026-02-20</v>
      </c>
      <c r="Y288" s="17">
        <f>IF([1]source_data!G290="","",IF([1]source_data!Q290="","",[1]source_data!Q290))</f>
        <v>2</v>
      </c>
      <c r="Z288" s="18" t="str">
        <f>IF([1]source_data!G290="","",IF([1]source_data!I290="","",[1]tailored_settings!$B$10))</f>
        <v>Primary grant reason</v>
      </c>
      <c r="AA288" s="18" t="str">
        <f>IF([1]source_data!G290="","",IF([1]source_data!I290="","",[1]source_data!I290))</f>
        <v>2. Customer/family receiving medication and/or therapy for a mental health condition or substance addiction.</v>
      </c>
      <c r="AB288" s="18" t="str">
        <f>IF([1]source_data!G290="","",IF([1]source_data!J290="","",[1]tailored_settings!$B$11))</f>
        <v/>
      </c>
      <c r="AC288" s="18" t="str">
        <f>IF([1]source_data!G290="","",IF([1]source_data!J290="","",[1]source_data!J290))</f>
        <v/>
      </c>
      <c r="AD288" s="18" t="str">
        <f>IF([1]source_data!G290="","",IF([1]source_data!K290="","",[1]tailored_settings!$B$12))</f>
        <v>Grant purpose</v>
      </c>
      <c r="AE288" s="18" t="str">
        <f>IF([1]source_data!G290="","",IF([1]source_data!K290="","",[1]source_data!K290))</f>
        <v>Food vouchers</v>
      </c>
      <c r="AF288" s="18" t="str">
        <f>IF([1]source_data!G290="","",IF([1]source_data!K290="","",[1]tailored_settings!$B$13))</f>
        <v>Grant purpose</v>
      </c>
      <c r="AG288" s="18" t="str">
        <f>IF([1]source_data!G290="","",IF([1]source_data!K290="","",[1]source_data!K290))</f>
        <v>Food vouchers</v>
      </c>
      <c r="AH288" s="18" t="str">
        <f>IF([1]source_data!G290="","",IF([1]source_data!M290="","",[1]tailored_settings!$B$14))</f>
        <v/>
      </c>
      <c r="AI288" s="18" t="str">
        <f>IF([1]source_data!G290="","",IF([1]source_data!M290="","",[1]source_data!M290))</f>
        <v/>
      </c>
    </row>
    <row r="289" spans="1:35" ht="16" x14ac:dyDescent="0.2">
      <c r="A289" s="11" t="str">
        <f>IF([1]source_data!G291="","",IF(AND([1]source_data!C291&lt;&gt;"",[1]tailored_settings!$B$15="Publish"),CONCATENATE([1]tailored_settings!$B$2&amp;[1]source_data!C291),IF(AND([1]source_data!C291&lt;&gt;"",[1]tailored_settings!$B$15="Do not publish"),CONCATENATE([1]tailored_settings!$B$2&amp;TEXT(ROW(A289)-1,"0000")&amp;"_"&amp;TEXT(F289,"yyyy-mm")),CONCATENATE([1]tailored_settings!$B$2&amp;TEXT(ROW(A289)-1,"0000")&amp;"_"&amp;TEXT(F289,"yyyy-mm")))))</f>
        <v>360G-Longleigh-E25-00372W</v>
      </c>
      <c r="B289" s="11" t="str">
        <f>IF([1]source_data!G291="","",IF([1]source_data!E291&lt;&gt;"",[1]source_data!E291,CONCATENATE("Grant to "&amp;G289)))</f>
        <v>Grant to Individual Recipient</v>
      </c>
      <c r="C289" s="11" t="str">
        <f>IF([1]source_data!G291="","",IF([1]source_data!F291="",_xlfn.XLOOKUP(T289,[1]tailored_settings!$B$20:$B$25,[1]tailored_settings!$A$20:$A$25,"")))</f>
        <v>Helping to alleviate financial hardship</v>
      </c>
      <c r="D289" s="12">
        <f>IF([1]source_data!G291="","",IF([1]source_data!G291="","",[1]source_data!G291))</f>
        <v>948.59999999999991</v>
      </c>
      <c r="E289" s="11" t="str">
        <f>IF([1]source_data!G291="","",[1]tailored_settings!$B$3)</f>
        <v>GBP</v>
      </c>
      <c r="F289" s="13" t="str">
        <f>IF([1]source_data!G291="","",IF([1]source_data!H291="","",[1]source_data!H291))</f>
        <v>2025-11-25</v>
      </c>
      <c r="G289" s="11" t="str">
        <f>IF([1]source_data!G291="","",[1]tailored_settings!$B$5)</f>
        <v>Individual Recipient</v>
      </c>
      <c r="H289" s="11" t="str">
        <f>IF([1]source_data!G291="","",IF(AND([1]source_data!A291&lt;&gt;"",[1]tailored_settings!$B$16="Publish"),CONCATENATE([1]tailored_settings!$B$2&amp;[1]source_data!A291),IF(AND([1]source_data!A291&lt;&gt;"",[1]tailored_settings!$B$16="Do not publish"),CONCATENATE([1]tailored_settings!$B$4&amp;TEXT(ROW(A289)-1,"0000")&amp;"_"&amp;TEXT(F289,"yyyy-mm")),CONCATENATE([1]tailored_settings!$B$4&amp;TEXT(ROW(A289)-1,"0000")&amp;"_"&amp;TEXT(F289,"yyyy-mm")))))</f>
        <v>360G-Longleigh-IND-0288_2025-11</v>
      </c>
      <c r="I289" s="11" t="str">
        <f>IF([1]source_data!G291="","",[1]tailored_settings!$B$7)</f>
        <v>Longleigh Foundation</v>
      </c>
      <c r="J289" s="11" t="str">
        <f>IF([1]source_data!G291="","",[1]tailored_settings!$B$6)</f>
        <v>GB-CHC-1169016</v>
      </c>
      <c r="K289" s="11" t="str">
        <f>IF([1]source_data!G291="","",IF([1]source_data!I291="","",VLOOKUP([1]source_data!I291,[1]codelist_mapping!A:C,3,FALSE)))</f>
        <v>GTIR080</v>
      </c>
      <c r="L289" s="11" t="str">
        <f>IF([1]source_data!G291="","",IF([1]source_data!J291="","",VLOOKUP([1]source_data!J291,[1]codelist_mapping!A:C,3,FALSE)))</f>
        <v/>
      </c>
      <c r="M289" s="11" t="str">
        <f>IF([1]source_data!G291="","",IF([1]source_data!K291="","",IF([1]source_data!M291&lt;&gt;"",CONCATENATE(VLOOKUP([1]source_data!K291,[1]codelist_mapping!F:H,3,FALSE)&amp;";"&amp;VLOOKUP([1]source_data!L291,[1]codelist_mapping!F:H,3,FALSE)&amp;";"&amp;VLOOKUP([1]source_data!M291,[1]codelist_mapping!F:H,3,FALSE)),IF([1]source_data!L291&lt;&gt;"",CONCATENATE(VLOOKUP([1]source_data!K291,[1]codelist_mapping!F:H,3,FALSE)&amp;";"&amp;VLOOKUP([1]source_data!L291,[1]codelist_mapping!F:H,3,FALSE)),IF([1]source_data!K291&lt;&gt;"",CONCATENATE(VLOOKUP([1]source_data!K291,[1]codelist_mapping!F:H,3,FALSE)))))))</f>
        <v>GTIP020;GTIP020;GTIP060</v>
      </c>
      <c r="N289" s="14" t="str">
        <f>IF([1]source_data!G291="","",IF([1]source_data!D291="","",VLOOKUP([1]source_data!D291,[1]geo_data!A:I,9,FALSE)))</f>
        <v>Basford</v>
      </c>
      <c r="O289" s="14" t="str">
        <f>IF([1]source_data!G291="","",IF([1]source_data!D291="","",VLOOKUP([1]source_data!D291,[1]geo_data!A:I,8,FALSE)))</f>
        <v>E05012271</v>
      </c>
      <c r="P289" s="14" t="str">
        <f>IF([1]source_data!G291="","",IF(LEFT(O289,3)="E05","WD",IF(LEFT(O289,3)="S13","WD",IF(LEFT(O289,3)="W05","WD",IF(LEFT(O289,3)="W06","UA",IF(LEFT(O289,3)="S12","CA",IF(LEFT(O289,3)="E06","UA",IF(LEFT(O289,3)="E07","NMD",IF(LEFT(O289,3)="E08","MD",IF(LEFT(O289,3)="E09","LONB"))))))))))</f>
        <v>WD</v>
      </c>
      <c r="Q289" s="14" t="str">
        <f>IF([1]source_data!G291="","",IF([1]source_data!D291="","",VLOOKUP([1]source_data!D291,[1]geo_data!A:I,7,FALSE)))</f>
        <v>Nottingham</v>
      </c>
      <c r="R289" s="14" t="str">
        <f>IF([1]source_data!G291="","",IF([1]source_data!D291="","",VLOOKUP([1]source_data!D291,[1]geo_data!A:I,6,FALSE)))</f>
        <v>E06000018</v>
      </c>
      <c r="S289" s="14" t="str">
        <f>IF([1]source_data!G291="","",IF(LEFT(R289,3)="E05","WD",IF(LEFT(R289,3)="S13","WD",IF(LEFT(R289,3)="W05","WD",IF(LEFT(R289,3)="W06","UA",IF(LEFT(R289,3)="S12","CA",IF(LEFT(R289,3)="E06","UA",IF(LEFT(R289,3)="E07","NMD",IF(LEFT(R289,3)="E08","MD",IF(LEFT(R289,3)="E09","LONB"))))))))))</f>
        <v>UA</v>
      </c>
      <c r="T289" s="11" t="str">
        <f>IF([1]source_data!G291="","",IF([1]source_data!N291="","",[1]source_data!N291))</f>
        <v>Hardship Grant</v>
      </c>
      <c r="U289" s="15">
        <f>IF([1]source_data!G291="","",[1]tailored_settings!$B$8)</f>
        <v>46239</v>
      </c>
      <c r="V289" s="11" t="str">
        <f>IF([1]source_data!G291="","",[1]tailored_settings!$B$9)</f>
        <v>http://www.longleigh.org/</v>
      </c>
      <c r="W289" s="13" t="str">
        <f>IF([1]source_data!G291="","",IF([1]source_data!O291="","",[1]source_data!O291))</f>
        <v>2025-11-25</v>
      </c>
      <c r="X289" s="16" t="str">
        <f>IF([1]source_data!G291="","",IF([1]source_data!P291="","",[1]source_data!P291))</f>
        <v>2025-12-24</v>
      </c>
      <c r="Y289" s="17">
        <f>IF([1]source_data!G291="","",IF([1]source_data!Q291="","",[1]source_data!Q291))</f>
        <v>0</v>
      </c>
      <c r="Z289" s="18" t="str">
        <f>IF([1]source_data!G291="","",IF([1]source_data!I291="","",[1]tailored_settings!$B$10))</f>
        <v>Primary grant reason</v>
      </c>
      <c r="AA289" s="18" t="str">
        <f>IF([1]source_data!G291="","",IF([1]source_data!I291="","",[1]source_data!I291))</f>
        <v>3. Customer/family moving from homelessness/supported living into independent living.</v>
      </c>
      <c r="AB289" s="18" t="str">
        <f>IF([1]source_data!G291="","",IF([1]source_data!J291="","",[1]tailored_settings!$B$11))</f>
        <v/>
      </c>
      <c r="AC289" s="18" t="str">
        <f>IF([1]source_data!G291="","",IF([1]source_data!J291="","",[1]source_data!J291))</f>
        <v/>
      </c>
      <c r="AD289" s="18" t="str">
        <f>IF([1]source_data!G291="","",IF([1]source_data!K291="","",[1]tailored_settings!$B$12))</f>
        <v>Grant purpose</v>
      </c>
      <c r="AE289" s="18" t="str">
        <f>IF([1]source_data!G291="","",IF([1]source_data!K291="","",[1]source_data!K291))</f>
        <v xml:space="preserve">Furniture </v>
      </c>
      <c r="AF289" s="18" t="str">
        <f>IF([1]source_data!G291="","",IF([1]source_data!K291="","",[1]tailored_settings!$B$13))</f>
        <v>Grant purpose</v>
      </c>
      <c r="AG289" s="18" t="str">
        <f>IF([1]source_data!G291="","",IF([1]source_data!K291="","",[1]source_data!K291))</f>
        <v xml:space="preserve">Furniture </v>
      </c>
      <c r="AH289" s="18" t="str">
        <f>IF([1]source_data!G291="","",IF([1]source_data!M291="","",[1]tailored_settings!$B$14))</f>
        <v>Grant purpose</v>
      </c>
      <c r="AI289" s="18" t="str">
        <f>IF([1]source_data!G291="","",IF([1]source_data!M291="","",[1]source_data!M291))</f>
        <v>Voucher for small household items</v>
      </c>
    </row>
    <row r="290" spans="1:35" ht="16" x14ac:dyDescent="0.2">
      <c r="A290" s="11" t="str">
        <f>IF([1]source_data!G292="","",IF(AND([1]source_data!C292&lt;&gt;"",[1]tailored_settings!$B$15="Publish"),CONCATENATE([1]tailored_settings!$B$2&amp;[1]source_data!C292),IF(AND([1]source_data!C292&lt;&gt;"",[1]tailored_settings!$B$15="Do not publish"),CONCATENATE([1]tailored_settings!$B$2&amp;TEXT(ROW(A290)-1,"0000")&amp;"_"&amp;TEXT(F290,"yyyy-mm")),CONCATENATE([1]tailored_settings!$B$2&amp;TEXT(ROW(A290)-1,"0000")&amp;"_"&amp;TEXT(F290,"yyyy-mm")))))</f>
        <v>360G-Longleigh-E25-00373W</v>
      </c>
      <c r="B290" s="11" t="str">
        <f>IF([1]source_data!G292="","",IF([1]source_data!E292&lt;&gt;"",[1]source_data!E292,CONCATENATE("Grant to "&amp;G290)))</f>
        <v>Grant to Individual Recipient</v>
      </c>
      <c r="C290" s="11" t="str">
        <f>IF([1]source_data!G292="","",IF([1]source_data!F292="",_xlfn.XLOOKUP(T290,[1]tailored_settings!$B$20:$B$25,[1]tailored_settings!$A$20:$A$25,"")))</f>
        <v>Helping to alleviate financial hardship</v>
      </c>
      <c r="D290" s="12">
        <f>IF([1]source_data!G292="","",IF([1]source_data!G292="","",[1]source_data!G292))</f>
        <v>1047.98</v>
      </c>
      <c r="E290" s="11" t="str">
        <f>IF([1]source_data!G292="","",[1]tailored_settings!$B$3)</f>
        <v>GBP</v>
      </c>
      <c r="F290" s="13" t="str">
        <f>IF([1]source_data!G292="","",IF([1]source_data!H292="","",[1]source_data!H292))</f>
        <v>2025-11-24</v>
      </c>
      <c r="G290" s="11" t="str">
        <f>IF([1]source_data!G292="","",[1]tailored_settings!$B$5)</f>
        <v>Individual Recipient</v>
      </c>
      <c r="H290" s="11" t="str">
        <f>IF([1]source_data!G292="","",IF(AND([1]source_data!A292&lt;&gt;"",[1]tailored_settings!$B$16="Publish"),CONCATENATE([1]tailored_settings!$B$2&amp;[1]source_data!A292),IF(AND([1]source_data!A292&lt;&gt;"",[1]tailored_settings!$B$16="Do not publish"),CONCATENATE([1]tailored_settings!$B$4&amp;TEXT(ROW(A290)-1,"0000")&amp;"_"&amp;TEXT(F290,"yyyy-mm")),CONCATENATE([1]tailored_settings!$B$4&amp;TEXT(ROW(A290)-1,"0000")&amp;"_"&amp;TEXT(F290,"yyyy-mm")))))</f>
        <v>360G-Longleigh-IND-0289_2025-11</v>
      </c>
      <c r="I290" s="11" t="str">
        <f>IF([1]source_data!G292="","",[1]tailored_settings!$B$7)</f>
        <v>Longleigh Foundation</v>
      </c>
      <c r="J290" s="11" t="str">
        <f>IF([1]source_data!G292="","",[1]tailored_settings!$B$6)</f>
        <v>GB-CHC-1169016</v>
      </c>
      <c r="K290" s="11" t="str">
        <f>IF([1]source_data!G292="","",IF([1]source_data!I292="","",VLOOKUP([1]source_data!I292,[1]codelist_mapping!A:C,3,FALSE)))</f>
        <v>GTIR080</v>
      </c>
      <c r="L290" s="11" t="str">
        <f>IF([1]source_data!G292="","",IF([1]source_data!J292="","",VLOOKUP([1]source_data!J292,[1]codelist_mapping!A:C,3,FALSE)))</f>
        <v>GTIR060</v>
      </c>
      <c r="M290" s="11" t="str">
        <f>IF([1]source_data!G292="","",IF([1]source_data!K292="","",IF([1]source_data!M292&lt;&gt;"",CONCATENATE(VLOOKUP([1]source_data!K292,[1]codelist_mapping!F:H,3,FALSE)&amp;";"&amp;VLOOKUP([1]source_data!L292,[1]codelist_mapping!F:H,3,FALSE)&amp;";"&amp;VLOOKUP([1]source_data!M292,[1]codelist_mapping!F:H,3,FALSE)),IF([1]source_data!L292&lt;&gt;"",CONCATENATE(VLOOKUP([1]source_data!K292,[1]codelist_mapping!F:H,3,FALSE)&amp;";"&amp;VLOOKUP([1]source_data!L292,[1]codelist_mapping!F:H,3,FALSE)),IF([1]source_data!K292&lt;&gt;"",CONCATENATE(VLOOKUP([1]source_data!K292,[1]codelist_mapping!F:H,3,FALSE)))))))</f>
        <v>GTIP020;GTIP060</v>
      </c>
      <c r="N290" s="14" t="str">
        <f>IF([1]source_data!G292="","",IF([1]source_data!D292="","",VLOOKUP([1]source_data!D292,[1]geo_data!A:I,9,FALSE)))</f>
        <v>Biggleswade West</v>
      </c>
      <c r="O290" s="14" t="str">
        <f>IF([1]source_data!G292="","",IF([1]source_data!D292="","",VLOOKUP([1]source_data!D292,[1]geo_data!A:I,8,FALSE)))</f>
        <v>E05014399</v>
      </c>
      <c r="P290" s="14" t="str">
        <f>IF([1]source_data!G292="","",IF(LEFT(O290,3)="E05","WD",IF(LEFT(O290,3)="S13","WD",IF(LEFT(O290,3)="W05","WD",IF(LEFT(O290,3)="W06","UA",IF(LEFT(O290,3)="S12","CA",IF(LEFT(O290,3)="E06","UA",IF(LEFT(O290,3)="E07","NMD",IF(LEFT(O290,3)="E08","MD",IF(LEFT(O290,3)="E09","LONB"))))))))))</f>
        <v>WD</v>
      </c>
      <c r="Q290" s="14" t="str">
        <f>IF([1]source_data!G292="","",IF([1]source_data!D292="","",VLOOKUP([1]source_data!D292,[1]geo_data!A:I,7,FALSE)))</f>
        <v>Central Bedfordshire</v>
      </c>
      <c r="R290" s="14" t="str">
        <f>IF([1]source_data!G292="","",IF([1]source_data!D292="","",VLOOKUP([1]source_data!D292,[1]geo_data!A:I,6,FALSE)))</f>
        <v>E06000056</v>
      </c>
      <c r="S290" s="14" t="str">
        <f>IF([1]source_data!G292="","",IF(LEFT(R290,3)="E05","WD",IF(LEFT(R290,3)="S13","WD",IF(LEFT(R290,3)="W05","WD",IF(LEFT(R290,3)="W06","UA",IF(LEFT(R290,3)="S12","CA",IF(LEFT(R290,3)="E06","UA",IF(LEFT(R290,3)="E07","NMD",IF(LEFT(R290,3)="E08","MD",IF(LEFT(R290,3)="E09","LONB"))))))))))</f>
        <v>UA</v>
      </c>
      <c r="T290" s="11" t="str">
        <f>IF([1]source_data!G292="","",IF([1]source_data!N292="","",[1]source_data!N292))</f>
        <v>Hardship Grant</v>
      </c>
      <c r="U290" s="15">
        <f>IF([1]source_data!G292="","",[1]tailored_settings!$B$8)</f>
        <v>46239</v>
      </c>
      <c r="V290" s="11" t="str">
        <f>IF([1]source_data!G292="","",[1]tailored_settings!$B$9)</f>
        <v>http://www.longleigh.org/</v>
      </c>
      <c r="W290" s="13" t="str">
        <f>IF([1]source_data!G292="","",IF([1]source_data!O292="","",[1]source_data!O292))</f>
        <v>2025-11-24</v>
      </c>
      <c r="X290" s="16" t="str">
        <f>IF([1]source_data!G292="","",IF([1]source_data!P292="","",[1]source_data!P292))</f>
        <v>2025-12-18</v>
      </c>
      <c r="Y290" s="17">
        <f>IF([1]source_data!G292="","",IF([1]source_data!Q292="","",[1]source_data!Q292))</f>
        <v>0</v>
      </c>
      <c r="Z290" s="18" t="str">
        <f>IF([1]source_data!G292="","",IF([1]source_data!I292="","",[1]tailored_settings!$B$10))</f>
        <v>Primary grant reason</v>
      </c>
      <c r="AA290" s="18" t="str">
        <f>IF([1]source_data!G292="","",IF([1]source_data!I292="","",[1]source_data!I292))</f>
        <v>3. Customer/family moving from homelessness/supported living into independent living.</v>
      </c>
      <c r="AB290" s="18" t="str">
        <f>IF([1]source_data!G292="","",IF([1]source_data!J292="","",[1]tailored_settings!$B$11))</f>
        <v>Secondary grant reason</v>
      </c>
      <c r="AC290" s="18" t="str">
        <f>IF([1]source_data!G292="","",IF([1]source_data!J292="","",[1]source_data!J292))</f>
        <v>4. Customer/family fleeing from a violent or abusive relationship</v>
      </c>
      <c r="AD290" s="18" t="str">
        <f>IF([1]source_data!G292="","",IF([1]source_data!K292="","",[1]tailored_settings!$B$12))</f>
        <v>Grant purpose</v>
      </c>
      <c r="AE290" s="18" t="str">
        <f>IF([1]source_data!G292="","",IF([1]source_data!K292="","",[1]source_data!K292))</f>
        <v>Appliances</v>
      </c>
      <c r="AF290" s="18" t="str">
        <f>IF([1]source_data!G292="","",IF([1]source_data!K292="","",[1]tailored_settings!$B$13))</f>
        <v>Grant purpose</v>
      </c>
      <c r="AG290" s="18" t="str">
        <f>IF([1]source_data!G292="","",IF([1]source_data!K292="","",[1]source_data!K292))</f>
        <v>Appliances</v>
      </c>
      <c r="AH290" s="18" t="str">
        <f>IF([1]source_data!G292="","",IF([1]source_data!M292="","",[1]tailored_settings!$B$14))</f>
        <v/>
      </c>
      <c r="AI290" s="18" t="str">
        <f>IF([1]source_data!G292="","",IF([1]source_data!M292="","",[1]source_data!M292))</f>
        <v/>
      </c>
    </row>
    <row r="291" spans="1:35" ht="16" x14ac:dyDescent="0.2">
      <c r="A291" s="11" t="str">
        <f>IF([1]source_data!G293="","",IF(AND([1]source_data!C293&lt;&gt;"",[1]tailored_settings!$B$15="Publish"),CONCATENATE([1]tailored_settings!$B$2&amp;[1]source_data!C293),IF(AND([1]source_data!C293&lt;&gt;"",[1]tailored_settings!$B$15="Do not publish"),CONCATENATE([1]tailored_settings!$B$2&amp;TEXT(ROW(A291)-1,"0000")&amp;"_"&amp;TEXT(F291,"yyyy-mm")),CONCATENATE([1]tailored_settings!$B$2&amp;TEXT(ROW(A291)-1,"0000")&amp;"_"&amp;TEXT(F291,"yyyy-mm")))))</f>
        <v>360G-Longleigh-E25-00374W</v>
      </c>
      <c r="B291" s="11" t="str">
        <f>IF([1]source_data!G293="","",IF([1]source_data!E293&lt;&gt;"",[1]source_data!E293,CONCATENATE("Grant to "&amp;G291)))</f>
        <v>Grant to Individual Recipient</v>
      </c>
      <c r="C291" s="11" t="str">
        <f>IF([1]source_data!G293="","",IF([1]source_data!F293="",_xlfn.XLOOKUP(T291,[1]tailored_settings!$B$20:$B$25,[1]tailored_settings!$A$20:$A$25,"")))</f>
        <v>Helping to alleviate financial hardship</v>
      </c>
      <c r="D291" s="12">
        <f>IF([1]source_data!G293="","",IF([1]source_data!G293="","",[1]source_data!G293))</f>
        <v>913.91000000000008</v>
      </c>
      <c r="E291" s="11" t="str">
        <f>IF([1]source_data!G293="","",[1]tailored_settings!$B$3)</f>
        <v>GBP</v>
      </c>
      <c r="F291" s="13" t="str">
        <f>IF([1]source_data!G293="","",IF([1]source_data!H293="","",[1]source_data!H293))</f>
        <v>2025-11-24</v>
      </c>
      <c r="G291" s="11" t="str">
        <f>IF([1]source_data!G293="","",[1]tailored_settings!$B$5)</f>
        <v>Individual Recipient</v>
      </c>
      <c r="H291" s="11" t="str">
        <f>IF([1]source_data!G293="","",IF(AND([1]source_data!A293&lt;&gt;"",[1]tailored_settings!$B$16="Publish"),CONCATENATE([1]tailored_settings!$B$2&amp;[1]source_data!A293),IF(AND([1]source_data!A293&lt;&gt;"",[1]tailored_settings!$B$16="Do not publish"),CONCATENATE([1]tailored_settings!$B$4&amp;TEXT(ROW(A291)-1,"0000")&amp;"_"&amp;TEXT(F291,"yyyy-mm")),CONCATENATE([1]tailored_settings!$B$4&amp;TEXT(ROW(A291)-1,"0000")&amp;"_"&amp;TEXT(F291,"yyyy-mm")))))</f>
        <v>360G-Longleigh-IND-0290_2025-11</v>
      </c>
      <c r="I291" s="11" t="str">
        <f>IF([1]source_data!G293="","",[1]tailored_settings!$B$7)</f>
        <v>Longleigh Foundation</v>
      </c>
      <c r="J291" s="11" t="str">
        <f>IF([1]source_data!G293="","",[1]tailored_settings!$B$6)</f>
        <v>GB-CHC-1169016</v>
      </c>
      <c r="K291" s="11" t="str">
        <f>IF([1]source_data!G293="","",IF([1]source_data!I293="","",VLOOKUP([1]source_data!I293,[1]codelist_mapping!A:C,3,FALSE)))</f>
        <v>GTIR010</v>
      </c>
      <c r="L291" s="11" t="str">
        <f>IF([1]source_data!G293="","",IF([1]source_data!J293="","",VLOOKUP([1]source_data!J293,[1]codelist_mapping!A:C,3,FALSE)))</f>
        <v/>
      </c>
      <c r="M291" s="11" t="str">
        <f>IF([1]source_data!G293="","",IF([1]source_data!K293="","",IF([1]source_data!M293&lt;&gt;"",CONCATENATE(VLOOKUP([1]source_data!K293,[1]codelist_mapping!F:H,3,FALSE)&amp;";"&amp;VLOOKUP([1]source_data!L293,[1]codelist_mapping!F:H,3,FALSE)&amp;";"&amp;VLOOKUP([1]source_data!M293,[1]codelist_mapping!F:H,3,FALSE)),IF([1]source_data!L293&lt;&gt;"",CONCATENATE(VLOOKUP([1]source_data!K293,[1]codelist_mapping!F:H,3,FALSE)&amp;";"&amp;VLOOKUP([1]source_data!L293,[1]codelist_mapping!F:H,3,FALSE)),IF([1]source_data!K293&lt;&gt;"",CONCATENATE(VLOOKUP([1]source_data!K293,[1]codelist_mapping!F:H,3,FALSE)))))))</f>
        <v>GTIP020</v>
      </c>
      <c r="N291" s="14" t="str">
        <f>IF([1]source_data!G293="","",IF([1]source_data!D293="","",VLOOKUP([1]source_data!D293,[1]geo_data!A:I,9,FALSE)))</f>
        <v>Lindley</v>
      </c>
      <c r="O291" s="14" t="str">
        <f>IF([1]source_data!G293="","",IF([1]source_data!D293="","",VLOOKUP([1]source_data!D293,[1]geo_data!A:I,8,FALSE)))</f>
        <v>E05001407</v>
      </c>
      <c r="P291" s="14" t="str">
        <f>IF([1]source_data!G293="","",IF(LEFT(O291,3)="E05","WD",IF(LEFT(O291,3)="S13","WD",IF(LEFT(O291,3)="W05","WD",IF(LEFT(O291,3)="W06","UA",IF(LEFT(O291,3)="S12","CA",IF(LEFT(O291,3)="E06","UA",IF(LEFT(O291,3)="E07","NMD",IF(LEFT(O291,3)="E08","MD",IF(LEFT(O291,3)="E09","LONB"))))))))))</f>
        <v>WD</v>
      </c>
      <c r="Q291" s="14" t="str">
        <f>IF([1]source_data!G293="","",IF([1]source_data!D293="","",VLOOKUP([1]source_data!D293,[1]geo_data!A:I,7,FALSE)))</f>
        <v>Kirklees</v>
      </c>
      <c r="R291" s="14" t="str">
        <f>IF([1]source_data!G293="","",IF([1]source_data!D293="","",VLOOKUP([1]source_data!D293,[1]geo_data!A:I,6,FALSE)))</f>
        <v>E08000034</v>
      </c>
      <c r="S291" s="14" t="str">
        <f>IF([1]source_data!G293="","",IF(LEFT(R291,3)="E05","WD",IF(LEFT(R291,3)="S13","WD",IF(LEFT(R291,3)="W05","WD",IF(LEFT(R291,3)="W06","UA",IF(LEFT(R291,3)="S12","CA",IF(LEFT(R291,3)="E06","UA",IF(LEFT(R291,3)="E07","NMD",IF(LEFT(R291,3)="E08","MD",IF(LEFT(R291,3)="E09","LONB"))))))))))</f>
        <v>MD</v>
      </c>
      <c r="T291" s="11" t="str">
        <f>IF([1]source_data!G293="","",IF([1]source_data!N293="","",[1]source_data!N293))</f>
        <v>Hardship Grant</v>
      </c>
      <c r="U291" s="15">
        <f>IF([1]source_data!G293="","",[1]tailored_settings!$B$8)</f>
        <v>46239</v>
      </c>
      <c r="V291" s="11" t="str">
        <f>IF([1]source_data!G293="","",[1]tailored_settings!$B$9)</f>
        <v>http://www.longleigh.org/</v>
      </c>
      <c r="W291" s="13" t="str">
        <f>IF([1]source_data!G293="","",IF([1]source_data!O293="","",[1]source_data!O293))</f>
        <v>2025-11-24</v>
      </c>
      <c r="X291" s="16" t="str">
        <f>IF([1]source_data!G293="","",IF([1]source_data!P293="","",[1]source_data!P293))</f>
        <v>2025-12-15</v>
      </c>
      <c r="Y291" s="17">
        <f>IF([1]source_data!G293="","",IF([1]source_data!Q293="","",[1]source_data!Q293))</f>
        <v>0</v>
      </c>
      <c r="Z291" s="18" t="str">
        <f>IF([1]source_data!G293="","",IF([1]source_data!I293="","",[1]tailored_settings!$B$10))</f>
        <v>Primary grant reason</v>
      </c>
      <c r="AA291" s="18" t="str">
        <f>IF([1]source_data!G293="","",IF([1]source_data!I293="","",[1]source_data!I293))</f>
        <v>6d. Customer/family under the care of Social Services (Adult or Children’s) - FH</v>
      </c>
      <c r="AB291" s="18" t="str">
        <f>IF([1]source_data!G293="","",IF([1]source_data!J293="","",[1]tailored_settings!$B$11))</f>
        <v/>
      </c>
      <c r="AC291" s="18" t="str">
        <f>IF([1]source_data!G293="","",IF([1]source_data!J293="","",[1]source_data!J293))</f>
        <v/>
      </c>
      <c r="AD291" s="18" t="str">
        <f>IF([1]source_data!G293="","",IF([1]source_data!K293="","",[1]tailored_settings!$B$12))</f>
        <v>Grant purpose</v>
      </c>
      <c r="AE291" s="18" t="str">
        <f>IF([1]source_data!G293="","",IF([1]source_data!K293="","",[1]source_data!K293))</f>
        <v xml:space="preserve">Furniture </v>
      </c>
      <c r="AF291" s="18" t="str">
        <f>IF([1]source_data!G293="","",IF([1]source_data!K293="","",[1]tailored_settings!$B$13))</f>
        <v>Grant purpose</v>
      </c>
      <c r="AG291" s="18" t="str">
        <f>IF([1]source_data!G293="","",IF([1]source_data!K293="","",[1]source_data!K293))</f>
        <v xml:space="preserve">Furniture </v>
      </c>
      <c r="AH291" s="18" t="str">
        <f>IF([1]source_data!G293="","",IF([1]source_data!M293="","",[1]tailored_settings!$B$14))</f>
        <v/>
      </c>
      <c r="AI291" s="18" t="str">
        <f>IF([1]source_data!G293="","",IF([1]source_data!M293="","",[1]source_data!M293))</f>
        <v/>
      </c>
    </row>
    <row r="292" spans="1:35" ht="16" x14ac:dyDescent="0.2">
      <c r="A292" s="11" t="str">
        <f>IF([1]source_data!G294="","",IF(AND([1]source_data!C294&lt;&gt;"",[1]tailored_settings!$B$15="Publish"),CONCATENATE([1]tailored_settings!$B$2&amp;[1]source_data!C294),IF(AND([1]source_data!C294&lt;&gt;"",[1]tailored_settings!$B$15="Do not publish"),CONCATENATE([1]tailored_settings!$B$2&amp;TEXT(ROW(A292)-1,"0000")&amp;"_"&amp;TEXT(F292,"yyyy-mm")),CONCATENATE([1]tailored_settings!$B$2&amp;TEXT(ROW(A292)-1,"0000")&amp;"_"&amp;TEXT(F292,"yyyy-mm")))))</f>
        <v>360G-Longleigh-E25-00375W</v>
      </c>
      <c r="B292" s="11" t="str">
        <f>IF([1]source_data!G294="","",IF([1]source_data!E294&lt;&gt;"",[1]source_data!E294,CONCATENATE("Grant to "&amp;G292)))</f>
        <v>Grant to Individual Recipient</v>
      </c>
      <c r="C292" s="11" t="str">
        <f>IF([1]source_data!G294="","",IF([1]source_data!F294="",_xlfn.XLOOKUP(T292,[1]tailored_settings!$B$20:$B$25,[1]tailored_settings!$A$20:$A$25,"")))</f>
        <v>Helping to alleviate financial hardship</v>
      </c>
      <c r="D292" s="12">
        <f>IF([1]source_data!G294="","",IF([1]source_data!G294="","",[1]source_data!G294))</f>
        <v>530.19000000000005</v>
      </c>
      <c r="E292" s="11" t="str">
        <f>IF([1]source_data!G294="","",[1]tailored_settings!$B$3)</f>
        <v>GBP</v>
      </c>
      <c r="F292" s="13" t="str">
        <f>IF([1]source_data!G294="","",IF([1]source_data!H294="","",[1]source_data!H294))</f>
        <v>2025-11-24</v>
      </c>
      <c r="G292" s="11" t="str">
        <f>IF([1]source_data!G294="","",[1]tailored_settings!$B$5)</f>
        <v>Individual Recipient</v>
      </c>
      <c r="H292" s="11" t="str">
        <f>IF([1]source_data!G294="","",IF(AND([1]source_data!A294&lt;&gt;"",[1]tailored_settings!$B$16="Publish"),CONCATENATE([1]tailored_settings!$B$2&amp;[1]source_data!A294),IF(AND([1]source_data!A294&lt;&gt;"",[1]tailored_settings!$B$16="Do not publish"),CONCATENATE([1]tailored_settings!$B$4&amp;TEXT(ROW(A292)-1,"0000")&amp;"_"&amp;TEXT(F292,"yyyy-mm")),CONCATENATE([1]tailored_settings!$B$4&amp;TEXT(ROW(A292)-1,"0000")&amp;"_"&amp;TEXT(F292,"yyyy-mm")))))</f>
        <v>360G-Longleigh-IND-0291_2025-11</v>
      </c>
      <c r="I292" s="11" t="str">
        <f>IF([1]source_data!G294="","",[1]tailored_settings!$B$7)</f>
        <v>Longleigh Foundation</v>
      </c>
      <c r="J292" s="11" t="str">
        <f>IF([1]source_data!G294="","",[1]tailored_settings!$B$6)</f>
        <v>GB-CHC-1169016</v>
      </c>
      <c r="K292" s="11" t="str">
        <f>IF([1]source_data!G294="","",IF([1]source_data!I294="","",VLOOKUP([1]source_data!I294,[1]codelist_mapping!A:C,3,FALSE)))</f>
        <v>GTIR040</v>
      </c>
      <c r="L292" s="11" t="str">
        <f>IF([1]source_data!G294="","",IF([1]source_data!J294="","",VLOOKUP([1]source_data!J294,[1]codelist_mapping!A:C,3,FALSE)))</f>
        <v/>
      </c>
      <c r="M292" s="11" t="str">
        <f>IF([1]source_data!G294="","",IF([1]source_data!K294="","",IF([1]source_data!M294&lt;&gt;"",CONCATENATE(VLOOKUP([1]source_data!K294,[1]codelist_mapping!F:H,3,FALSE)&amp;";"&amp;VLOOKUP([1]source_data!L294,[1]codelist_mapping!F:H,3,FALSE)&amp;";"&amp;VLOOKUP([1]source_data!M294,[1]codelist_mapping!F:H,3,FALSE)),IF([1]source_data!L294&lt;&gt;"",CONCATENATE(VLOOKUP([1]source_data!K294,[1]codelist_mapping!F:H,3,FALSE)&amp;";"&amp;VLOOKUP([1]source_data!L294,[1]codelist_mapping!F:H,3,FALSE)),IF([1]source_data!K294&lt;&gt;"",CONCATENATE(VLOOKUP([1]source_data!K294,[1]codelist_mapping!F:H,3,FALSE)))))))</f>
        <v>GTIP020;GTIP020;GTIP060</v>
      </c>
      <c r="N292" s="14" t="str">
        <f>IF([1]source_data!G294="","",IF([1]source_data!D294="","",VLOOKUP([1]source_data!D294,[1]geo_data!A:I,9,FALSE)))</f>
        <v>Arlesey &amp; Fairfield</v>
      </c>
      <c r="O292" s="14" t="str">
        <f>IF([1]source_data!G294="","",IF([1]source_data!D294="","",VLOOKUP([1]source_data!D294,[1]geo_data!A:I,8,FALSE)))</f>
        <v>E05014395</v>
      </c>
      <c r="P292" s="14" t="str">
        <f>IF([1]source_data!G294="","",IF(LEFT(O292,3)="E05","WD",IF(LEFT(O292,3)="S13","WD",IF(LEFT(O292,3)="W05","WD",IF(LEFT(O292,3)="W06","UA",IF(LEFT(O292,3)="S12","CA",IF(LEFT(O292,3)="E06","UA",IF(LEFT(O292,3)="E07","NMD",IF(LEFT(O292,3)="E08","MD",IF(LEFT(O292,3)="E09","LONB"))))))))))</f>
        <v>WD</v>
      </c>
      <c r="Q292" s="14" t="str">
        <f>IF([1]source_data!G294="","",IF([1]source_data!D294="","",VLOOKUP([1]source_data!D294,[1]geo_data!A:I,7,FALSE)))</f>
        <v>Central Bedfordshire</v>
      </c>
      <c r="R292" s="14" t="str">
        <f>IF([1]source_data!G294="","",IF([1]source_data!D294="","",VLOOKUP([1]source_data!D294,[1]geo_data!A:I,6,FALSE)))</f>
        <v>E06000056</v>
      </c>
      <c r="S292" s="14" t="str">
        <f>IF([1]source_data!G294="","",IF(LEFT(R292,3)="E05","WD",IF(LEFT(R292,3)="S13","WD",IF(LEFT(R292,3)="W05","WD",IF(LEFT(R292,3)="W06","UA",IF(LEFT(R292,3)="S12","CA",IF(LEFT(R292,3)="E06","UA",IF(LEFT(R292,3)="E07","NMD",IF(LEFT(R292,3)="E08","MD",IF(LEFT(R292,3)="E09","LONB"))))))))))</f>
        <v>UA</v>
      </c>
      <c r="T292" s="11" t="str">
        <f>IF([1]source_data!G294="","",IF([1]source_data!N294="","",[1]source_data!N294))</f>
        <v>Hardship Grant</v>
      </c>
      <c r="U292" s="15">
        <f>IF([1]source_data!G294="","",[1]tailored_settings!$B$8)</f>
        <v>46239</v>
      </c>
      <c r="V292" s="11" t="str">
        <f>IF([1]source_data!G294="","",[1]tailored_settings!$B$9)</f>
        <v>http://www.longleigh.org/</v>
      </c>
      <c r="W292" s="13" t="str">
        <f>IF([1]source_data!G294="","",IF([1]source_data!O294="","",[1]source_data!O294))</f>
        <v>2025-11-24</v>
      </c>
      <c r="X292" s="16" t="str">
        <f>IF([1]source_data!G294="","",IF([1]source_data!P294="","",[1]source_data!P294))</f>
        <v>2025-12-18</v>
      </c>
      <c r="Y292" s="17">
        <f>IF([1]source_data!G294="","",IF([1]source_data!Q294="","",[1]source_data!Q294))</f>
        <v>0</v>
      </c>
      <c r="Z292" s="18" t="str">
        <f>IF([1]source_data!G294="","",IF([1]source_data!I294="","",[1]tailored_settings!$B$10))</f>
        <v>Primary grant reason</v>
      </c>
      <c r="AA292" s="18" t="str">
        <f>IF([1]source_data!G294="","",IF([1]source_data!I294="","",[1]source_data!I294))</f>
        <v>2. Customer/family receiving medication and/or therapy for a mental health condition or substance addiction.</v>
      </c>
      <c r="AB292" s="18" t="str">
        <f>IF([1]source_data!G294="","",IF([1]source_data!J294="","",[1]tailored_settings!$B$11))</f>
        <v/>
      </c>
      <c r="AC292" s="18" t="str">
        <f>IF([1]source_data!G294="","",IF([1]source_data!J294="","",[1]source_data!J294))</f>
        <v/>
      </c>
      <c r="AD292" s="18" t="str">
        <f>IF([1]source_data!G294="","",IF([1]source_data!K294="","",[1]tailored_settings!$B$12))</f>
        <v>Grant purpose</v>
      </c>
      <c r="AE292" s="18" t="str">
        <f>IF([1]source_data!G294="","",IF([1]source_data!K294="","",[1]source_data!K294))</f>
        <v xml:space="preserve">Furniture </v>
      </c>
      <c r="AF292" s="18" t="str">
        <f>IF([1]source_data!G294="","",IF([1]source_data!K294="","",[1]tailored_settings!$B$13))</f>
        <v>Grant purpose</v>
      </c>
      <c r="AG292" s="18" t="str">
        <f>IF([1]source_data!G294="","",IF([1]source_data!K294="","",[1]source_data!K294))</f>
        <v xml:space="preserve">Furniture </v>
      </c>
      <c r="AH292" s="18" t="str">
        <f>IF([1]source_data!G294="","",IF([1]source_data!M294="","",[1]tailored_settings!$B$14))</f>
        <v>Grant purpose</v>
      </c>
      <c r="AI292" s="18" t="str">
        <f>IF([1]source_data!G294="","",IF([1]source_data!M294="","",[1]source_data!M294))</f>
        <v>Voucher for small household items</v>
      </c>
    </row>
    <row r="293" spans="1:35" ht="16" x14ac:dyDescent="0.2">
      <c r="A293" s="11" t="str">
        <f>IF([1]source_data!G295="","",IF(AND([1]source_data!C295&lt;&gt;"",[1]tailored_settings!$B$15="Publish"),CONCATENATE([1]tailored_settings!$B$2&amp;[1]source_data!C295),IF(AND([1]source_data!C295&lt;&gt;"",[1]tailored_settings!$B$15="Do not publish"),CONCATENATE([1]tailored_settings!$B$2&amp;TEXT(ROW(A293)-1,"0000")&amp;"_"&amp;TEXT(F293,"yyyy-mm")),CONCATENATE([1]tailored_settings!$B$2&amp;TEXT(ROW(A293)-1,"0000")&amp;"_"&amp;TEXT(F293,"yyyy-mm")))))</f>
        <v>360G-Longleigh-E25-00376W</v>
      </c>
      <c r="B293" s="11" t="str">
        <f>IF([1]source_data!G295="","",IF([1]source_data!E295&lt;&gt;"",[1]source_data!E295,CONCATENATE("Grant to "&amp;G293)))</f>
        <v>Grant to Individual Recipient</v>
      </c>
      <c r="C293" s="11" t="str">
        <f>IF([1]source_data!G295="","",IF([1]source_data!F295="",_xlfn.XLOOKUP(T293,[1]tailored_settings!$B$20:$B$25,[1]tailored_settings!$A$20:$A$25,"")))</f>
        <v>Helping to alleviate financial hardship</v>
      </c>
      <c r="D293" s="12">
        <f>IF([1]source_data!G295="","",IF([1]source_data!G295="","",[1]source_data!G295))</f>
        <v>987.98</v>
      </c>
      <c r="E293" s="11" t="str">
        <f>IF([1]source_data!G295="","",[1]tailored_settings!$B$3)</f>
        <v>GBP</v>
      </c>
      <c r="F293" s="13" t="str">
        <f>IF([1]source_data!G295="","",IF([1]source_data!H295="","",[1]source_data!H295))</f>
        <v>2025-11-24</v>
      </c>
      <c r="G293" s="11" t="str">
        <f>IF([1]source_data!G295="","",[1]tailored_settings!$B$5)</f>
        <v>Individual Recipient</v>
      </c>
      <c r="H293" s="11" t="str">
        <f>IF([1]source_data!G295="","",IF(AND([1]source_data!A295&lt;&gt;"",[1]tailored_settings!$B$16="Publish"),CONCATENATE([1]tailored_settings!$B$2&amp;[1]source_data!A295),IF(AND([1]source_data!A295&lt;&gt;"",[1]tailored_settings!$B$16="Do not publish"),CONCATENATE([1]tailored_settings!$B$4&amp;TEXT(ROW(A293)-1,"0000")&amp;"_"&amp;TEXT(F293,"yyyy-mm")),CONCATENATE([1]tailored_settings!$B$4&amp;TEXT(ROW(A293)-1,"0000")&amp;"_"&amp;TEXT(F293,"yyyy-mm")))))</f>
        <v>360G-Longleigh-IND-0292_2025-11</v>
      </c>
      <c r="I293" s="11" t="str">
        <f>IF([1]source_data!G295="","",[1]tailored_settings!$B$7)</f>
        <v>Longleigh Foundation</v>
      </c>
      <c r="J293" s="11" t="str">
        <f>IF([1]source_data!G295="","",[1]tailored_settings!$B$6)</f>
        <v>GB-CHC-1169016</v>
      </c>
      <c r="K293" s="11" t="str">
        <f>IF([1]source_data!G295="","",IF([1]source_data!I295="","",VLOOKUP([1]source_data!I295,[1]codelist_mapping!A:C,3,FALSE)))</f>
        <v>GTIR030</v>
      </c>
      <c r="L293" s="11" t="str">
        <f>IF([1]source_data!G295="","",IF([1]source_data!J295="","",VLOOKUP([1]source_data!J295,[1]codelist_mapping!A:C,3,FALSE)))</f>
        <v/>
      </c>
      <c r="M293" s="11" t="str">
        <f>IF([1]source_data!G295="","",IF([1]source_data!K295="","",IF([1]source_data!M295&lt;&gt;"",CONCATENATE(VLOOKUP([1]source_data!K295,[1]codelist_mapping!F:H,3,FALSE)&amp;";"&amp;VLOOKUP([1]source_data!L295,[1]codelist_mapping!F:H,3,FALSE)&amp;";"&amp;VLOOKUP([1]source_data!M295,[1]codelist_mapping!F:H,3,FALSE)),IF([1]source_data!L295&lt;&gt;"",CONCATENATE(VLOOKUP([1]source_data!K295,[1]codelist_mapping!F:H,3,FALSE)&amp;";"&amp;VLOOKUP([1]source_data!L295,[1]codelist_mapping!F:H,3,FALSE)),IF([1]source_data!K295&lt;&gt;"",CONCATENATE(VLOOKUP([1]source_data!K295,[1]codelist_mapping!F:H,3,FALSE)))))))</f>
        <v>GTIP020;GTIP060;GTIP080</v>
      </c>
      <c r="N293" s="14" t="str">
        <f>IF([1]source_data!G295="","",IF([1]source_data!D295="","",VLOOKUP([1]source_data!D295,[1]geo_data!A:I,9,FALSE)))</f>
        <v>Arlesey &amp; Fairfield</v>
      </c>
      <c r="O293" s="14" t="str">
        <f>IF([1]source_data!G295="","",IF([1]source_data!D295="","",VLOOKUP([1]source_data!D295,[1]geo_data!A:I,8,FALSE)))</f>
        <v>E05014395</v>
      </c>
      <c r="P293" s="14" t="str">
        <f>IF([1]source_data!G295="","",IF(LEFT(O293,3)="E05","WD",IF(LEFT(O293,3)="S13","WD",IF(LEFT(O293,3)="W05","WD",IF(LEFT(O293,3)="W06","UA",IF(LEFT(O293,3)="S12","CA",IF(LEFT(O293,3)="E06","UA",IF(LEFT(O293,3)="E07","NMD",IF(LEFT(O293,3)="E08","MD",IF(LEFT(O293,3)="E09","LONB"))))))))))</f>
        <v>WD</v>
      </c>
      <c r="Q293" s="14" t="str">
        <f>IF([1]source_data!G295="","",IF([1]source_data!D295="","",VLOOKUP([1]source_data!D295,[1]geo_data!A:I,7,FALSE)))</f>
        <v>Central Bedfordshire</v>
      </c>
      <c r="R293" s="14" t="str">
        <f>IF([1]source_data!G295="","",IF([1]source_data!D295="","",VLOOKUP([1]source_data!D295,[1]geo_data!A:I,6,FALSE)))</f>
        <v>E06000056</v>
      </c>
      <c r="S293" s="14" t="str">
        <f>IF([1]source_data!G295="","",IF(LEFT(R293,3)="E05","WD",IF(LEFT(R293,3)="S13","WD",IF(LEFT(R293,3)="W05","WD",IF(LEFT(R293,3)="W06","UA",IF(LEFT(R293,3)="S12","CA",IF(LEFT(R293,3)="E06","UA",IF(LEFT(R293,3)="E07","NMD",IF(LEFT(R293,3)="E08","MD",IF(LEFT(R293,3)="E09","LONB"))))))))))</f>
        <v>UA</v>
      </c>
      <c r="T293" s="11" t="str">
        <f>IF([1]source_data!G295="","",IF([1]source_data!N295="","",[1]source_data!N295))</f>
        <v>Hardship Grant</v>
      </c>
      <c r="U293" s="15">
        <f>IF([1]source_data!G295="","",[1]tailored_settings!$B$8)</f>
        <v>46239</v>
      </c>
      <c r="V293" s="11" t="str">
        <f>IF([1]source_data!G295="","",[1]tailored_settings!$B$9)</f>
        <v>http://www.longleigh.org/</v>
      </c>
      <c r="W293" s="13" t="str">
        <f>IF([1]source_data!G295="","",IF([1]source_data!O295="","",[1]source_data!O295))</f>
        <v>2025-11-24</v>
      </c>
      <c r="X293" s="16" t="str">
        <f>IF([1]source_data!G295="","",IF([1]source_data!P295="","",[1]source_data!P295))</f>
        <v>2026-01-07</v>
      </c>
      <c r="Y293" s="17">
        <f>IF([1]source_data!G295="","",IF([1]source_data!Q295="","",[1]source_data!Q295))</f>
        <v>1</v>
      </c>
      <c r="Z293" s="18" t="str">
        <f>IF([1]source_data!G295="","",IF([1]source_data!I295="","",[1]tailored_settings!$B$10))</f>
        <v>Primary grant reason</v>
      </c>
      <c r="AA293" s="18" t="str">
        <f>IF([1]source_data!G295="","",IF([1]source_data!I295="","",[1]source_data!I295))</f>
        <v>1. Customer/family with a diagnosed condition or disability</v>
      </c>
      <c r="AB293" s="18" t="str">
        <f>IF([1]source_data!G295="","",IF([1]source_data!J295="","",[1]tailored_settings!$B$11))</f>
        <v/>
      </c>
      <c r="AC293" s="18" t="str">
        <f>IF([1]source_data!G295="","",IF([1]source_data!J295="","",[1]source_data!J295))</f>
        <v/>
      </c>
      <c r="AD293" s="18" t="str">
        <f>IF([1]source_data!G295="","",IF([1]source_data!K295="","",[1]tailored_settings!$B$12))</f>
        <v>Grant purpose</v>
      </c>
      <c r="AE293" s="18" t="str">
        <f>IF([1]source_data!G295="","",IF([1]source_data!K295="","",[1]source_data!K295))</f>
        <v>Appliances</v>
      </c>
      <c r="AF293" s="18" t="str">
        <f>IF([1]source_data!G295="","",IF([1]source_data!K295="","",[1]tailored_settings!$B$13))</f>
        <v>Grant purpose</v>
      </c>
      <c r="AG293" s="18" t="str">
        <f>IF([1]source_data!G295="","",IF([1]source_data!K295="","",[1]source_data!K295))</f>
        <v>Appliances</v>
      </c>
      <c r="AH293" s="18" t="str">
        <f>IF([1]source_data!G295="","",IF([1]source_data!M295="","",[1]tailored_settings!$B$14))</f>
        <v>Grant purpose</v>
      </c>
      <c r="AI293" s="18" t="str">
        <f>IF([1]source_data!G295="","",IF([1]source_data!M295="","",[1]source_data!M295))</f>
        <v>Clothing</v>
      </c>
    </row>
    <row r="294" spans="1:35" ht="16" x14ac:dyDescent="0.2">
      <c r="A294" s="11" t="str">
        <f>IF([1]source_data!G296="","",IF(AND([1]source_data!C296&lt;&gt;"",[1]tailored_settings!$B$15="Publish"),CONCATENATE([1]tailored_settings!$B$2&amp;[1]source_data!C296),IF(AND([1]source_data!C296&lt;&gt;"",[1]tailored_settings!$B$15="Do not publish"),CONCATENATE([1]tailored_settings!$B$2&amp;TEXT(ROW(A294)-1,"0000")&amp;"_"&amp;TEXT(F294,"yyyy-mm")),CONCATENATE([1]tailored_settings!$B$2&amp;TEXT(ROW(A294)-1,"0000")&amp;"_"&amp;TEXT(F294,"yyyy-mm")))))</f>
        <v>360G-Longleigh-E25-00377W</v>
      </c>
      <c r="B294" s="11" t="str">
        <f>IF([1]source_data!G296="","",IF([1]source_data!E296&lt;&gt;"",[1]source_data!E296,CONCATENATE("Grant to "&amp;G294)))</f>
        <v>Grant to Individual Recipient</v>
      </c>
      <c r="C294" s="11" t="str">
        <f>IF([1]source_data!G296="","",IF([1]source_data!F296="",_xlfn.XLOOKUP(T294,[1]tailored_settings!$B$20:$B$25,[1]tailored_settings!$A$20:$A$25,"")))</f>
        <v>Providing financial aid during a time of crisis</v>
      </c>
      <c r="D294" s="12">
        <f>IF([1]source_data!G296="","",IF([1]source_data!G296="","",[1]source_data!G296))</f>
        <v>350</v>
      </c>
      <c r="E294" s="11" t="str">
        <f>IF([1]source_data!G296="","",[1]tailored_settings!$B$3)</f>
        <v>GBP</v>
      </c>
      <c r="F294" s="13" t="str">
        <f>IF([1]source_data!G296="","",IF([1]source_data!H296="","",[1]source_data!H296))</f>
        <v>2025-11-24</v>
      </c>
      <c r="G294" s="11" t="str">
        <f>IF([1]source_data!G296="","",[1]tailored_settings!$B$5)</f>
        <v>Individual Recipient</v>
      </c>
      <c r="H294" s="11" t="str">
        <f>IF([1]source_data!G296="","",IF(AND([1]source_data!A296&lt;&gt;"",[1]tailored_settings!$B$16="Publish"),CONCATENATE([1]tailored_settings!$B$2&amp;[1]source_data!A296),IF(AND([1]source_data!A296&lt;&gt;"",[1]tailored_settings!$B$16="Do not publish"),CONCATENATE([1]tailored_settings!$B$4&amp;TEXT(ROW(A294)-1,"0000")&amp;"_"&amp;TEXT(F294,"yyyy-mm")),CONCATENATE([1]tailored_settings!$B$4&amp;TEXT(ROW(A294)-1,"0000")&amp;"_"&amp;TEXT(F294,"yyyy-mm")))))</f>
        <v>360G-Longleigh-IND-0293_2025-11</v>
      </c>
      <c r="I294" s="11" t="str">
        <f>IF([1]source_data!G296="","",[1]tailored_settings!$B$7)</f>
        <v>Longleigh Foundation</v>
      </c>
      <c r="J294" s="11" t="str">
        <f>IF([1]source_data!G296="","",[1]tailored_settings!$B$6)</f>
        <v>GB-CHC-1169016</v>
      </c>
      <c r="K294" s="11" t="str">
        <f>IF([1]source_data!G296="","",IF([1]source_data!I296="","",VLOOKUP([1]source_data!I296,[1]codelist_mapping!A:C,3,FALSE)))</f>
        <v>GTIR010</v>
      </c>
      <c r="L294" s="11" t="str">
        <f>IF([1]source_data!G296="","",IF([1]source_data!J296="","",VLOOKUP([1]source_data!J296,[1]codelist_mapping!A:C,3,FALSE)))</f>
        <v/>
      </c>
      <c r="M294" s="11" t="str">
        <f>IF([1]source_data!G296="","",IF([1]source_data!K296="","",IF([1]source_data!M296&lt;&gt;"",CONCATENATE(VLOOKUP([1]source_data!K296,[1]codelist_mapping!F:H,3,FALSE)&amp;";"&amp;VLOOKUP([1]source_data!L296,[1]codelist_mapping!F:H,3,FALSE)&amp;";"&amp;VLOOKUP([1]source_data!M296,[1]codelist_mapping!F:H,3,FALSE)),IF([1]source_data!L296&lt;&gt;"",CONCATENATE(VLOOKUP([1]source_data!K296,[1]codelist_mapping!F:H,3,FALSE)&amp;";"&amp;VLOOKUP([1]source_data!L296,[1]codelist_mapping!F:H,3,FALSE)),IF([1]source_data!K296&lt;&gt;"",CONCATENATE(VLOOKUP([1]source_data!K296,[1]codelist_mapping!F:H,3,FALSE)))))))</f>
        <v>GTIP070;GTIP050</v>
      </c>
      <c r="N294" s="14" t="str">
        <f>IF([1]source_data!G296="","",IF([1]source_data!D296="","",VLOOKUP([1]source_data!D296,[1]geo_data!A:I,9,FALSE)))</f>
        <v>Coley</v>
      </c>
      <c r="O294" s="14" t="str">
        <f>IF([1]source_data!G296="","",IF([1]source_data!D296="","",VLOOKUP([1]source_data!D296,[1]geo_data!A:I,8,FALSE)))</f>
        <v>E05013869</v>
      </c>
      <c r="P294" s="14" t="str">
        <f>IF([1]source_data!G296="","",IF(LEFT(O294,3)="E05","WD",IF(LEFT(O294,3)="S13","WD",IF(LEFT(O294,3)="W05","WD",IF(LEFT(O294,3)="W06","UA",IF(LEFT(O294,3)="S12","CA",IF(LEFT(O294,3)="E06","UA",IF(LEFT(O294,3)="E07","NMD",IF(LEFT(O294,3)="E08","MD",IF(LEFT(O294,3)="E09","LONB"))))))))))</f>
        <v>WD</v>
      </c>
      <c r="Q294" s="14" t="str">
        <f>IF([1]source_data!G296="","",IF([1]source_data!D296="","",VLOOKUP([1]source_data!D296,[1]geo_data!A:I,7,FALSE)))</f>
        <v>Reading</v>
      </c>
      <c r="R294" s="14" t="str">
        <f>IF([1]source_data!G296="","",IF([1]source_data!D296="","",VLOOKUP([1]source_data!D296,[1]geo_data!A:I,6,FALSE)))</f>
        <v>E06000038</v>
      </c>
      <c r="S294" s="14" t="str">
        <f>IF([1]source_data!G296="","",IF(LEFT(R294,3)="E05","WD",IF(LEFT(R294,3)="S13","WD",IF(LEFT(R294,3)="W05","WD",IF(LEFT(R294,3)="W06","UA",IF(LEFT(R294,3)="S12","CA",IF(LEFT(R294,3)="E06","UA",IF(LEFT(R294,3)="E07","NMD",IF(LEFT(R294,3)="E08","MD",IF(LEFT(R294,3)="E09","LONB"))))))))))</f>
        <v>UA</v>
      </c>
      <c r="T294" s="11" t="str">
        <f>IF([1]source_data!G296="","",IF([1]source_data!N296="","",[1]source_data!N296))</f>
        <v>Crisis Grant</v>
      </c>
      <c r="U294" s="15">
        <f>IF([1]source_data!G296="","",[1]tailored_settings!$B$8)</f>
        <v>46239</v>
      </c>
      <c r="V294" s="11" t="str">
        <f>IF([1]source_data!G296="","",[1]tailored_settings!$B$9)</f>
        <v>http://www.longleigh.org/</v>
      </c>
      <c r="W294" s="13" t="str">
        <f>IF([1]source_data!G296="","",IF([1]source_data!O296="","",[1]source_data!O296))</f>
        <v>2025-11-24</v>
      </c>
      <c r="X294" s="16" t="str">
        <f>IF([1]source_data!G296="","",IF([1]source_data!P296="","",[1]source_data!P296))</f>
        <v>2026-01-05</v>
      </c>
      <c r="Y294" s="17">
        <f>IF([1]source_data!G296="","",IF([1]source_data!Q296="","",[1]source_data!Q296))</f>
        <v>1</v>
      </c>
      <c r="Z294" s="18" t="str">
        <f>IF([1]source_data!G296="","",IF([1]source_data!I296="","",[1]tailored_settings!$B$10))</f>
        <v>Primary grant reason</v>
      </c>
      <c r="AA294" s="18" t="str">
        <f>IF([1]source_data!G296="","",IF([1]source_data!I296="","",[1]source_data!I296))</f>
        <v>7. Customer/family with a child/ren in receipt of means-tested free school meals.</v>
      </c>
      <c r="AB294" s="18" t="str">
        <f>IF([1]source_data!G296="","",IF([1]source_data!J296="","",[1]tailored_settings!$B$11))</f>
        <v/>
      </c>
      <c r="AC294" s="18" t="str">
        <f>IF([1]source_data!G296="","",IF([1]source_data!J296="","",[1]source_data!J296))</f>
        <v/>
      </c>
      <c r="AD294" s="18" t="str">
        <f>IF([1]source_data!G296="","",IF([1]source_data!K296="","",[1]tailored_settings!$B$12))</f>
        <v>Grant purpose</v>
      </c>
      <c r="AE294" s="18" t="str">
        <f>IF([1]source_data!G296="","",IF([1]source_data!K296="","",[1]source_data!K296))</f>
        <v>Food vouchers</v>
      </c>
      <c r="AF294" s="18" t="str">
        <f>IF([1]source_data!G296="","",IF([1]source_data!K296="","",[1]tailored_settings!$B$13))</f>
        <v>Grant purpose</v>
      </c>
      <c r="AG294" s="18" t="str">
        <f>IF([1]source_data!G296="","",IF([1]source_data!K296="","",[1]source_data!K296))</f>
        <v>Food vouchers</v>
      </c>
      <c r="AH294" s="18" t="str">
        <f>IF([1]source_data!G296="","",IF([1]source_data!M296="","",[1]tailored_settings!$B$14))</f>
        <v/>
      </c>
      <c r="AI294" s="18" t="str">
        <f>IF([1]source_data!G296="","",IF([1]source_data!M296="","",[1]source_data!M296))</f>
        <v/>
      </c>
    </row>
    <row r="295" spans="1:35" ht="16" x14ac:dyDescent="0.2">
      <c r="A295" s="11" t="str">
        <f>IF([1]source_data!G297="","",IF(AND([1]source_data!C297&lt;&gt;"",[1]tailored_settings!$B$15="Publish"),CONCATENATE([1]tailored_settings!$B$2&amp;[1]source_data!C297),IF(AND([1]source_data!C297&lt;&gt;"",[1]tailored_settings!$B$15="Do not publish"),CONCATENATE([1]tailored_settings!$B$2&amp;TEXT(ROW(A295)-1,"0000")&amp;"_"&amp;TEXT(F295,"yyyy-mm")),CONCATENATE([1]tailored_settings!$B$2&amp;TEXT(ROW(A295)-1,"0000")&amp;"_"&amp;TEXT(F295,"yyyy-mm")))))</f>
        <v>360G-Longleigh-E25-00378W</v>
      </c>
      <c r="B295" s="11" t="str">
        <f>IF([1]source_data!G297="","",IF([1]source_data!E297&lt;&gt;"",[1]source_data!E297,CONCATENATE("Grant to "&amp;G295)))</f>
        <v>Grant to Individual Recipient</v>
      </c>
      <c r="C295" s="11" t="str">
        <f>IF([1]source_data!G297="","",IF([1]source_data!F297="",_xlfn.XLOOKUP(T295,[1]tailored_settings!$B$20:$B$25,[1]tailored_settings!$A$20:$A$25,"")))</f>
        <v>Providing financial aid during a time of crisis</v>
      </c>
      <c r="D295" s="12">
        <f>IF([1]source_data!G297="","",IF([1]source_data!G297="","",[1]source_data!G297))</f>
        <v>500</v>
      </c>
      <c r="E295" s="11" t="str">
        <f>IF([1]source_data!G297="","",[1]tailored_settings!$B$3)</f>
        <v>GBP</v>
      </c>
      <c r="F295" s="13" t="str">
        <f>IF([1]source_data!G297="","",IF([1]source_data!H297="","",[1]source_data!H297))</f>
        <v>2025-11-24</v>
      </c>
      <c r="G295" s="11" t="str">
        <f>IF([1]source_data!G297="","",[1]tailored_settings!$B$5)</f>
        <v>Individual Recipient</v>
      </c>
      <c r="H295" s="11" t="str">
        <f>IF([1]source_data!G297="","",IF(AND([1]source_data!A297&lt;&gt;"",[1]tailored_settings!$B$16="Publish"),CONCATENATE([1]tailored_settings!$B$2&amp;[1]source_data!A297),IF(AND([1]source_data!A297&lt;&gt;"",[1]tailored_settings!$B$16="Do not publish"),CONCATENATE([1]tailored_settings!$B$4&amp;TEXT(ROW(A295)-1,"0000")&amp;"_"&amp;TEXT(F295,"yyyy-mm")),CONCATENATE([1]tailored_settings!$B$4&amp;TEXT(ROW(A295)-1,"0000")&amp;"_"&amp;TEXT(F295,"yyyy-mm")))))</f>
        <v>360G-Longleigh-IND-0294_2025-11</v>
      </c>
      <c r="I295" s="11" t="str">
        <f>IF([1]source_data!G297="","",[1]tailored_settings!$B$7)</f>
        <v>Longleigh Foundation</v>
      </c>
      <c r="J295" s="11" t="str">
        <f>IF([1]source_data!G297="","",[1]tailored_settings!$B$6)</f>
        <v>GB-CHC-1169016</v>
      </c>
      <c r="K295" s="11" t="str">
        <f>IF([1]source_data!G297="","",IF([1]source_data!I297="","",VLOOKUP([1]source_data!I297,[1]codelist_mapping!A:C,3,FALSE)))</f>
        <v>GTIR060</v>
      </c>
      <c r="L295" s="11" t="str">
        <f>IF([1]source_data!G297="","",IF([1]source_data!J297="","",VLOOKUP([1]source_data!J297,[1]codelist_mapping!A:C,3,FALSE)))</f>
        <v/>
      </c>
      <c r="M295" s="11" t="str">
        <f>IF([1]source_data!G297="","",IF([1]source_data!K297="","",IF([1]source_data!M297&lt;&gt;"",CONCATENATE(VLOOKUP([1]source_data!K297,[1]codelist_mapping!F:H,3,FALSE)&amp;";"&amp;VLOOKUP([1]source_data!L297,[1]codelist_mapping!F:H,3,FALSE)&amp;";"&amp;VLOOKUP([1]source_data!M297,[1]codelist_mapping!F:H,3,FALSE)),IF([1]source_data!L297&lt;&gt;"",CONCATENATE(VLOOKUP([1]source_data!K297,[1]codelist_mapping!F:H,3,FALSE)&amp;";"&amp;VLOOKUP([1]source_data!L297,[1]codelist_mapping!F:H,3,FALSE)),IF([1]source_data!K297&lt;&gt;"",CONCATENATE(VLOOKUP([1]source_data!K297,[1]codelist_mapping!F:H,3,FALSE)))))))</f>
        <v>GTIP070;GTIP080</v>
      </c>
      <c r="N295" s="14" t="str">
        <f>IF([1]source_data!G297="","",IF([1]source_data!D297="","",VLOOKUP([1]source_data!D297,[1]geo_data!A:I,9,FALSE)))</f>
        <v>Banister &amp; Polygon</v>
      </c>
      <c r="O295" s="14" t="str">
        <f>IF([1]source_data!G297="","",IF([1]source_data!D297="","",VLOOKUP([1]source_data!D297,[1]geo_data!A:I,8,FALSE)))</f>
        <v>E05015490</v>
      </c>
      <c r="P295" s="14" t="str">
        <f>IF([1]source_data!G297="","",IF(LEFT(O295,3)="E05","WD",IF(LEFT(O295,3)="S13","WD",IF(LEFT(O295,3)="W05","WD",IF(LEFT(O295,3)="W06","UA",IF(LEFT(O295,3)="S12","CA",IF(LEFT(O295,3)="E06","UA",IF(LEFT(O295,3)="E07","NMD",IF(LEFT(O295,3)="E08","MD",IF(LEFT(O295,3)="E09","LONB"))))))))))</f>
        <v>WD</v>
      </c>
      <c r="Q295" s="14" t="str">
        <f>IF([1]source_data!G297="","",IF([1]source_data!D297="","",VLOOKUP([1]source_data!D297,[1]geo_data!A:I,7,FALSE)))</f>
        <v>Southampton</v>
      </c>
      <c r="R295" s="14" t="str">
        <f>IF([1]source_data!G297="","",IF([1]source_data!D297="","",VLOOKUP([1]source_data!D297,[1]geo_data!A:I,6,FALSE)))</f>
        <v>E06000045</v>
      </c>
      <c r="S295" s="14" t="str">
        <f>IF([1]source_data!G297="","",IF(LEFT(R295,3)="E05","WD",IF(LEFT(R295,3)="S13","WD",IF(LEFT(R295,3)="W05","WD",IF(LEFT(R295,3)="W06","UA",IF(LEFT(R295,3)="S12","CA",IF(LEFT(R295,3)="E06","UA",IF(LEFT(R295,3)="E07","NMD",IF(LEFT(R295,3)="E08","MD",IF(LEFT(R295,3)="E09","LONB"))))))))))</f>
        <v>UA</v>
      </c>
      <c r="T295" s="11" t="str">
        <f>IF([1]source_data!G297="","",IF([1]source_data!N297="","",[1]source_data!N297))</f>
        <v>Crisis Grant</v>
      </c>
      <c r="U295" s="15">
        <f>IF([1]source_data!G297="","",[1]tailored_settings!$B$8)</f>
        <v>46239</v>
      </c>
      <c r="V295" s="11" t="str">
        <f>IF([1]source_data!G297="","",[1]tailored_settings!$B$9)</f>
        <v>http://www.longleigh.org/</v>
      </c>
      <c r="W295" s="13" t="str">
        <f>IF([1]source_data!G297="","",IF([1]source_data!O297="","",[1]source_data!O297))</f>
        <v>2025-11-24</v>
      </c>
      <c r="X295" s="16" t="str">
        <f>IF([1]source_data!G297="","",IF([1]source_data!P297="","",[1]source_data!P297))</f>
        <v>2026-02-02</v>
      </c>
      <c r="Y295" s="17">
        <f>IF([1]source_data!G297="","",IF([1]source_data!Q297="","",[1]source_data!Q297))</f>
        <v>2</v>
      </c>
      <c r="Z295" s="18" t="str">
        <f>IF([1]source_data!G297="","",IF([1]source_data!I297="","",[1]tailored_settings!$B$10))</f>
        <v>Primary grant reason</v>
      </c>
      <c r="AA295" s="18" t="str">
        <f>IF([1]source_data!G297="","",IF([1]source_data!I297="","",[1]source_data!I297))</f>
        <v>4. Customer/family fleeing from a violent or abusive relationship</v>
      </c>
      <c r="AB295" s="18" t="str">
        <f>IF([1]source_data!G297="","",IF([1]source_data!J297="","",[1]tailored_settings!$B$11))</f>
        <v/>
      </c>
      <c r="AC295" s="18" t="str">
        <f>IF([1]source_data!G297="","",IF([1]source_data!J297="","",[1]source_data!J297))</f>
        <v/>
      </c>
      <c r="AD295" s="18" t="str">
        <f>IF([1]source_data!G297="","",IF([1]source_data!K297="","",[1]tailored_settings!$B$12))</f>
        <v>Grant purpose</v>
      </c>
      <c r="AE295" s="18" t="str">
        <f>IF([1]source_data!G297="","",IF([1]source_data!K297="","",[1]source_data!K297))</f>
        <v>Food vouchers</v>
      </c>
      <c r="AF295" s="18" t="str">
        <f>IF([1]source_data!G297="","",IF([1]source_data!K297="","",[1]tailored_settings!$B$13))</f>
        <v>Grant purpose</v>
      </c>
      <c r="AG295" s="18" t="str">
        <f>IF([1]source_data!G297="","",IF([1]source_data!K297="","",[1]source_data!K297))</f>
        <v>Food vouchers</v>
      </c>
      <c r="AH295" s="18" t="str">
        <f>IF([1]source_data!G297="","",IF([1]source_data!M297="","",[1]tailored_settings!$B$14))</f>
        <v/>
      </c>
      <c r="AI295" s="18" t="str">
        <f>IF([1]source_data!G297="","",IF([1]source_data!M297="","",[1]source_data!M297))</f>
        <v/>
      </c>
    </row>
    <row r="296" spans="1:35" ht="16" x14ac:dyDescent="0.2">
      <c r="A296" s="11" t="str">
        <f>IF([1]source_data!G298="","",IF(AND([1]source_data!C298&lt;&gt;"",[1]tailored_settings!$B$15="Publish"),CONCATENATE([1]tailored_settings!$B$2&amp;[1]source_data!C298),IF(AND([1]source_data!C298&lt;&gt;"",[1]tailored_settings!$B$15="Do not publish"),CONCATENATE([1]tailored_settings!$B$2&amp;TEXT(ROW(A296)-1,"0000")&amp;"_"&amp;TEXT(F296,"yyyy-mm")),CONCATENATE([1]tailored_settings!$B$2&amp;TEXT(ROW(A296)-1,"0000")&amp;"_"&amp;TEXT(F296,"yyyy-mm")))))</f>
        <v>360G-Longleigh-E25-00379W</v>
      </c>
      <c r="B296" s="11" t="str">
        <f>IF([1]source_data!G298="","",IF([1]source_data!E298&lt;&gt;"",[1]source_data!E298,CONCATENATE("Grant to "&amp;G296)))</f>
        <v>Grant to Individual Recipient</v>
      </c>
      <c r="C296" s="11" t="str">
        <f>IF([1]source_data!G298="","",IF([1]source_data!F298="",_xlfn.XLOOKUP(T296,[1]tailored_settings!$B$20:$B$25,[1]tailored_settings!$A$20:$A$25,"")))</f>
        <v>Helping to alleviate financial hardship</v>
      </c>
      <c r="D296" s="12">
        <f>IF([1]source_data!G298="","",IF([1]source_data!G298="","",[1]source_data!G298))</f>
        <v>817.98</v>
      </c>
      <c r="E296" s="11" t="str">
        <f>IF([1]source_data!G298="","",[1]tailored_settings!$B$3)</f>
        <v>GBP</v>
      </c>
      <c r="F296" s="13" t="str">
        <f>IF([1]source_data!G298="","",IF([1]source_data!H298="","",[1]source_data!H298))</f>
        <v>2025-12-01</v>
      </c>
      <c r="G296" s="11" t="str">
        <f>IF([1]source_data!G298="","",[1]tailored_settings!$B$5)</f>
        <v>Individual Recipient</v>
      </c>
      <c r="H296" s="11" t="str">
        <f>IF([1]source_data!G298="","",IF(AND([1]source_data!A298&lt;&gt;"",[1]tailored_settings!$B$16="Publish"),CONCATENATE([1]tailored_settings!$B$2&amp;[1]source_data!A298),IF(AND([1]source_data!A298&lt;&gt;"",[1]tailored_settings!$B$16="Do not publish"),CONCATENATE([1]tailored_settings!$B$4&amp;TEXT(ROW(A296)-1,"0000")&amp;"_"&amp;TEXT(F296,"yyyy-mm")),CONCATENATE([1]tailored_settings!$B$4&amp;TEXT(ROW(A296)-1,"0000")&amp;"_"&amp;TEXT(F296,"yyyy-mm")))))</f>
        <v>360G-Longleigh-IND-0295_2025-12</v>
      </c>
      <c r="I296" s="11" t="str">
        <f>IF([1]source_data!G298="","",[1]tailored_settings!$B$7)</f>
        <v>Longleigh Foundation</v>
      </c>
      <c r="J296" s="11" t="str">
        <f>IF([1]source_data!G298="","",[1]tailored_settings!$B$6)</f>
        <v>GB-CHC-1169016</v>
      </c>
      <c r="K296" s="11" t="str">
        <f>IF([1]source_data!G298="","",IF([1]source_data!I298="","",VLOOKUP([1]source_data!I298,[1]codelist_mapping!A:C,3,FALSE)))</f>
        <v>GTIR030</v>
      </c>
      <c r="L296" s="11" t="str">
        <f>IF([1]source_data!G298="","",IF([1]source_data!J298="","",VLOOKUP([1]source_data!J298,[1]codelist_mapping!A:C,3,FALSE)))</f>
        <v/>
      </c>
      <c r="M296" s="11" t="str">
        <f>IF([1]source_data!G298="","",IF([1]source_data!K298="","",IF([1]source_data!M298&lt;&gt;"",CONCATENATE(VLOOKUP([1]source_data!K298,[1]codelist_mapping!F:H,3,FALSE)&amp;";"&amp;VLOOKUP([1]source_data!L298,[1]codelist_mapping!F:H,3,FALSE)&amp;";"&amp;VLOOKUP([1]source_data!M298,[1]codelist_mapping!F:H,3,FALSE)),IF([1]source_data!L298&lt;&gt;"",CONCATENATE(VLOOKUP([1]source_data!K298,[1]codelist_mapping!F:H,3,FALSE)&amp;";"&amp;VLOOKUP([1]source_data!L298,[1]codelist_mapping!F:H,3,FALSE)),IF([1]source_data!K298&lt;&gt;"",CONCATENATE(VLOOKUP([1]source_data!K298,[1]codelist_mapping!F:H,3,FALSE)))))))</f>
        <v>GTIP020;GTIP060</v>
      </c>
      <c r="N296" s="14" t="str">
        <f>IF([1]source_data!G298="","",IF([1]source_data!D298="","",VLOOKUP([1]source_data!D298,[1]geo_data!A:I,9,FALSE)))</f>
        <v>Bournemouth Central</v>
      </c>
      <c r="O296" s="14" t="str">
        <f>IF([1]source_data!G298="","",IF([1]source_data!D298="","",VLOOKUP([1]source_data!D298,[1]geo_data!A:I,8,FALSE)))</f>
        <v>E05012653</v>
      </c>
      <c r="P296" s="14" t="str">
        <f>IF([1]source_data!G298="","",IF(LEFT(O296,3)="E05","WD",IF(LEFT(O296,3)="S13","WD",IF(LEFT(O296,3)="W05","WD",IF(LEFT(O296,3)="W06","UA",IF(LEFT(O296,3)="S12","CA",IF(LEFT(O296,3)="E06","UA",IF(LEFT(O296,3)="E07","NMD",IF(LEFT(O296,3)="E08","MD",IF(LEFT(O296,3)="E09","LONB"))))))))))</f>
        <v>WD</v>
      </c>
      <c r="Q296" s="14" t="str">
        <f>IF([1]source_data!G298="","",IF([1]source_data!D298="","",VLOOKUP([1]source_data!D298,[1]geo_data!A:I,7,FALSE)))</f>
        <v>Bournemouth, Christchurch and Poole</v>
      </c>
      <c r="R296" s="14" t="str">
        <f>IF([1]source_data!G298="","",IF([1]source_data!D298="","",VLOOKUP([1]source_data!D298,[1]geo_data!A:I,6,FALSE)))</f>
        <v>E06000058</v>
      </c>
      <c r="S296" s="14" t="str">
        <f>IF([1]source_data!G298="","",IF(LEFT(R296,3)="E05","WD",IF(LEFT(R296,3)="S13","WD",IF(LEFT(R296,3)="W05","WD",IF(LEFT(R296,3)="W06","UA",IF(LEFT(R296,3)="S12","CA",IF(LEFT(R296,3)="E06","UA",IF(LEFT(R296,3)="E07","NMD",IF(LEFT(R296,3)="E08","MD",IF(LEFT(R296,3)="E09","LONB"))))))))))</f>
        <v>UA</v>
      </c>
      <c r="T296" s="11" t="str">
        <f>IF([1]source_data!G298="","",IF([1]source_data!N298="","",[1]source_data!N298))</f>
        <v>Hardship Grant</v>
      </c>
      <c r="U296" s="15">
        <f>IF([1]source_data!G298="","",[1]tailored_settings!$B$8)</f>
        <v>46239</v>
      </c>
      <c r="V296" s="11" t="str">
        <f>IF([1]source_data!G298="","",[1]tailored_settings!$B$9)</f>
        <v>http://www.longleigh.org/</v>
      </c>
      <c r="W296" s="13" t="str">
        <f>IF([1]source_data!G298="","",IF([1]source_data!O298="","",[1]source_data!O298))</f>
        <v>2025-12-01</v>
      </c>
      <c r="X296" s="16" t="str">
        <f>IF([1]source_data!G298="","",IF([1]source_data!P298="","",[1]source_data!P298))</f>
        <v>2026-01-07</v>
      </c>
      <c r="Y296" s="17">
        <f>IF([1]source_data!G298="","",IF([1]source_data!Q298="","",[1]source_data!Q298))</f>
        <v>1</v>
      </c>
      <c r="Z296" s="18" t="str">
        <f>IF([1]source_data!G298="","",IF([1]source_data!I298="","",[1]tailored_settings!$B$10))</f>
        <v>Primary grant reason</v>
      </c>
      <c r="AA296" s="18" t="str">
        <f>IF([1]source_data!G298="","",IF([1]source_data!I298="","",[1]source_data!I298))</f>
        <v>1. Customer/family with a diagnosed condition or disability</v>
      </c>
      <c r="AB296" s="18" t="str">
        <f>IF([1]source_data!G298="","",IF([1]source_data!J298="","",[1]tailored_settings!$B$11))</f>
        <v/>
      </c>
      <c r="AC296" s="18" t="str">
        <f>IF([1]source_data!G298="","",IF([1]source_data!J298="","",[1]source_data!J298))</f>
        <v/>
      </c>
      <c r="AD296" s="18" t="str">
        <f>IF([1]source_data!G298="","",IF([1]source_data!K298="","",[1]tailored_settings!$B$12))</f>
        <v>Grant purpose</v>
      </c>
      <c r="AE296" s="18" t="str">
        <f>IF([1]source_data!G298="","",IF([1]source_data!K298="","",[1]source_data!K298))</f>
        <v>Appliances</v>
      </c>
      <c r="AF296" s="18" t="str">
        <f>IF([1]source_data!G298="","",IF([1]source_data!K298="","",[1]tailored_settings!$B$13))</f>
        <v>Grant purpose</v>
      </c>
      <c r="AG296" s="18" t="str">
        <f>IF([1]source_data!G298="","",IF([1]source_data!K298="","",[1]source_data!K298))</f>
        <v>Appliances</v>
      </c>
      <c r="AH296" s="18" t="str">
        <f>IF([1]source_data!G298="","",IF([1]source_data!M298="","",[1]tailored_settings!$B$14))</f>
        <v/>
      </c>
      <c r="AI296" s="18" t="str">
        <f>IF([1]source_data!G298="","",IF([1]source_data!M298="","",[1]source_data!M298))</f>
        <v/>
      </c>
    </row>
    <row r="297" spans="1:35" ht="16" x14ac:dyDescent="0.2">
      <c r="A297" s="11" t="str">
        <f>IF([1]source_data!G299="","",IF(AND([1]source_data!C299&lt;&gt;"",[1]tailored_settings!$B$15="Publish"),CONCATENATE([1]tailored_settings!$B$2&amp;[1]source_data!C299),IF(AND([1]source_data!C299&lt;&gt;"",[1]tailored_settings!$B$15="Do not publish"),CONCATENATE([1]tailored_settings!$B$2&amp;TEXT(ROW(A297)-1,"0000")&amp;"_"&amp;TEXT(F297,"yyyy-mm")),CONCATENATE([1]tailored_settings!$B$2&amp;TEXT(ROW(A297)-1,"0000")&amp;"_"&amp;TEXT(F297,"yyyy-mm")))))</f>
        <v>360G-Longleigh-E25-00380W</v>
      </c>
      <c r="B297" s="11" t="str">
        <f>IF([1]source_data!G299="","",IF([1]source_data!E299&lt;&gt;"",[1]source_data!E299,CONCATENATE("Grant to "&amp;G297)))</f>
        <v>Grant to Individual Recipient</v>
      </c>
      <c r="C297" s="11" t="str">
        <f>IF([1]source_data!G299="","",IF([1]source_data!F299="",_xlfn.XLOOKUP(T297,[1]tailored_settings!$B$20:$B$25,[1]tailored_settings!$A$20:$A$25,"")))</f>
        <v>Providing financial aid during a time of crisis</v>
      </c>
      <c r="D297" s="12">
        <f>IF([1]source_data!G299="","",IF([1]source_data!G299="","",[1]source_data!G299))</f>
        <v>345</v>
      </c>
      <c r="E297" s="11" t="str">
        <f>IF([1]source_data!G299="","",[1]tailored_settings!$B$3)</f>
        <v>GBP</v>
      </c>
      <c r="F297" s="13" t="str">
        <f>IF([1]source_data!G299="","",IF([1]source_data!H299="","",[1]source_data!H299))</f>
        <v>2025-12-01</v>
      </c>
      <c r="G297" s="11" t="str">
        <f>IF([1]source_data!G299="","",[1]tailored_settings!$B$5)</f>
        <v>Individual Recipient</v>
      </c>
      <c r="H297" s="11" t="str">
        <f>IF([1]source_data!G299="","",IF(AND([1]source_data!A299&lt;&gt;"",[1]tailored_settings!$B$16="Publish"),CONCATENATE([1]tailored_settings!$B$2&amp;[1]source_data!A299),IF(AND([1]source_data!A299&lt;&gt;"",[1]tailored_settings!$B$16="Do not publish"),CONCATENATE([1]tailored_settings!$B$4&amp;TEXT(ROW(A297)-1,"0000")&amp;"_"&amp;TEXT(F297,"yyyy-mm")),CONCATENATE([1]tailored_settings!$B$4&amp;TEXT(ROW(A297)-1,"0000")&amp;"_"&amp;TEXT(F297,"yyyy-mm")))))</f>
        <v>360G-Longleigh-IND-0296_2025-12</v>
      </c>
      <c r="I297" s="11" t="str">
        <f>IF([1]source_data!G299="","",[1]tailored_settings!$B$7)</f>
        <v>Longleigh Foundation</v>
      </c>
      <c r="J297" s="11" t="str">
        <f>IF([1]source_data!G299="","",[1]tailored_settings!$B$6)</f>
        <v>GB-CHC-1169016</v>
      </c>
      <c r="K297" s="11" t="str">
        <f>IF([1]source_data!G299="","",IF([1]source_data!I299="","",VLOOKUP([1]source_data!I299,[1]codelist_mapping!A:C,3,FALSE)))</f>
        <v>GTIR030</v>
      </c>
      <c r="L297" s="11" t="str">
        <f>IF([1]source_data!G299="","",IF([1]source_data!J299="","",VLOOKUP([1]source_data!J299,[1]codelist_mapping!A:C,3,FALSE)))</f>
        <v/>
      </c>
      <c r="M297" s="11" t="str">
        <f>IF([1]source_data!G299="","",IF([1]source_data!K299="","",IF([1]source_data!M299&lt;&gt;"",CONCATENATE(VLOOKUP([1]source_data!K299,[1]codelist_mapping!F:H,3,FALSE)&amp;";"&amp;VLOOKUP([1]source_data!L299,[1]codelist_mapping!F:H,3,FALSE)&amp;";"&amp;VLOOKUP([1]source_data!M299,[1]codelist_mapping!F:H,3,FALSE)),IF([1]source_data!L299&lt;&gt;"",CONCATENATE(VLOOKUP([1]source_data!K299,[1]codelist_mapping!F:H,3,FALSE)&amp;";"&amp;VLOOKUP([1]source_data!L299,[1]codelist_mapping!F:H,3,FALSE)),IF([1]source_data!K299&lt;&gt;"",CONCATENATE(VLOOKUP([1]source_data!K299,[1]codelist_mapping!F:H,3,FALSE)))))))</f>
        <v>GTIP070;GTIP050</v>
      </c>
      <c r="N297" s="14" t="str">
        <f>IF([1]source_data!G299="","",IF([1]source_data!D299="","",VLOOKUP([1]source_data!D299,[1]geo_data!A:I,9,FALSE)))</f>
        <v>Dursley</v>
      </c>
      <c r="O297" s="14" t="str">
        <f>IF([1]source_data!G299="","",IF([1]source_data!D299="","",VLOOKUP([1]source_data!D299,[1]geo_data!A:I,8,FALSE)))</f>
        <v>E05010976</v>
      </c>
      <c r="P297" s="14" t="str">
        <f>IF([1]source_data!G299="","",IF(LEFT(O297,3)="E05","WD",IF(LEFT(O297,3)="S13","WD",IF(LEFT(O297,3)="W05","WD",IF(LEFT(O297,3)="W06","UA",IF(LEFT(O297,3)="S12","CA",IF(LEFT(O297,3)="E06","UA",IF(LEFT(O297,3)="E07","NMD",IF(LEFT(O297,3)="E08","MD",IF(LEFT(O297,3)="E09","LONB"))))))))))</f>
        <v>WD</v>
      </c>
      <c r="Q297" s="14" t="str">
        <f>IF([1]source_data!G299="","",IF([1]source_data!D299="","",VLOOKUP([1]source_data!D299,[1]geo_data!A:I,7,FALSE)))</f>
        <v>Stroud</v>
      </c>
      <c r="R297" s="14" t="str">
        <f>IF([1]source_data!G299="","",IF([1]source_data!D299="","",VLOOKUP([1]source_data!D299,[1]geo_data!A:I,6,FALSE)))</f>
        <v>E07000082</v>
      </c>
      <c r="S297" s="14" t="str">
        <f>IF([1]source_data!G299="","",IF(LEFT(R297,3)="E05","WD",IF(LEFT(R297,3)="S13","WD",IF(LEFT(R297,3)="W05","WD",IF(LEFT(R297,3)="W06","UA",IF(LEFT(R297,3)="S12","CA",IF(LEFT(R297,3)="E06","UA",IF(LEFT(R297,3)="E07","NMD",IF(LEFT(R297,3)="E08","MD",IF(LEFT(R297,3)="E09","LONB"))))))))))</f>
        <v>NMD</v>
      </c>
      <c r="T297" s="11" t="str">
        <f>IF([1]source_data!G299="","",IF([1]source_data!N299="","",[1]source_data!N299))</f>
        <v>Crisis Grant</v>
      </c>
      <c r="U297" s="15">
        <f>IF([1]source_data!G299="","",[1]tailored_settings!$B$8)</f>
        <v>46239</v>
      </c>
      <c r="V297" s="11" t="str">
        <f>IF([1]source_data!G299="","",[1]tailored_settings!$B$9)</f>
        <v>http://www.longleigh.org/</v>
      </c>
      <c r="W297" s="13" t="str">
        <f>IF([1]source_data!G299="","",IF([1]source_data!O299="","",[1]source_data!O299))</f>
        <v>2025-12-01</v>
      </c>
      <c r="X297" s="16" t="str">
        <f>IF([1]source_data!G299="","",IF([1]source_data!P299="","",[1]source_data!P299))</f>
        <v>2026-02-06</v>
      </c>
      <c r="Y297" s="17">
        <f>IF([1]source_data!G299="","",IF([1]source_data!Q299="","",[1]source_data!Q299))</f>
        <v>2</v>
      </c>
      <c r="Z297" s="18" t="str">
        <f>IF([1]source_data!G299="","",IF([1]source_data!I299="","",[1]tailored_settings!$B$10))</f>
        <v>Primary grant reason</v>
      </c>
      <c r="AA297" s="18" t="str">
        <f>IF([1]source_data!G299="","",IF([1]source_data!I299="","",[1]source_data!I299))</f>
        <v>1. Customer/family with a diagnosed condition or disability</v>
      </c>
      <c r="AB297" s="18" t="str">
        <f>IF([1]source_data!G299="","",IF([1]source_data!J299="","",[1]tailored_settings!$B$11))</f>
        <v/>
      </c>
      <c r="AC297" s="18" t="str">
        <f>IF([1]source_data!G299="","",IF([1]source_data!J299="","",[1]source_data!J299))</f>
        <v/>
      </c>
      <c r="AD297" s="18" t="str">
        <f>IF([1]source_data!G299="","",IF([1]source_data!K299="","",[1]tailored_settings!$B$12))</f>
        <v>Grant purpose</v>
      </c>
      <c r="AE297" s="18" t="str">
        <f>IF([1]source_data!G299="","",IF([1]source_data!K299="","",[1]source_data!K299))</f>
        <v>Food vouchers</v>
      </c>
      <c r="AF297" s="18" t="str">
        <f>IF([1]source_data!G299="","",IF([1]source_data!K299="","",[1]tailored_settings!$B$13))</f>
        <v>Grant purpose</v>
      </c>
      <c r="AG297" s="18" t="str">
        <f>IF([1]source_data!G299="","",IF([1]source_data!K299="","",[1]source_data!K299))</f>
        <v>Food vouchers</v>
      </c>
      <c r="AH297" s="18" t="str">
        <f>IF([1]source_data!G299="","",IF([1]source_data!M299="","",[1]tailored_settings!$B$14))</f>
        <v/>
      </c>
      <c r="AI297" s="18" t="str">
        <f>IF([1]source_data!G299="","",IF([1]source_data!M299="","",[1]source_data!M299))</f>
        <v/>
      </c>
    </row>
    <row r="298" spans="1:35" ht="16" x14ac:dyDescent="0.2">
      <c r="A298" s="11" t="str">
        <f>IF([1]source_data!G300="","",IF(AND([1]source_data!C300&lt;&gt;"",[1]tailored_settings!$B$15="Publish"),CONCATENATE([1]tailored_settings!$B$2&amp;[1]source_data!C300),IF(AND([1]source_data!C300&lt;&gt;"",[1]tailored_settings!$B$15="Do not publish"),CONCATENATE([1]tailored_settings!$B$2&amp;TEXT(ROW(A298)-1,"0000")&amp;"_"&amp;TEXT(F298,"yyyy-mm")),CONCATENATE([1]tailored_settings!$B$2&amp;TEXT(ROW(A298)-1,"0000")&amp;"_"&amp;TEXT(F298,"yyyy-mm")))))</f>
        <v>360G-Longleigh-E25-00381W</v>
      </c>
      <c r="B298" s="11" t="str">
        <f>IF([1]source_data!G300="","",IF([1]source_data!E300&lt;&gt;"",[1]source_data!E300,CONCATENATE("Grant to "&amp;G298)))</f>
        <v>Grant to Individual Recipient</v>
      </c>
      <c r="C298" s="11" t="str">
        <f>IF([1]source_data!G300="","",IF([1]source_data!F300="",_xlfn.XLOOKUP(T298,[1]tailored_settings!$B$20:$B$25,[1]tailored_settings!$A$20:$A$25,"")))</f>
        <v>Providing financial aid during a time of crisis</v>
      </c>
      <c r="D298" s="12">
        <f>IF([1]source_data!G300="","",IF([1]source_data!G300="","",[1]source_data!G300))</f>
        <v>350</v>
      </c>
      <c r="E298" s="11" t="str">
        <f>IF([1]source_data!G300="","",[1]tailored_settings!$B$3)</f>
        <v>GBP</v>
      </c>
      <c r="F298" s="13" t="str">
        <f>IF([1]source_data!G300="","",IF([1]source_data!H300="","",[1]source_data!H300))</f>
        <v>2025-12-01</v>
      </c>
      <c r="G298" s="11" t="str">
        <f>IF([1]source_data!G300="","",[1]tailored_settings!$B$5)</f>
        <v>Individual Recipient</v>
      </c>
      <c r="H298" s="11" t="str">
        <f>IF([1]source_data!G300="","",IF(AND([1]source_data!A300&lt;&gt;"",[1]tailored_settings!$B$16="Publish"),CONCATENATE([1]tailored_settings!$B$2&amp;[1]source_data!A300),IF(AND([1]source_data!A300&lt;&gt;"",[1]tailored_settings!$B$16="Do not publish"),CONCATENATE([1]tailored_settings!$B$4&amp;TEXT(ROW(A298)-1,"0000")&amp;"_"&amp;TEXT(F298,"yyyy-mm")),CONCATENATE([1]tailored_settings!$B$4&amp;TEXT(ROW(A298)-1,"0000")&amp;"_"&amp;TEXT(F298,"yyyy-mm")))))</f>
        <v>360G-Longleigh-IND-0297_2025-12</v>
      </c>
      <c r="I298" s="11" t="str">
        <f>IF([1]source_data!G300="","",[1]tailored_settings!$B$7)</f>
        <v>Longleigh Foundation</v>
      </c>
      <c r="J298" s="11" t="str">
        <f>IF([1]source_data!G300="","",[1]tailored_settings!$B$6)</f>
        <v>GB-CHC-1169016</v>
      </c>
      <c r="K298" s="11" t="str">
        <f>IF([1]source_data!G300="","",IF([1]source_data!I300="","",VLOOKUP([1]source_data!I300,[1]codelist_mapping!A:C,3,FALSE)))</f>
        <v>GTIR030</v>
      </c>
      <c r="L298" s="11" t="str">
        <f>IF([1]source_data!G300="","",IF([1]source_data!J300="","",VLOOKUP([1]source_data!J300,[1]codelist_mapping!A:C,3,FALSE)))</f>
        <v/>
      </c>
      <c r="M298" s="11" t="str">
        <f>IF([1]source_data!G300="","",IF([1]source_data!K300="","",IF([1]source_data!M300&lt;&gt;"",CONCATENATE(VLOOKUP([1]source_data!K300,[1]codelist_mapping!F:H,3,FALSE)&amp;";"&amp;VLOOKUP([1]source_data!L300,[1]codelist_mapping!F:H,3,FALSE)&amp;";"&amp;VLOOKUP([1]source_data!M300,[1]codelist_mapping!F:H,3,FALSE)),IF([1]source_data!L300&lt;&gt;"",CONCATENATE(VLOOKUP([1]source_data!K300,[1]codelist_mapping!F:H,3,FALSE)&amp;";"&amp;VLOOKUP([1]source_data!L300,[1]codelist_mapping!F:H,3,FALSE)),IF([1]source_data!K300&lt;&gt;"",CONCATENATE(VLOOKUP([1]source_data!K300,[1]codelist_mapping!F:H,3,FALSE)))))))</f>
        <v>GTIP070;GTIP050</v>
      </c>
      <c r="N298" s="14" t="str">
        <f>IF([1]source_data!G300="","",IF([1]source_data!D300="","",VLOOKUP([1]source_data!D300,[1]geo_data!A:I,9,FALSE)))</f>
        <v>Longwell Green</v>
      </c>
      <c r="O298" s="14" t="str">
        <f>IF([1]source_data!G300="","",IF([1]source_data!D300="","",VLOOKUP([1]source_data!D300,[1]geo_data!A:I,8,FALSE)))</f>
        <v>E05012118</v>
      </c>
      <c r="P298" s="14" t="str">
        <f>IF([1]source_data!G300="","",IF(LEFT(O298,3)="E05","WD",IF(LEFT(O298,3)="S13","WD",IF(LEFT(O298,3)="W05","WD",IF(LEFT(O298,3)="W06","UA",IF(LEFT(O298,3)="S12","CA",IF(LEFT(O298,3)="E06","UA",IF(LEFT(O298,3)="E07","NMD",IF(LEFT(O298,3)="E08","MD",IF(LEFT(O298,3)="E09","LONB"))))))))))</f>
        <v>WD</v>
      </c>
      <c r="Q298" s="14" t="str">
        <f>IF([1]source_data!G300="","",IF([1]source_data!D300="","",VLOOKUP([1]source_data!D300,[1]geo_data!A:I,7,FALSE)))</f>
        <v>South Gloucestershire</v>
      </c>
      <c r="R298" s="14" t="str">
        <f>IF([1]source_data!G300="","",IF([1]source_data!D300="","",VLOOKUP([1]source_data!D300,[1]geo_data!A:I,6,FALSE)))</f>
        <v>E06000025</v>
      </c>
      <c r="S298" s="14" t="str">
        <f>IF([1]source_data!G300="","",IF(LEFT(R298,3)="E05","WD",IF(LEFT(R298,3)="S13","WD",IF(LEFT(R298,3)="W05","WD",IF(LEFT(R298,3)="W06","UA",IF(LEFT(R298,3)="S12","CA",IF(LEFT(R298,3)="E06","UA",IF(LEFT(R298,3)="E07","NMD",IF(LEFT(R298,3)="E08","MD",IF(LEFT(R298,3)="E09","LONB"))))))))))</f>
        <v>UA</v>
      </c>
      <c r="T298" s="11" t="str">
        <f>IF([1]source_data!G300="","",IF([1]source_data!N300="","",[1]source_data!N300))</f>
        <v>Crisis Grant</v>
      </c>
      <c r="U298" s="15">
        <f>IF([1]source_data!G300="","",[1]tailored_settings!$B$8)</f>
        <v>46239</v>
      </c>
      <c r="V298" s="11" t="str">
        <f>IF([1]source_data!G300="","",[1]tailored_settings!$B$9)</f>
        <v>http://www.longleigh.org/</v>
      </c>
      <c r="W298" s="13" t="str">
        <f>IF([1]source_data!G300="","",IF([1]source_data!O300="","",[1]source_data!O300))</f>
        <v>2025-12-01</v>
      </c>
      <c r="X298" s="16" t="str">
        <f>IF([1]source_data!G300="","",IF([1]source_data!P300="","",[1]source_data!P300))</f>
        <v>2026-01-07</v>
      </c>
      <c r="Y298" s="17">
        <f>IF([1]source_data!G300="","",IF([1]source_data!Q300="","",[1]source_data!Q300))</f>
        <v>1</v>
      </c>
      <c r="Z298" s="18" t="str">
        <f>IF([1]source_data!G300="","",IF([1]source_data!I300="","",[1]tailored_settings!$B$10))</f>
        <v>Primary grant reason</v>
      </c>
      <c r="AA298" s="18" t="str">
        <f>IF([1]source_data!G300="","",IF([1]source_data!I300="","",[1]source_data!I300))</f>
        <v>1. Customer/family with a diagnosed condition or disability</v>
      </c>
      <c r="AB298" s="18" t="str">
        <f>IF([1]source_data!G300="","",IF([1]source_data!J300="","",[1]tailored_settings!$B$11))</f>
        <v/>
      </c>
      <c r="AC298" s="18" t="str">
        <f>IF([1]source_data!G300="","",IF([1]source_data!J300="","",[1]source_data!J300))</f>
        <v/>
      </c>
      <c r="AD298" s="18" t="str">
        <f>IF([1]source_data!G300="","",IF([1]source_data!K300="","",[1]tailored_settings!$B$12))</f>
        <v>Grant purpose</v>
      </c>
      <c r="AE298" s="18" t="str">
        <f>IF([1]source_data!G300="","",IF([1]source_data!K300="","",[1]source_data!K300))</f>
        <v>Food vouchers</v>
      </c>
      <c r="AF298" s="18" t="str">
        <f>IF([1]source_data!G300="","",IF([1]source_data!K300="","",[1]tailored_settings!$B$13))</f>
        <v>Grant purpose</v>
      </c>
      <c r="AG298" s="18" t="str">
        <f>IF([1]source_data!G300="","",IF([1]source_data!K300="","",[1]source_data!K300))</f>
        <v>Food vouchers</v>
      </c>
      <c r="AH298" s="18" t="str">
        <f>IF([1]source_data!G300="","",IF([1]source_data!M300="","",[1]tailored_settings!$B$14))</f>
        <v/>
      </c>
      <c r="AI298" s="18" t="str">
        <f>IF([1]source_data!G300="","",IF([1]source_data!M300="","",[1]source_data!M300))</f>
        <v/>
      </c>
    </row>
    <row r="299" spans="1:35" ht="16" x14ac:dyDescent="0.2">
      <c r="A299" s="11" t="str">
        <f>IF([1]source_data!G301="","",IF(AND([1]source_data!C301&lt;&gt;"",[1]tailored_settings!$B$15="Publish"),CONCATENATE([1]tailored_settings!$B$2&amp;[1]source_data!C301),IF(AND([1]source_data!C301&lt;&gt;"",[1]tailored_settings!$B$15="Do not publish"),CONCATENATE([1]tailored_settings!$B$2&amp;TEXT(ROW(A299)-1,"0000")&amp;"_"&amp;TEXT(F299,"yyyy-mm")),CONCATENATE([1]tailored_settings!$B$2&amp;TEXT(ROW(A299)-1,"0000")&amp;"_"&amp;TEXT(F299,"yyyy-mm")))))</f>
        <v>360G-Longleigh-E25-00383W</v>
      </c>
      <c r="B299" s="11" t="str">
        <f>IF([1]source_data!G301="","",IF([1]source_data!E301&lt;&gt;"",[1]source_data!E301,CONCATENATE("Grant to "&amp;G299)))</f>
        <v>Grant to Individual Recipient</v>
      </c>
      <c r="C299" s="11" t="str">
        <f>IF([1]source_data!G301="","",IF([1]source_data!F301="",_xlfn.XLOOKUP(T299,[1]tailored_settings!$B$20:$B$25,[1]tailored_settings!$A$20:$A$25,"")))</f>
        <v>Helping to alleviate financial hardship</v>
      </c>
      <c r="D299" s="12">
        <f>IF([1]source_data!G301="","",IF([1]source_data!G301="","",[1]source_data!G301))</f>
        <v>882.98</v>
      </c>
      <c r="E299" s="11" t="str">
        <f>IF([1]source_data!G301="","",[1]tailored_settings!$B$3)</f>
        <v>GBP</v>
      </c>
      <c r="F299" s="13" t="str">
        <f>IF([1]source_data!G301="","",IF([1]source_data!H301="","",[1]source_data!H301))</f>
        <v>2025-12-01</v>
      </c>
      <c r="G299" s="11" t="str">
        <f>IF([1]source_data!G301="","",[1]tailored_settings!$B$5)</f>
        <v>Individual Recipient</v>
      </c>
      <c r="H299" s="11" t="str">
        <f>IF([1]source_data!G301="","",IF(AND([1]source_data!A301&lt;&gt;"",[1]tailored_settings!$B$16="Publish"),CONCATENATE([1]tailored_settings!$B$2&amp;[1]source_data!A301),IF(AND([1]source_data!A301&lt;&gt;"",[1]tailored_settings!$B$16="Do not publish"),CONCATENATE([1]tailored_settings!$B$4&amp;TEXT(ROW(A299)-1,"0000")&amp;"_"&amp;TEXT(F299,"yyyy-mm")),CONCATENATE([1]tailored_settings!$B$4&amp;TEXT(ROW(A299)-1,"0000")&amp;"_"&amp;TEXT(F299,"yyyy-mm")))))</f>
        <v>360G-Longleigh-IND-0298_2025-12</v>
      </c>
      <c r="I299" s="11" t="str">
        <f>IF([1]source_data!G301="","",[1]tailored_settings!$B$7)</f>
        <v>Longleigh Foundation</v>
      </c>
      <c r="J299" s="11" t="str">
        <f>IF([1]source_data!G301="","",[1]tailored_settings!$B$6)</f>
        <v>GB-CHC-1169016</v>
      </c>
      <c r="K299" s="11" t="str">
        <f>IF([1]source_data!G301="","",IF([1]source_data!I301="","",VLOOKUP([1]source_data!I301,[1]codelist_mapping!A:C,3,FALSE)))</f>
        <v>GTIR030</v>
      </c>
      <c r="L299" s="11" t="str">
        <f>IF([1]source_data!G301="","",IF([1]source_data!J301="","",VLOOKUP([1]source_data!J301,[1]codelist_mapping!A:C,3,FALSE)))</f>
        <v>GTIR040</v>
      </c>
      <c r="M299" s="11" t="str">
        <f>IF([1]source_data!G301="","",IF([1]source_data!K301="","",IF([1]source_data!M301&lt;&gt;"",CONCATENATE(VLOOKUP([1]source_data!K301,[1]codelist_mapping!F:H,3,FALSE)&amp;";"&amp;VLOOKUP([1]source_data!L301,[1]codelist_mapping!F:H,3,FALSE)&amp;";"&amp;VLOOKUP([1]source_data!M301,[1]codelist_mapping!F:H,3,FALSE)),IF([1]source_data!L301&lt;&gt;"",CONCATENATE(VLOOKUP([1]source_data!K301,[1]codelist_mapping!F:H,3,FALSE)&amp;";"&amp;VLOOKUP([1]source_data!L301,[1]codelist_mapping!F:H,3,FALSE)),IF([1]source_data!K301&lt;&gt;"",CONCATENATE(VLOOKUP([1]source_data!K301,[1]codelist_mapping!F:H,3,FALSE)))))))</f>
        <v>GTIP020;GTIP060</v>
      </c>
      <c r="N299" s="14" t="str">
        <f>IF([1]source_data!G301="","",IF([1]source_data!D301="","",VLOOKUP([1]source_data!D301,[1]geo_data!A:I,9,FALSE)))</f>
        <v>Queen's Park</v>
      </c>
      <c r="O299" s="14" t="str">
        <f>IF([1]source_data!G301="","",IF([1]source_data!D301="","",VLOOKUP([1]source_data!D301,[1]geo_data!A:I,8,FALSE)))</f>
        <v>E05012675</v>
      </c>
      <c r="P299" s="14" t="str">
        <f>IF([1]source_data!G301="","",IF(LEFT(O299,3)="E05","WD",IF(LEFT(O299,3)="S13","WD",IF(LEFT(O299,3)="W05","WD",IF(LEFT(O299,3)="W06","UA",IF(LEFT(O299,3)="S12","CA",IF(LEFT(O299,3)="E06","UA",IF(LEFT(O299,3)="E07","NMD",IF(LEFT(O299,3)="E08","MD",IF(LEFT(O299,3)="E09","LONB"))))))))))</f>
        <v>WD</v>
      </c>
      <c r="Q299" s="14" t="str">
        <f>IF([1]source_data!G301="","",IF([1]source_data!D301="","",VLOOKUP([1]source_data!D301,[1]geo_data!A:I,7,FALSE)))</f>
        <v>Bournemouth, Christchurch and Poole</v>
      </c>
      <c r="R299" s="14" t="str">
        <f>IF([1]source_data!G301="","",IF([1]source_data!D301="","",VLOOKUP([1]source_data!D301,[1]geo_data!A:I,6,FALSE)))</f>
        <v>E06000058</v>
      </c>
      <c r="S299" s="14" t="str">
        <f>IF([1]source_data!G301="","",IF(LEFT(R299,3)="E05","WD",IF(LEFT(R299,3)="S13","WD",IF(LEFT(R299,3)="W05","WD",IF(LEFT(R299,3)="W06","UA",IF(LEFT(R299,3)="S12","CA",IF(LEFT(R299,3)="E06","UA",IF(LEFT(R299,3)="E07","NMD",IF(LEFT(R299,3)="E08","MD",IF(LEFT(R299,3)="E09","LONB"))))))))))</f>
        <v>UA</v>
      </c>
      <c r="T299" s="11" t="str">
        <f>IF([1]source_data!G301="","",IF([1]source_data!N301="","",[1]source_data!N301))</f>
        <v>Hardship Grant</v>
      </c>
      <c r="U299" s="15">
        <f>IF([1]source_data!G301="","",[1]tailored_settings!$B$8)</f>
        <v>46239</v>
      </c>
      <c r="V299" s="11" t="str">
        <f>IF([1]source_data!G301="","",[1]tailored_settings!$B$9)</f>
        <v>http://www.longleigh.org/</v>
      </c>
      <c r="W299" s="13" t="str">
        <f>IF([1]source_data!G301="","",IF([1]source_data!O301="","",[1]source_data!O301))</f>
        <v>2025-12-01</v>
      </c>
      <c r="X299" s="16" t="str">
        <f>IF([1]source_data!G301="","",IF([1]source_data!P301="","",[1]source_data!P301))</f>
        <v>2026-01-26</v>
      </c>
      <c r="Y299" s="17">
        <f>IF([1]source_data!G301="","",IF([1]source_data!Q301="","",[1]source_data!Q301))</f>
        <v>1</v>
      </c>
      <c r="Z299" s="18" t="str">
        <f>IF([1]source_data!G301="","",IF([1]source_data!I301="","",[1]tailored_settings!$B$10))</f>
        <v>Primary grant reason</v>
      </c>
      <c r="AA299" s="18" t="str">
        <f>IF([1]source_data!G301="","",IF([1]source_data!I301="","",[1]source_data!I301))</f>
        <v>1. Customer/family with a diagnosed condition or disability</v>
      </c>
      <c r="AB299" s="18" t="str">
        <f>IF([1]source_data!G301="","",IF([1]source_data!J301="","",[1]tailored_settings!$B$11))</f>
        <v>Secondary grant reason</v>
      </c>
      <c r="AC299" s="18" t="str">
        <f>IF([1]source_data!G301="","",IF([1]source_data!J301="","",[1]source_data!J301))</f>
        <v>2. Customer/family receiving medication and/or therapy for a mental health condition or substance addiction.</v>
      </c>
      <c r="AD299" s="18" t="str">
        <f>IF([1]source_data!G301="","",IF([1]source_data!K301="","",[1]tailored_settings!$B$12))</f>
        <v>Grant purpose</v>
      </c>
      <c r="AE299" s="18" t="str">
        <f>IF([1]source_data!G301="","",IF([1]source_data!K301="","",[1]source_data!K301))</f>
        <v>Appliances</v>
      </c>
      <c r="AF299" s="18" t="str">
        <f>IF([1]source_data!G301="","",IF([1]source_data!K301="","",[1]tailored_settings!$B$13))</f>
        <v>Grant purpose</v>
      </c>
      <c r="AG299" s="18" t="str">
        <f>IF([1]source_data!G301="","",IF([1]source_data!K301="","",[1]source_data!K301))</f>
        <v>Appliances</v>
      </c>
      <c r="AH299" s="18" t="str">
        <f>IF([1]source_data!G301="","",IF([1]source_data!M301="","",[1]tailored_settings!$B$14))</f>
        <v/>
      </c>
      <c r="AI299" s="18" t="str">
        <f>IF([1]source_data!G301="","",IF([1]source_data!M301="","",[1]source_data!M301))</f>
        <v/>
      </c>
    </row>
    <row r="300" spans="1:35" ht="16" x14ac:dyDescent="0.2">
      <c r="A300" s="11" t="str">
        <f>IF([1]source_data!G302="","",IF(AND([1]source_data!C302&lt;&gt;"",[1]tailored_settings!$B$15="Publish"),CONCATENATE([1]tailored_settings!$B$2&amp;[1]source_data!C302),IF(AND([1]source_data!C302&lt;&gt;"",[1]tailored_settings!$B$15="Do not publish"),CONCATENATE([1]tailored_settings!$B$2&amp;TEXT(ROW(A300)-1,"0000")&amp;"_"&amp;TEXT(F300,"yyyy-mm")),CONCATENATE([1]tailored_settings!$B$2&amp;TEXT(ROW(A300)-1,"0000")&amp;"_"&amp;TEXT(F300,"yyyy-mm")))))</f>
        <v>360G-Longleigh-E25-00384W</v>
      </c>
      <c r="B300" s="11" t="str">
        <f>IF([1]source_data!G302="","",IF([1]source_data!E302&lt;&gt;"",[1]source_data!E302,CONCATENATE("Grant to "&amp;G300)))</f>
        <v>Grant to Individual Recipient</v>
      </c>
      <c r="C300" s="11" t="str">
        <f>IF([1]source_data!G302="","",IF([1]source_data!F302="",_xlfn.XLOOKUP(T300,[1]tailored_settings!$B$20:$B$25,[1]tailored_settings!$A$20:$A$25,"")))</f>
        <v>Providing financial aid during a time of crisis</v>
      </c>
      <c r="D300" s="12">
        <f>IF([1]source_data!G302="","",IF([1]source_data!G302="","",[1]source_data!G302))</f>
        <v>350</v>
      </c>
      <c r="E300" s="11" t="str">
        <f>IF([1]source_data!G302="","",[1]tailored_settings!$B$3)</f>
        <v>GBP</v>
      </c>
      <c r="F300" s="13" t="str">
        <f>IF([1]source_data!G302="","",IF([1]source_data!H302="","",[1]source_data!H302))</f>
        <v>2025-12-02</v>
      </c>
      <c r="G300" s="11" t="str">
        <f>IF([1]source_data!G302="","",[1]tailored_settings!$B$5)</f>
        <v>Individual Recipient</v>
      </c>
      <c r="H300" s="11" t="str">
        <f>IF([1]source_data!G302="","",IF(AND([1]source_data!A302&lt;&gt;"",[1]tailored_settings!$B$16="Publish"),CONCATENATE([1]tailored_settings!$B$2&amp;[1]source_data!A302),IF(AND([1]source_data!A302&lt;&gt;"",[1]tailored_settings!$B$16="Do not publish"),CONCATENATE([1]tailored_settings!$B$4&amp;TEXT(ROW(A300)-1,"0000")&amp;"_"&amp;TEXT(F300,"yyyy-mm")),CONCATENATE([1]tailored_settings!$B$4&amp;TEXT(ROW(A300)-1,"0000")&amp;"_"&amp;TEXT(F300,"yyyy-mm")))))</f>
        <v>360G-Longleigh-IND-0299_2025-12</v>
      </c>
      <c r="I300" s="11" t="str">
        <f>IF([1]source_data!G302="","",[1]tailored_settings!$B$7)</f>
        <v>Longleigh Foundation</v>
      </c>
      <c r="J300" s="11" t="str">
        <f>IF([1]source_data!G302="","",[1]tailored_settings!$B$6)</f>
        <v>GB-CHC-1169016</v>
      </c>
      <c r="K300" s="11" t="str">
        <f>IF([1]source_data!G302="","",IF([1]source_data!I302="","",VLOOKUP([1]source_data!I302,[1]codelist_mapping!A:C,3,FALSE)))</f>
        <v>GTIR030</v>
      </c>
      <c r="L300" s="11" t="str">
        <f>IF([1]source_data!G302="","",IF([1]source_data!J302="","",VLOOKUP([1]source_data!J302,[1]codelist_mapping!A:C,3,FALSE)))</f>
        <v/>
      </c>
      <c r="M300" s="11" t="str">
        <f>IF([1]source_data!G302="","",IF([1]source_data!K302="","",IF([1]source_data!M302&lt;&gt;"",CONCATENATE(VLOOKUP([1]source_data!K302,[1]codelist_mapping!F:H,3,FALSE)&amp;";"&amp;VLOOKUP([1]source_data!L302,[1]codelist_mapping!F:H,3,FALSE)&amp;";"&amp;VLOOKUP([1]source_data!M302,[1]codelist_mapping!F:H,3,FALSE)),IF([1]source_data!L302&lt;&gt;"",CONCATENATE(VLOOKUP([1]source_data!K302,[1]codelist_mapping!F:H,3,FALSE)&amp;";"&amp;VLOOKUP([1]source_data!L302,[1]codelist_mapping!F:H,3,FALSE)),IF([1]source_data!K302&lt;&gt;"",CONCATENATE(VLOOKUP([1]source_data!K302,[1]codelist_mapping!F:H,3,FALSE)))))))</f>
        <v>GTIP070;GTIP050</v>
      </c>
      <c r="N300" s="14" t="str">
        <f>IF([1]source_data!G302="","",IF([1]source_data!D302="","",VLOOKUP([1]source_data!D302,[1]geo_data!A:I,9,FALSE)))</f>
        <v>Hampden Park</v>
      </c>
      <c r="O300" s="14" t="str">
        <f>IF([1]source_data!G302="","",IF([1]source_data!D302="","",VLOOKUP([1]source_data!D302,[1]geo_data!A:I,8,FALSE)))</f>
        <v>E05011575</v>
      </c>
      <c r="P300" s="14" t="str">
        <f>IF([1]source_data!G302="","",IF(LEFT(O300,3)="E05","WD",IF(LEFT(O300,3)="S13","WD",IF(LEFT(O300,3)="W05","WD",IF(LEFT(O300,3)="W06","UA",IF(LEFT(O300,3)="S12","CA",IF(LEFT(O300,3)="E06","UA",IF(LEFT(O300,3)="E07","NMD",IF(LEFT(O300,3)="E08","MD",IF(LEFT(O300,3)="E09","LONB"))))))))))</f>
        <v>WD</v>
      </c>
      <c r="Q300" s="14" t="str">
        <f>IF([1]source_data!G302="","",IF([1]source_data!D302="","",VLOOKUP([1]source_data!D302,[1]geo_data!A:I,7,FALSE)))</f>
        <v>Eastbourne</v>
      </c>
      <c r="R300" s="14" t="str">
        <f>IF([1]source_data!G302="","",IF([1]source_data!D302="","",VLOOKUP([1]source_data!D302,[1]geo_data!A:I,6,FALSE)))</f>
        <v>E07000061</v>
      </c>
      <c r="S300" s="14" t="str">
        <f>IF([1]source_data!G302="","",IF(LEFT(R300,3)="E05","WD",IF(LEFT(R300,3)="S13","WD",IF(LEFT(R300,3)="W05","WD",IF(LEFT(R300,3)="W06","UA",IF(LEFT(R300,3)="S12","CA",IF(LEFT(R300,3)="E06","UA",IF(LEFT(R300,3)="E07","NMD",IF(LEFT(R300,3)="E08","MD",IF(LEFT(R300,3)="E09","LONB"))))))))))</f>
        <v>NMD</v>
      </c>
      <c r="T300" s="11" t="str">
        <f>IF([1]source_data!G302="","",IF([1]source_data!N302="","",[1]source_data!N302))</f>
        <v>Crisis Grant</v>
      </c>
      <c r="U300" s="15">
        <f>IF([1]source_data!G302="","",[1]tailored_settings!$B$8)</f>
        <v>46239</v>
      </c>
      <c r="V300" s="11" t="str">
        <f>IF([1]source_data!G302="","",[1]tailored_settings!$B$9)</f>
        <v>http://www.longleigh.org/</v>
      </c>
      <c r="W300" s="13" t="str">
        <f>IF([1]source_data!G302="","",IF([1]source_data!O302="","",[1]source_data!O302))</f>
        <v>2025-12-02</v>
      </c>
      <c r="X300" s="16" t="str">
        <f>IF([1]source_data!G302="","",IF([1]source_data!P302="","",[1]source_data!P302))</f>
        <v>2026-02-03</v>
      </c>
      <c r="Y300" s="17">
        <f>IF([1]source_data!G302="","",IF([1]source_data!Q302="","",[1]source_data!Q302))</f>
        <v>2</v>
      </c>
      <c r="Z300" s="18" t="str">
        <f>IF([1]source_data!G302="","",IF([1]source_data!I302="","",[1]tailored_settings!$B$10))</f>
        <v>Primary grant reason</v>
      </c>
      <c r="AA300" s="18" t="str">
        <f>IF([1]source_data!G302="","",IF([1]source_data!I302="","",[1]source_data!I302))</f>
        <v>1. Customer/family with a diagnosed condition or disability</v>
      </c>
      <c r="AB300" s="18" t="str">
        <f>IF([1]source_data!G302="","",IF([1]source_data!J302="","",[1]tailored_settings!$B$11))</f>
        <v/>
      </c>
      <c r="AC300" s="18" t="str">
        <f>IF([1]source_data!G302="","",IF([1]source_data!J302="","",[1]source_data!J302))</f>
        <v/>
      </c>
      <c r="AD300" s="18" t="str">
        <f>IF([1]source_data!G302="","",IF([1]source_data!K302="","",[1]tailored_settings!$B$12))</f>
        <v>Grant purpose</v>
      </c>
      <c r="AE300" s="18" t="str">
        <f>IF([1]source_data!G302="","",IF([1]source_data!K302="","",[1]source_data!K302))</f>
        <v>Food vouchers</v>
      </c>
      <c r="AF300" s="18" t="str">
        <f>IF([1]source_data!G302="","",IF([1]source_data!K302="","",[1]tailored_settings!$B$13))</f>
        <v>Grant purpose</v>
      </c>
      <c r="AG300" s="18" t="str">
        <f>IF([1]source_data!G302="","",IF([1]source_data!K302="","",[1]source_data!K302))</f>
        <v>Food vouchers</v>
      </c>
      <c r="AH300" s="18" t="str">
        <f>IF([1]source_data!G302="","",IF([1]source_data!M302="","",[1]tailored_settings!$B$14))</f>
        <v/>
      </c>
      <c r="AI300" s="18" t="str">
        <f>IF([1]source_data!G302="","",IF([1]source_data!M302="","",[1]source_data!M302))</f>
        <v/>
      </c>
    </row>
    <row r="301" spans="1:35" ht="16" x14ac:dyDescent="0.2">
      <c r="A301" s="11" t="str">
        <f>IF([1]source_data!G303="","",IF(AND([1]source_data!C303&lt;&gt;"",[1]tailored_settings!$B$15="Publish"),CONCATENATE([1]tailored_settings!$B$2&amp;[1]source_data!C303),IF(AND([1]source_data!C303&lt;&gt;"",[1]tailored_settings!$B$15="Do not publish"),CONCATENATE([1]tailored_settings!$B$2&amp;TEXT(ROW(A301)-1,"0000")&amp;"_"&amp;TEXT(F301,"yyyy-mm")),CONCATENATE([1]tailored_settings!$B$2&amp;TEXT(ROW(A301)-1,"0000")&amp;"_"&amp;TEXT(F301,"yyyy-mm")))))</f>
        <v>360G-Longleigh-E25-00385W</v>
      </c>
      <c r="B301" s="11" t="str">
        <f>IF([1]source_data!G303="","",IF([1]source_data!E303&lt;&gt;"",[1]source_data!E303,CONCATENATE("Grant to "&amp;G301)))</f>
        <v>Grant to Individual Recipient</v>
      </c>
      <c r="C301" s="11" t="str">
        <f>IF([1]source_data!G303="","",IF([1]source_data!F303="",_xlfn.XLOOKUP(T301,[1]tailored_settings!$B$20:$B$25,[1]tailored_settings!$A$20:$A$25,"")))</f>
        <v>Providing financial aid during a time of crisis</v>
      </c>
      <c r="D301" s="12">
        <f>IF([1]source_data!G303="","",IF([1]source_data!G303="","",[1]source_data!G303))</f>
        <v>350</v>
      </c>
      <c r="E301" s="11" t="str">
        <f>IF([1]source_data!G303="","",[1]tailored_settings!$B$3)</f>
        <v>GBP</v>
      </c>
      <c r="F301" s="13" t="str">
        <f>IF([1]source_data!G303="","",IF([1]source_data!H303="","",[1]source_data!H303))</f>
        <v>2025-12-01</v>
      </c>
      <c r="G301" s="11" t="str">
        <f>IF([1]source_data!G303="","",[1]tailored_settings!$B$5)</f>
        <v>Individual Recipient</v>
      </c>
      <c r="H301" s="11" t="str">
        <f>IF([1]source_data!G303="","",IF(AND([1]source_data!A303&lt;&gt;"",[1]tailored_settings!$B$16="Publish"),CONCATENATE([1]tailored_settings!$B$2&amp;[1]source_data!A303),IF(AND([1]source_data!A303&lt;&gt;"",[1]tailored_settings!$B$16="Do not publish"),CONCATENATE([1]tailored_settings!$B$4&amp;TEXT(ROW(A301)-1,"0000")&amp;"_"&amp;TEXT(F301,"yyyy-mm")),CONCATENATE([1]tailored_settings!$B$4&amp;TEXT(ROW(A301)-1,"0000")&amp;"_"&amp;TEXT(F301,"yyyy-mm")))))</f>
        <v>360G-Longleigh-IND-0300_2025-12</v>
      </c>
      <c r="I301" s="11" t="str">
        <f>IF([1]source_data!G303="","",[1]tailored_settings!$B$7)</f>
        <v>Longleigh Foundation</v>
      </c>
      <c r="J301" s="11" t="str">
        <f>IF([1]source_data!G303="","",[1]tailored_settings!$B$6)</f>
        <v>GB-CHC-1169016</v>
      </c>
      <c r="K301" s="11" t="str">
        <f>IF([1]source_data!G303="","",IF([1]source_data!I303="","",VLOOKUP([1]source_data!I303,[1]codelist_mapping!A:C,3,FALSE)))</f>
        <v>GTIR040</v>
      </c>
      <c r="L301" s="11" t="str">
        <f>IF([1]source_data!G303="","",IF([1]source_data!J303="","",VLOOKUP([1]source_data!J303,[1]codelist_mapping!A:C,3,FALSE)))</f>
        <v/>
      </c>
      <c r="M301" s="11" t="str">
        <f>IF([1]source_data!G303="","",IF([1]source_data!K303="","",IF([1]source_data!M303&lt;&gt;"",CONCATENATE(VLOOKUP([1]source_data!K303,[1]codelist_mapping!F:H,3,FALSE)&amp;";"&amp;VLOOKUP([1]source_data!L303,[1]codelist_mapping!F:H,3,FALSE)&amp;";"&amp;VLOOKUP([1]source_data!M303,[1]codelist_mapping!F:H,3,FALSE)),IF([1]source_data!L303&lt;&gt;"",CONCATENATE(VLOOKUP([1]source_data!K303,[1]codelist_mapping!F:H,3,FALSE)&amp;";"&amp;VLOOKUP([1]source_data!L303,[1]codelist_mapping!F:H,3,FALSE)),IF([1]source_data!K303&lt;&gt;"",CONCATENATE(VLOOKUP([1]source_data!K303,[1]codelist_mapping!F:H,3,FALSE)))))))</f>
        <v>GTIP070;GTIP050</v>
      </c>
      <c r="N301" s="14" t="str">
        <f>IF([1]source_data!G303="","",IF([1]source_data!D303="","",VLOOKUP([1]source_data!D303,[1]geo_data!A:I,9,FALSE)))</f>
        <v>Salisbury Bemerton Heath</v>
      </c>
      <c r="O301" s="14" t="str">
        <f>IF([1]source_data!G303="","",IF([1]source_data!D303="","",VLOOKUP([1]source_data!D303,[1]geo_data!A:I,8,FALSE)))</f>
        <v>E05013462</v>
      </c>
      <c r="P301" s="14" t="str">
        <f>IF([1]source_data!G303="","",IF(LEFT(O301,3)="E05","WD",IF(LEFT(O301,3)="S13","WD",IF(LEFT(O301,3)="W05","WD",IF(LEFT(O301,3)="W06","UA",IF(LEFT(O301,3)="S12","CA",IF(LEFT(O301,3)="E06","UA",IF(LEFT(O301,3)="E07","NMD",IF(LEFT(O301,3)="E08","MD",IF(LEFT(O301,3)="E09","LONB"))))))))))</f>
        <v>WD</v>
      </c>
      <c r="Q301" s="14" t="str">
        <f>IF([1]source_data!G303="","",IF([1]source_data!D303="","",VLOOKUP([1]source_data!D303,[1]geo_data!A:I,7,FALSE)))</f>
        <v>Wiltshire</v>
      </c>
      <c r="R301" s="14" t="str">
        <f>IF([1]source_data!G303="","",IF([1]source_data!D303="","",VLOOKUP([1]source_data!D303,[1]geo_data!A:I,6,FALSE)))</f>
        <v>E06000054</v>
      </c>
      <c r="S301" s="14" t="str">
        <f>IF([1]source_data!G303="","",IF(LEFT(R301,3)="E05","WD",IF(LEFT(R301,3)="S13","WD",IF(LEFT(R301,3)="W05","WD",IF(LEFT(R301,3)="W06","UA",IF(LEFT(R301,3)="S12","CA",IF(LEFT(R301,3)="E06","UA",IF(LEFT(R301,3)="E07","NMD",IF(LEFT(R301,3)="E08","MD",IF(LEFT(R301,3)="E09","LONB"))))))))))</f>
        <v>UA</v>
      </c>
      <c r="T301" s="11" t="str">
        <f>IF([1]source_data!G303="","",IF([1]source_data!N303="","",[1]source_data!N303))</f>
        <v>Crisis Grant</v>
      </c>
      <c r="U301" s="15">
        <f>IF([1]source_data!G303="","",[1]tailored_settings!$B$8)</f>
        <v>46239</v>
      </c>
      <c r="V301" s="11" t="str">
        <f>IF([1]source_data!G303="","",[1]tailored_settings!$B$9)</f>
        <v>http://www.longleigh.org/</v>
      </c>
      <c r="W301" s="13" t="str">
        <f>IF([1]source_data!G303="","",IF([1]source_data!O303="","",[1]source_data!O303))</f>
        <v>2025-12-01</v>
      </c>
      <c r="X301" s="16" t="str">
        <f>IF([1]source_data!G303="","",IF([1]source_data!P303="","",[1]source_data!P303))</f>
        <v>2026-02-06</v>
      </c>
      <c r="Y301" s="17">
        <f>IF([1]source_data!G303="","",IF([1]source_data!Q303="","",[1]source_data!Q303))</f>
        <v>2</v>
      </c>
      <c r="Z301" s="18" t="str">
        <f>IF([1]source_data!G303="","",IF([1]source_data!I303="","",[1]tailored_settings!$B$10))</f>
        <v>Primary grant reason</v>
      </c>
      <c r="AA301" s="18" t="str">
        <f>IF([1]source_data!G303="","",IF([1]source_data!I303="","",[1]source_data!I303))</f>
        <v>2. Customer/family receiving medication and/or therapy for a mental health condition or substance addiction.</v>
      </c>
      <c r="AB301" s="18" t="str">
        <f>IF([1]source_data!G303="","",IF([1]source_data!J303="","",[1]tailored_settings!$B$11))</f>
        <v/>
      </c>
      <c r="AC301" s="18" t="str">
        <f>IF([1]source_data!G303="","",IF([1]source_data!J303="","",[1]source_data!J303))</f>
        <v/>
      </c>
      <c r="AD301" s="18" t="str">
        <f>IF([1]source_data!G303="","",IF([1]source_data!K303="","",[1]tailored_settings!$B$12))</f>
        <v>Grant purpose</v>
      </c>
      <c r="AE301" s="18" t="str">
        <f>IF([1]source_data!G303="","",IF([1]source_data!K303="","",[1]source_data!K303))</f>
        <v>Food vouchers</v>
      </c>
      <c r="AF301" s="18" t="str">
        <f>IF([1]source_data!G303="","",IF([1]source_data!K303="","",[1]tailored_settings!$B$13))</f>
        <v>Grant purpose</v>
      </c>
      <c r="AG301" s="18" t="str">
        <f>IF([1]source_data!G303="","",IF([1]source_data!K303="","",[1]source_data!K303))</f>
        <v>Food vouchers</v>
      </c>
      <c r="AH301" s="18" t="str">
        <f>IF([1]source_data!G303="","",IF([1]source_data!M303="","",[1]tailored_settings!$B$14))</f>
        <v/>
      </c>
      <c r="AI301" s="18" t="str">
        <f>IF([1]source_data!G303="","",IF([1]source_data!M303="","",[1]source_data!M303))</f>
        <v/>
      </c>
    </row>
    <row r="302" spans="1:35" ht="16" x14ac:dyDescent="0.2">
      <c r="A302" s="11" t="str">
        <f>IF([1]source_data!G304="","",IF(AND([1]source_data!C304&lt;&gt;"",[1]tailored_settings!$B$15="Publish"),CONCATENATE([1]tailored_settings!$B$2&amp;[1]source_data!C304),IF(AND([1]source_data!C304&lt;&gt;"",[1]tailored_settings!$B$15="Do not publish"),CONCATENATE([1]tailored_settings!$B$2&amp;TEXT(ROW(A302)-1,"0000")&amp;"_"&amp;TEXT(F302,"yyyy-mm")),CONCATENATE([1]tailored_settings!$B$2&amp;TEXT(ROW(A302)-1,"0000")&amp;"_"&amp;TEXT(F302,"yyyy-mm")))))</f>
        <v>360G-Longleigh-E25-00386W</v>
      </c>
      <c r="B302" s="11" t="str">
        <f>IF([1]source_data!G304="","",IF([1]source_data!E304&lt;&gt;"",[1]source_data!E304,CONCATENATE("Grant to "&amp;G302)))</f>
        <v>Grant to Individual Recipient</v>
      </c>
      <c r="C302" s="11" t="str">
        <f>IF([1]source_data!G304="","",IF([1]source_data!F304="",_xlfn.XLOOKUP(T302,[1]tailored_settings!$B$20:$B$25,[1]tailored_settings!$A$20:$A$25,"")))</f>
        <v>Providing financial aid during a time of crisis</v>
      </c>
      <c r="D302" s="12">
        <f>IF([1]source_data!G304="","",IF([1]source_data!G304="","",[1]source_data!G304))</f>
        <v>350</v>
      </c>
      <c r="E302" s="11" t="str">
        <f>IF([1]source_data!G304="","",[1]tailored_settings!$B$3)</f>
        <v>GBP</v>
      </c>
      <c r="F302" s="13" t="str">
        <f>IF([1]source_data!G304="","",IF([1]source_data!H304="","",[1]source_data!H304))</f>
        <v>2025-12-01</v>
      </c>
      <c r="G302" s="11" t="str">
        <f>IF([1]source_data!G304="","",[1]tailored_settings!$B$5)</f>
        <v>Individual Recipient</v>
      </c>
      <c r="H302" s="11" t="str">
        <f>IF([1]source_data!G304="","",IF(AND([1]source_data!A304&lt;&gt;"",[1]tailored_settings!$B$16="Publish"),CONCATENATE([1]tailored_settings!$B$2&amp;[1]source_data!A304),IF(AND([1]source_data!A304&lt;&gt;"",[1]tailored_settings!$B$16="Do not publish"),CONCATENATE([1]tailored_settings!$B$4&amp;TEXT(ROW(A302)-1,"0000")&amp;"_"&amp;TEXT(F302,"yyyy-mm")),CONCATENATE([1]tailored_settings!$B$4&amp;TEXT(ROW(A302)-1,"0000")&amp;"_"&amp;TEXT(F302,"yyyy-mm")))))</f>
        <v>360G-Longleigh-IND-0301_2025-12</v>
      </c>
      <c r="I302" s="11" t="str">
        <f>IF([1]source_data!G304="","",[1]tailored_settings!$B$7)</f>
        <v>Longleigh Foundation</v>
      </c>
      <c r="J302" s="11" t="str">
        <f>IF([1]source_data!G304="","",[1]tailored_settings!$B$6)</f>
        <v>GB-CHC-1169016</v>
      </c>
      <c r="K302" s="11" t="str">
        <f>IF([1]source_data!G304="","",IF([1]source_data!I304="","",VLOOKUP([1]source_data!I304,[1]codelist_mapping!A:C,3,FALSE)))</f>
        <v>GTIR030</v>
      </c>
      <c r="L302" s="11" t="str">
        <f>IF([1]source_data!G304="","",IF([1]source_data!J304="","",VLOOKUP([1]source_data!J304,[1]codelist_mapping!A:C,3,FALSE)))</f>
        <v/>
      </c>
      <c r="M302" s="11" t="str">
        <f>IF([1]source_data!G304="","",IF([1]source_data!K304="","",IF([1]source_data!M304&lt;&gt;"",CONCATENATE(VLOOKUP([1]source_data!K304,[1]codelist_mapping!F:H,3,FALSE)&amp;";"&amp;VLOOKUP([1]source_data!L304,[1]codelist_mapping!F:H,3,FALSE)&amp;";"&amp;VLOOKUP([1]source_data!M304,[1]codelist_mapping!F:H,3,FALSE)),IF([1]source_data!L304&lt;&gt;"",CONCATENATE(VLOOKUP([1]source_data!K304,[1]codelist_mapping!F:H,3,FALSE)&amp;";"&amp;VLOOKUP([1]source_data!L304,[1]codelist_mapping!F:H,3,FALSE)),IF([1]source_data!K304&lt;&gt;"",CONCATENATE(VLOOKUP([1]source_data!K304,[1]codelist_mapping!F:H,3,FALSE)))))))</f>
        <v>GTIP070;GTIP050</v>
      </c>
      <c r="N302" s="14" t="str">
        <f>IF([1]source_data!G304="","",IF([1]source_data!D304="","",VLOOKUP([1]source_data!D304,[1]geo_data!A:I,9,FALSE)))</f>
        <v>Bradwell</v>
      </c>
      <c r="O302" s="14" t="str">
        <f>IF([1]source_data!G304="","",IF([1]source_data!D304="","",VLOOKUP([1]source_data!D304,[1]geo_data!A:I,8,FALSE)))</f>
        <v>E05009409</v>
      </c>
      <c r="P302" s="14" t="str">
        <f>IF([1]source_data!G304="","",IF(LEFT(O302,3)="E05","WD",IF(LEFT(O302,3)="S13","WD",IF(LEFT(O302,3)="W05","WD",IF(LEFT(O302,3)="W06","UA",IF(LEFT(O302,3)="S12","CA",IF(LEFT(O302,3)="E06","UA",IF(LEFT(O302,3)="E07","NMD",IF(LEFT(O302,3)="E08","MD",IF(LEFT(O302,3)="E09","LONB"))))))))))</f>
        <v>WD</v>
      </c>
      <c r="Q302" s="14" t="str">
        <f>IF([1]source_data!G304="","",IF([1]source_data!D304="","",VLOOKUP([1]source_data!D304,[1]geo_data!A:I,7,FALSE)))</f>
        <v>Milton Keynes</v>
      </c>
      <c r="R302" s="14" t="str">
        <f>IF([1]source_data!G304="","",IF([1]source_data!D304="","",VLOOKUP([1]source_data!D304,[1]geo_data!A:I,6,FALSE)))</f>
        <v>E06000042</v>
      </c>
      <c r="S302" s="14" t="str">
        <f>IF([1]source_data!G304="","",IF(LEFT(R302,3)="E05","WD",IF(LEFT(R302,3)="S13","WD",IF(LEFT(R302,3)="W05","WD",IF(LEFT(R302,3)="W06","UA",IF(LEFT(R302,3)="S12","CA",IF(LEFT(R302,3)="E06","UA",IF(LEFT(R302,3)="E07","NMD",IF(LEFT(R302,3)="E08","MD",IF(LEFT(R302,3)="E09","LONB"))))))))))</f>
        <v>UA</v>
      </c>
      <c r="T302" s="11" t="str">
        <f>IF([1]source_data!G304="","",IF([1]source_data!N304="","",[1]source_data!N304))</f>
        <v>Crisis Grant</v>
      </c>
      <c r="U302" s="15">
        <f>IF([1]source_data!G304="","",[1]tailored_settings!$B$8)</f>
        <v>46239</v>
      </c>
      <c r="V302" s="11" t="str">
        <f>IF([1]source_data!G304="","",[1]tailored_settings!$B$9)</f>
        <v>http://www.longleigh.org/</v>
      </c>
      <c r="W302" s="13" t="str">
        <f>IF([1]source_data!G304="","",IF([1]source_data!O304="","",[1]source_data!O304))</f>
        <v>2025-12-01</v>
      </c>
      <c r="X302" s="16" t="str">
        <f>IF([1]source_data!G304="","",IF([1]source_data!P304="","",[1]source_data!P304))</f>
        <v>2026-01-08</v>
      </c>
      <c r="Y302" s="17">
        <f>IF([1]source_data!G304="","",IF([1]source_data!Q304="","",[1]source_data!Q304))</f>
        <v>1</v>
      </c>
      <c r="Z302" s="18" t="str">
        <f>IF([1]source_data!G304="","",IF([1]source_data!I304="","",[1]tailored_settings!$B$10))</f>
        <v>Primary grant reason</v>
      </c>
      <c r="AA302" s="18" t="str">
        <f>IF([1]source_data!G304="","",IF([1]source_data!I304="","",[1]source_data!I304))</f>
        <v>1. Customer/family with a diagnosed condition or disability</v>
      </c>
      <c r="AB302" s="18" t="str">
        <f>IF([1]source_data!G304="","",IF([1]source_data!J304="","",[1]tailored_settings!$B$11))</f>
        <v/>
      </c>
      <c r="AC302" s="18" t="str">
        <f>IF([1]source_data!G304="","",IF([1]source_data!J304="","",[1]source_data!J304))</f>
        <v/>
      </c>
      <c r="AD302" s="18" t="str">
        <f>IF([1]source_data!G304="","",IF([1]source_data!K304="","",[1]tailored_settings!$B$12))</f>
        <v>Grant purpose</v>
      </c>
      <c r="AE302" s="18" t="str">
        <f>IF([1]source_data!G304="","",IF([1]source_data!K304="","",[1]source_data!K304))</f>
        <v>Food vouchers</v>
      </c>
      <c r="AF302" s="18" t="str">
        <f>IF([1]source_data!G304="","",IF([1]source_data!K304="","",[1]tailored_settings!$B$13))</f>
        <v>Grant purpose</v>
      </c>
      <c r="AG302" s="18" t="str">
        <f>IF([1]source_data!G304="","",IF([1]source_data!K304="","",[1]source_data!K304))</f>
        <v>Food vouchers</v>
      </c>
      <c r="AH302" s="18" t="str">
        <f>IF([1]source_data!G304="","",IF([1]source_data!M304="","",[1]tailored_settings!$B$14))</f>
        <v/>
      </c>
      <c r="AI302" s="18" t="str">
        <f>IF([1]source_data!G304="","",IF([1]source_data!M304="","",[1]source_data!M304))</f>
        <v/>
      </c>
    </row>
    <row r="303" spans="1:35" ht="16" x14ac:dyDescent="0.2">
      <c r="A303" s="11" t="str">
        <f>IF([1]source_data!G305="","",IF(AND([1]source_data!C305&lt;&gt;"",[1]tailored_settings!$B$15="Publish"),CONCATENATE([1]tailored_settings!$B$2&amp;[1]source_data!C305),IF(AND([1]source_data!C305&lt;&gt;"",[1]tailored_settings!$B$15="Do not publish"),CONCATENATE([1]tailored_settings!$B$2&amp;TEXT(ROW(A303)-1,"0000")&amp;"_"&amp;TEXT(F303,"yyyy-mm")),CONCATENATE([1]tailored_settings!$B$2&amp;TEXT(ROW(A303)-1,"0000")&amp;"_"&amp;TEXT(F303,"yyyy-mm")))))</f>
        <v>360G-Longleigh-E25-00387W</v>
      </c>
      <c r="B303" s="11" t="str">
        <f>IF([1]source_data!G305="","",IF([1]source_data!E305&lt;&gt;"",[1]source_data!E305,CONCATENATE("Grant to "&amp;G303)))</f>
        <v>Grant to Individual Recipient</v>
      </c>
      <c r="C303" s="11" t="str">
        <f>IF([1]source_data!G305="","",IF([1]source_data!F305="",_xlfn.XLOOKUP(T303,[1]tailored_settings!$B$20:$B$25,[1]tailored_settings!$A$20:$A$25,"")))</f>
        <v>Providing financial aid after an impactful incident</v>
      </c>
      <c r="D303" s="12">
        <f>IF([1]source_data!G305="","",IF([1]source_data!G305="","",[1]source_data!G305))</f>
        <v>2500</v>
      </c>
      <c r="E303" s="11" t="str">
        <f>IF([1]source_data!G305="","",[1]tailored_settings!$B$3)</f>
        <v>GBP</v>
      </c>
      <c r="F303" s="13" t="str">
        <f>IF([1]source_data!G305="","",IF([1]source_data!H305="","",[1]source_data!H305))</f>
        <v>2025-12-11</v>
      </c>
      <c r="G303" s="11" t="str">
        <f>IF([1]source_data!G305="","",[1]tailored_settings!$B$5)</f>
        <v>Individual Recipient</v>
      </c>
      <c r="H303" s="11" t="str">
        <f>IF([1]source_data!G305="","",IF(AND([1]source_data!A305&lt;&gt;"",[1]tailored_settings!$B$16="Publish"),CONCATENATE([1]tailored_settings!$B$2&amp;[1]source_data!A305),IF(AND([1]source_data!A305&lt;&gt;"",[1]tailored_settings!$B$16="Do not publish"),CONCATENATE([1]tailored_settings!$B$4&amp;TEXT(ROW(A303)-1,"0000")&amp;"_"&amp;TEXT(F303,"yyyy-mm")),CONCATENATE([1]tailored_settings!$B$4&amp;TEXT(ROW(A303)-1,"0000")&amp;"_"&amp;TEXT(F303,"yyyy-mm")))))</f>
        <v>360G-Longleigh-IND-0302_2025-12</v>
      </c>
      <c r="I303" s="11" t="str">
        <f>IF([1]source_data!G305="","",[1]tailored_settings!$B$7)</f>
        <v>Longleigh Foundation</v>
      </c>
      <c r="J303" s="11" t="str">
        <f>IF([1]source_data!G305="","",[1]tailored_settings!$B$6)</f>
        <v>GB-CHC-1169016</v>
      </c>
      <c r="K303" s="11" t="str">
        <f>IF([1]source_data!G305="","",IF([1]source_data!I305="","",VLOOKUP([1]source_data!I305,[1]codelist_mapping!A:C,3,FALSE)))</f>
        <v>GTIR040</v>
      </c>
      <c r="L303" s="11" t="str">
        <f>IF([1]source_data!G305="","",IF([1]source_data!J305="","",VLOOKUP([1]source_data!J305,[1]codelist_mapping!A:C,3,FALSE)))</f>
        <v/>
      </c>
      <c r="M303" s="11" t="str">
        <f>IF([1]source_data!G305="","",IF([1]source_data!K305="","",IF([1]source_data!M305&lt;&gt;"",CONCATENATE(VLOOKUP([1]source_data!K305,[1]codelist_mapping!F:H,3,FALSE)&amp;";"&amp;VLOOKUP([1]source_data!L305,[1]codelist_mapping!F:H,3,FALSE)&amp;";"&amp;VLOOKUP([1]source_data!M305,[1]codelist_mapping!F:H,3,FALSE)),IF([1]source_data!L305&lt;&gt;"",CONCATENATE(VLOOKUP([1]source_data!K305,[1]codelist_mapping!F:H,3,FALSE)&amp;";"&amp;VLOOKUP([1]source_data!L305,[1]codelist_mapping!F:H,3,FALSE)),IF([1]source_data!K305&lt;&gt;"",CONCATENATE(VLOOKUP([1]source_data!K305,[1]codelist_mapping!F:H,3,FALSE)))))))</f>
        <v>GTIP120</v>
      </c>
      <c r="N303" s="14" t="str">
        <f>IF([1]source_data!G305="","",IF([1]source_data!D305="","",VLOOKUP([1]source_data!D305,[1]geo_data!A:I,9,FALSE)))</f>
        <v>Hamworthy</v>
      </c>
      <c r="O303" s="14" t="str">
        <f>IF([1]source_data!G305="","",IF([1]source_data!D305="","",VLOOKUP([1]source_data!D305,[1]geo_data!A:I,8,FALSE)))</f>
        <v>E05012663</v>
      </c>
      <c r="P303" s="14" t="str">
        <f>IF([1]source_data!G305="","",IF(LEFT(O303,3)="E05","WD",IF(LEFT(O303,3)="S13","WD",IF(LEFT(O303,3)="W05","WD",IF(LEFT(O303,3)="W06","UA",IF(LEFT(O303,3)="S12","CA",IF(LEFT(O303,3)="E06","UA",IF(LEFT(O303,3)="E07","NMD",IF(LEFT(O303,3)="E08","MD",IF(LEFT(O303,3)="E09","LONB"))))))))))</f>
        <v>WD</v>
      </c>
      <c r="Q303" s="14" t="str">
        <f>IF([1]source_data!G305="","",IF([1]source_data!D305="","",VLOOKUP([1]source_data!D305,[1]geo_data!A:I,7,FALSE)))</f>
        <v>Bournemouth, Christchurch and Poole</v>
      </c>
      <c r="R303" s="14" t="str">
        <f>IF([1]source_data!G305="","",IF([1]source_data!D305="","",VLOOKUP([1]source_data!D305,[1]geo_data!A:I,6,FALSE)))</f>
        <v>E06000058</v>
      </c>
      <c r="S303" s="14" t="str">
        <f>IF([1]source_data!G305="","",IF(LEFT(R303,3)="E05","WD",IF(LEFT(R303,3)="S13","WD",IF(LEFT(R303,3)="W05","WD",IF(LEFT(R303,3)="W06","UA",IF(LEFT(R303,3)="S12","CA",IF(LEFT(R303,3)="E06","UA",IF(LEFT(R303,3)="E07","NMD",IF(LEFT(R303,3)="E08","MD",IF(LEFT(R303,3)="E09","LONB"))))))))))</f>
        <v>UA</v>
      </c>
      <c r="T303" s="11" t="str">
        <f>IF([1]source_data!G305="","",IF([1]source_data!N305="","",[1]source_data!N305))</f>
        <v>Critical Incident Grant</v>
      </c>
      <c r="U303" s="15">
        <f>IF([1]source_data!G305="","",[1]tailored_settings!$B$8)</f>
        <v>46239</v>
      </c>
      <c r="V303" s="11" t="str">
        <f>IF([1]source_data!G305="","",[1]tailored_settings!$B$9)</f>
        <v>http://www.longleigh.org/</v>
      </c>
      <c r="W303" s="13" t="str">
        <f>IF([1]source_data!G305="","",IF([1]source_data!O305="","",[1]source_data!O305))</f>
        <v>2025-12-11</v>
      </c>
      <c r="X303" s="16" t="str">
        <f>IF([1]source_data!G305="","",IF([1]source_data!P305="","",[1]source_data!P305))</f>
        <v>2025-12-23</v>
      </c>
      <c r="Y303" s="17">
        <f>IF([1]source_data!G305="","",IF([1]source_data!Q305="","",[1]source_data!Q305))</f>
        <v>0</v>
      </c>
      <c r="Z303" s="18" t="str">
        <f>IF([1]source_data!G305="","",IF([1]source_data!I305="","",[1]tailored_settings!$B$10))</f>
        <v>Primary grant reason</v>
      </c>
      <c r="AA303" s="18" t="str">
        <f>IF([1]source_data!G305="","",IF([1]source_data!I305="","",[1]source_data!I305))</f>
        <v>2. Customer/family receiving medication and/or therapy for a mental health condition or substance addiction.</v>
      </c>
      <c r="AB303" s="18" t="str">
        <f>IF([1]source_data!G305="","",IF([1]source_data!J305="","",[1]tailored_settings!$B$11))</f>
        <v/>
      </c>
      <c r="AC303" s="18" t="str">
        <f>IF([1]source_data!G305="","",IF([1]source_data!J305="","",[1]source_data!J305))</f>
        <v/>
      </c>
      <c r="AD303" s="18" t="str">
        <f>IF([1]source_data!G305="","",IF([1]source_data!K305="","",[1]tailored_settings!$B$12))</f>
        <v>Grant purpose</v>
      </c>
      <c r="AE303" s="18" t="str">
        <f>IF([1]source_data!G305="","",IF([1]source_data!K305="","",[1]source_data!K305))</f>
        <v>House Deep Clean</v>
      </c>
      <c r="AF303" s="18" t="str">
        <f>IF([1]source_data!G305="","",IF([1]source_data!K305="","",[1]tailored_settings!$B$13))</f>
        <v>Grant purpose</v>
      </c>
      <c r="AG303" s="18" t="str">
        <f>IF([1]source_data!G305="","",IF([1]source_data!K305="","",[1]source_data!K305))</f>
        <v>House Deep Clean</v>
      </c>
      <c r="AH303" s="18" t="str">
        <f>IF([1]source_data!G305="","",IF([1]source_data!M305="","",[1]tailored_settings!$B$14))</f>
        <v/>
      </c>
      <c r="AI303" s="18" t="str">
        <f>IF([1]source_data!G305="","",IF([1]source_data!M305="","",[1]source_data!M305))</f>
        <v/>
      </c>
    </row>
    <row r="304" spans="1:35" ht="16" x14ac:dyDescent="0.2">
      <c r="A304" s="11" t="str">
        <f>IF([1]source_data!G306="","",IF(AND([1]source_data!C306&lt;&gt;"",[1]tailored_settings!$B$15="Publish"),CONCATENATE([1]tailored_settings!$B$2&amp;[1]source_data!C306),IF(AND([1]source_data!C306&lt;&gt;"",[1]tailored_settings!$B$15="Do not publish"),CONCATENATE([1]tailored_settings!$B$2&amp;TEXT(ROW(A304)-1,"0000")&amp;"_"&amp;TEXT(F304,"yyyy-mm")),CONCATENATE([1]tailored_settings!$B$2&amp;TEXT(ROW(A304)-1,"0000")&amp;"_"&amp;TEXT(F304,"yyyy-mm")))))</f>
        <v>360G-Longleigh-E25-00388W</v>
      </c>
      <c r="B304" s="11" t="str">
        <f>IF([1]source_data!G306="","",IF([1]source_data!E306&lt;&gt;"",[1]source_data!E306,CONCATENATE("Grant to "&amp;G304)))</f>
        <v>Grant to Individual Recipient</v>
      </c>
      <c r="C304" s="11" t="str">
        <f>IF([1]source_data!G306="","",IF([1]source_data!F306="",_xlfn.XLOOKUP(T304,[1]tailored_settings!$B$20:$B$25,[1]tailored_settings!$A$20:$A$25,"")))</f>
        <v>Helping to alleviate financial hardship</v>
      </c>
      <c r="D304" s="12">
        <f>IF([1]source_data!G306="","",IF([1]source_data!G306="","",[1]source_data!G306))</f>
        <v>678.98</v>
      </c>
      <c r="E304" s="11" t="str">
        <f>IF([1]source_data!G306="","",[1]tailored_settings!$B$3)</f>
        <v>GBP</v>
      </c>
      <c r="F304" s="13" t="str">
        <f>IF([1]source_data!G306="","",IF([1]source_data!H306="","",[1]source_data!H306))</f>
        <v>2025-12-01</v>
      </c>
      <c r="G304" s="11" t="str">
        <f>IF([1]source_data!G306="","",[1]tailored_settings!$B$5)</f>
        <v>Individual Recipient</v>
      </c>
      <c r="H304" s="11" t="str">
        <f>IF([1]source_data!G306="","",IF(AND([1]source_data!A306&lt;&gt;"",[1]tailored_settings!$B$16="Publish"),CONCATENATE([1]tailored_settings!$B$2&amp;[1]source_data!A306),IF(AND([1]source_data!A306&lt;&gt;"",[1]tailored_settings!$B$16="Do not publish"),CONCATENATE([1]tailored_settings!$B$4&amp;TEXT(ROW(A304)-1,"0000")&amp;"_"&amp;TEXT(F304,"yyyy-mm")),CONCATENATE([1]tailored_settings!$B$4&amp;TEXT(ROW(A304)-1,"0000")&amp;"_"&amp;TEXT(F304,"yyyy-mm")))))</f>
        <v>360G-Longleigh-IND-0303_2025-12</v>
      </c>
      <c r="I304" s="11" t="str">
        <f>IF([1]source_data!G306="","",[1]tailored_settings!$B$7)</f>
        <v>Longleigh Foundation</v>
      </c>
      <c r="J304" s="11" t="str">
        <f>IF([1]source_data!G306="","",[1]tailored_settings!$B$6)</f>
        <v>GB-CHC-1169016</v>
      </c>
      <c r="K304" s="11" t="str">
        <f>IF([1]source_data!G306="","",IF([1]source_data!I306="","",VLOOKUP([1]source_data!I306,[1]codelist_mapping!A:C,3,FALSE)))</f>
        <v>GTIR040</v>
      </c>
      <c r="L304" s="11" t="str">
        <f>IF([1]source_data!G306="","",IF([1]source_data!J306="","",VLOOKUP([1]source_data!J306,[1]codelist_mapping!A:C,3,FALSE)))</f>
        <v/>
      </c>
      <c r="M304" s="11" t="str">
        <f>IF([1]source_data!G306="","",IF([1]source_data!K306="","",IF([1]source_data!M306&lt;&gt;"",CONCATENATE(VLOOKUP([1]source_data!K306,[1]codelist_mapping!F:H,3,FALSE)&amp;";"&amp;VLOOKUP([1]source_data!L306,[1]codelist_mapping!F:H,3,FALSE)&amp;";"&amp;VLOOKUP([1]source_data!M306,[1]codelist_mapping!F:H,3,FALSE)),IF([1]source_data!L306&lt;&gt;"",CONCATENATE(VLOOKUP([1]source_data!K306,[1]codelist_mapping!F:H,3,FALSE)&amp;";"&amp;VLOOKUP([1]source_data!L306,[1]codelist_mapping!F:H,3,FALSE)),IF([1]source_data!K306&lt;&gt;"",CONCATENATE(VLOOKUP([1]source_data!K306,[1]codelist_mapping!F:H,3,FALSE)))))))</f>
        <v>GTIP020;GTIP080;GTIP060</v>
      </c>
      <c r="N304" s="14" t="str">
        <f>IF([1]source_data!G306="","",IF([1]source_data!D306="","",VLOOKUP([1]source_data!D306,[1]geo_data!A:I,9,FALSE)))</f>
        <v>Mid Craven</v>
      </c>
      <c r="O304" s="14" t="str">
        <f>IF([1]source_data!G306="","",IF([1]source_data!D306="","",VLOOKUP([1]source_data!D306,[1]geo_data!A:I,8,FALSE)))</f>
        <v>E05014294</v>
      </c>
      <c r="P304" s="14" t="str">
        <f>IF([1]source_data!G306="","",IF(LEFT(O304,3)="E05","WD",IF(LEFT(O304,3)="S13","WD",IF(LEFT(O304,3)="W05","WD",IF(LEFT(O304,3)="W06","UA",IF(LEFT(O304,3)="S12","CA",IF(LEFT(O304,3)="E06","UA",IF(LEFT(O304,3)="E07","NMD",IF(LEFT(O304,3)="E08","MD",IF(LEFT(O304,3)="E09","LONB"))))))))))</f>
        <v>WD</v>
      </c>
      <c r="Q304" s="14" t="str">
        <f>IF([1]source_data!G306="","",IF([1]source_data!D306="","",VLOOKUP([1]source_data!D306,[1]geo_data!A:I,7,FALSE)))</f>
        <v>North Yorkshire</v>
      </c>
      <c r="R304" s="14" t="str">
        <f>IF([1]source_data!G306="","",IF([1]source_data!D306="","",VLOOKUP([1]source_data!D306,[1]geo_data!A:I,6,FALSE)))</f>
        <v>E06000065</v>
      </c>
      <c r="S304" s="14" t="str">
        <f>IF([1]source_data!G306="","",IF(LEFT(R304,3)="E05","WD",IF(LEFT(R304,3)="S13","WD",IF(LEFT(R304,3)="W05","WD",IF(LEFT(R304,3)="W06","UA",IF(LEFT(R304,3)="S12","CA",IF(LEFT(R304,3)="E06","UA",IF(LEFT(R304,3)="E07","NMD",IF(LEFT(R304,3)="E08","MD",IF(LEFT(R304,3)="E09","LONB"))))))))))</f>
        <v>UA</v>
      </c>
      <c r="T304" s="11" t="str">
        <f>IF([1]source_data!G306="","",IF([1]source_data!N306="","",[1]source_data!N306))</f>
        <v>Hardship Grant</v>
      </c>
      <c r="U304" s="15">
        <f>IF([1]source_data!G306="","",[1]tailored_settings!$B$8)</f>
        <v>46239</v>
      </c>
      <c r="V304" s="11" t="str">
        <f>IF([1]source_data!G306="","",[1]tailored_settings!$B$9)</f>
        <v>http://www.longleigh.org/</v>
      </c>
      <c r="W304" s="13" t="str">
        <f>IF([1]source_data!G306="","",IF([1]source_data!O306="","",[1]source_data!O306))</f>
        <v>2025-12-01</v>
      </c>
      <c r="X304" s="16" t="str">
        <f>IF([1]source_data!G306="","",IF([1]source_data!P306="","",[1]source_data!P306))</f>
        <v>2026-02-04</v>
      </c>
      <c r="Y304" s="17">
        <f>IF([1]source_data!G306="","",IF([1]source_data!Q306="","",[1]source_data!Q306))</f>
        <v>2</v>
      </c>
      <c r="Z304" s="18" t="str">
        <f>IF([1]source_data!G306="","",IF([1]source_data!I306="","",[1]tailored_settings!$B$10))</f>
        <v>Primary grant reason</v>
      </c>
      <c r="AA304" s="18" t="str">
        <f>IF([1]source_data!G306="","",IF([1]source_data!I306="","",[1]source_data!I306))</f>
        <v>2. Customer/family receiving medication and/or therapy for a mental health condition or substance addiction.</v>
      </c>
      <c r="AB304" s="18" t="str">
        <f>IF([1]source_data!G306="","",IF([1]source_data!J306="","",[1]tailored_settings!$B$11))</f>
        <v/>
      </c>
      <c r="AC304" s="18" t="str">
        <f>IF([1]source_data!G306="","",IF([1]source_data!J306="","",[1]source_data!J306))</f>
        <v/>
      </c>
      <c r="AD304" s="18" t="str">
        <f>IF([1]source_data!G306="","",IF([1]source_data!K306="","",[1]tailored_settings!$B$12))</f>
        <v>Grant purpose</v>
      </c>
      <c r="AE304" s="18" t="str">
        <f>IF([1]source_data!G306="","",IF([1]source_data!K306="","",[1]source_data!K306))</f>
        <v>Appliances</v>
      </c>
      <c r="AF304" s="18" t="str">
        <f>IF([1]source_data!G306="","",IF([1]source_data!K306="","",[1]tailored_settings!$B$13))</f>
        <v>Grant purpose</v>
      </c>
      <c r="AG304" s="18" t="str">
        <f>IF([1]source_data!G306="","",IF([1]source_data!K306="","",[1]source_data!K306))</f>
        <v>Appliances</v>
      </c>
      <c r="AH304" s="18" t="str">
        <f>IF([1]source_data!G306="","",IF([1]source_data!M306="","",[1]tailored_settings!$B$14))</f>
        <v>Grant purpose</v>
      </c>
      <c r="AI304" s="18" t="str">
        <f>IF([1]source_data!G306="","",IF([1]source_data!M306="","",[1]source_data!M306))</f>
        <v>Voucher for small household items</v>
      </c>
    </row>
    <row r="305" spans="1:35" ht="16" x14ac:dyDescent="0.2">
      <c r="A305" s="11" t="str">
        <f>IF([1]source_data!G307="","",IF(AND([1]source_data!C307&lt;&gt;"",[1]tailored_settings!$B$15="Publish"),CONCATENATE([1]tailored_settings!$B$2&amp;[1]source_data!C307),IF(AND([1]source_data!C307&lt;&gt;"",[1]tailored_settings!$B$15="Do not publish"),CONCATENATE([1]tailored_settings!$B$2&amp;TEXT(ROW(A305)-1,"0000")&amp;"_"&amp;TEXT(F305,"yyyy-mm")),CONCATENATE([1]tailored_settings!$B$2&amp;TEXT(ROW(A305)-1,"0000")&amp;"_"&amp;TEXT(F305,"yyyy-mm")))))</f>
        <v>360G-Longleigh-E25-00389W</v>
      </c>
      <c r="B305" s="11" t="str">
        <f>IF([1]source_data!G307="","",IF([1]source_data!E307&lt;&gt;"",[1]source_data!E307,CONCATENATE("Grant to "&amp;G305)))</f>
        <v>Grant to Individual Recipient</v>
      </c>
      <c r="C305" s="11" t="str">
        <f>IF([1]source_data!G307="","",IF([1]source_data!F307="",_xlfn.XLOOKUP(T305,[1]tailored_settings!$B$20:$B$25,[1]tailored_settings!$A$20:$A$25,"")))</f>
        <v>Providing financial aid during a time of crisis</v>
      </c>
      <c r="D305" s="12">
        <f>IF([1]source_data!G307="","",IF([1]source_data!G307="","",[1]source_data!G307))</f>
        <v>350</v>
      </c>
      <c r="E305" s="11" t="str">
        <f>IF([1]source_data!G307="","",[1]tailored_settings!$B$3)</f>
        <v>GBP</v>
      </c>
      <c r="F305" s="13" t="str">
        <f>IF([1]source_data!G307="","",IF([1]source_data!H307="","",[1]source_data!H307))</f>
        <v>2025-12-01</v>
      </c>
      <c r="G305" s="11" t="str">
        <f>IF([1]source_data!G307="","",[1]tailored_settings!$B$5)</f>
        <v>Individual Recipient</v>
      </c>
      <c r="H305" s="11" t="str">
        <f>IF([1]source_data!G307="","",IF(AND([1]source_data!A307&lt;&gt;"",[1]tailored_settings!$B$16="Publish"),CONCATENATE([1]tailored_settings!$B$2&amp;[1]source_data!A307),IF(AND([1]source_data!A307&lt;&gt;"",[1]tailored_settings!$B$16="Do not publish"),CONCATENATE([1]tailored_settings!$B$4&amp;TEXT(ROW(A305)-1,"0000")&amp;"_"&amp;TEXT(F305,"yyyy-mm")),CONCATENATE([1]tailored_settings!$B$4&amp;TEXT(ROW(A305)-1,"0000")&amp;"_"&amp;TEXT(F305,"yyyy-mm")))))</f>
        <v>360G-Longleigh-IND-0304_2025-12</v>
      </c>
      <c r="I305" s="11" t="str">
        <f>IF([1]source_data!G307="","",[1]tailored_settings!$B$7)</f>
        <v>Longleigh Foundation</v>
      </c>
      <c r="J305" s="11" t="str">
        <f>IF([1]source_data!G307="","",[1]tailored_settings!$B$6)</f>
        <v>GB-CHC-1169016</v>
      </c>
      <c r="K305" s="11" t="str">
        <f>IF([1]source_data!G307="","",IF([1]source_data!I307="","",VLOOKUP([1]source_data!I307,[1]codelist_mapping!A:C,3,FALSE)))</f>
        <v>GTIR030</v>
      </c>
      <c r="L305" s="11" t="str">
        <f>IF([1]source_data!G307="","",IF([1]source_data!J307="","",VLOOKUP([1]source_data!J307,[1]codelist_mapping!A:C,3,FALSE)))</f>
        <v/>
      </c>
      <c r="M305" s="11" t="str">
        <f>IF([1]source_data!G307="","",IF([1]source_data!K307="","",IF([1]source_data!M307&lt;&gt;"",CONCATENATE(VLOOKUP([1]source_data!K307,[1]codelist_mapping!F:H,3,FALSE)&amp;";"&amp;VLOOKUP([1]source_data!L307,[1]codelist_mapping!F:H,3,FALSE)&amp;";"&amp;VLOOKUP([1]source_data!M307,[1]codelist_mapping!F:H,3,FALSE)),IF([1]source_data!L307&lt;&gt;"",CONCATENATE(VLOOKUP([1]source_data!K307,[1]codelist_mapping!F:H,3,FALSE)&amp;";"&amp;VLOOKUP([1]source_data!L307,[1]codelist_mapping!F:H,3,FALSE)),IF([1]source_data!K307&lt;&gt;"",CONCATENATE(VLOOKUP([1]source_data!K307,[1]codelist_mapping!F:H,3,FALSE)))))))</f>
        <v>GTIP070;GTIP050</v>
      </c>
      <c r="N305" s="14" t="str">
        <f>IF([1]source_data!G307="","",IF([1]source_data!D307="","",VLOOKUP([1]source_data!D307,[1]geo_data!A:I,9,FALSE)))</f>
        <v>Houghton Regis West</v>
      </c>
      <c r="O305" s="14" t="str">
        <f>IF([1]source_data!G307="","",IF([1]source_data!D307="","",VLOOKUP([1]source_data!D307,[1]geo_data!A:I,8,FALSE)))</f>
        <v>E05014413</v>
      </c>
      <c r="P305" s="14" t="str">
        <f>IF([1]source_data!G307="","",IF(LEFT(O305,3)="E05","WD",IF(LEFT(O305,3)="S13","WD",IF(LEFT(O305,3)="W05","WD",IF(LEFT(O305,3)="W06","UA",IF(LEFT(O305,3)="S12","CA",IF(LEFT(O305,3)="E06","UA",IF(LEFT(O305,3)="E07","NMD",IF(LEFT(O305,3)="E08","MD",IF(LEFT(O305,3)="E09","LONB"))))))))))</f>
        <v>WD</v>
      </c>
      <c r="Q305" s="14" t="str">
        <f>IF([1]source_data!G307="","",IF([1]source_data!D307="","",VLOOKUP([1]source_data!D307,[1]geo_data!A:I,7,FALSE)))</f>
        <v>Central Bedfordshire</v>
      </c>
      <c r="R305" s="14" t="str">
        <f>IF([1]source_data!G307="","",IF([1]source_data!D307="","",VLOOKUP([1]source_data!D307,[1]geo_data!A:I,6,FALSE)))</f>
        <v>E06000056</v>
      </c>
      <c r="S305" s="14" t="str">
        <f>IF([1]source_data!G307="","",IF(LEFT(R305,3)="E05","WD",IF(LEFT(R305,3)="S13","WD",IF(LEFT(R305,3)="W05","WD",IF(LEFT(R305,3)="W06","UA",IF(LEFT(R305,3)="S12","CA",IF(LEFT(R305,3)="E06","UA",IF(LEFT(R305,3)="E07","NMD",IF(LEFT(R305,3)="E08","MD",IF(LEFT(R305,3)="E09","LONB"))))))))))</f>
        <v>UA</v>
      </c>
      <c r="T305" s="11" t="str">
        <f>IF([1]source_data!G307="","",IF([1]source_data!N307="","",[1]source_data!N307))</f>
        <v>Crisis Grant</v>
      </c>
      <c r="U305" s="15">
        <f>IF([1]source_data!G307="","",[1]tailored_settings!$B$8)</f>
        <v>46239</v>
      </c>
      <c r="V305" s="11" t="str">
        <f>IF([1]source_data!G307="","",[1]tailored_settings!$B$9)</f>
        <v>http://www.longleigh.org/</v>
      </c>
      <c r="W305" s="13" t="str">
        <f>IF([1]source_data!G307="","",IF([1]source_data!O307="","",[1]source_data!O307))</f>
        <v>2025-12-01</v>
      </c>
      <c r="X305" s="16" t="str">
        <f>IF([1]source_data!G307="","",IF([1]source_data!P307="","",[1]source_data!P307))</f>
        <v>2026-03-13</v>
      </c>
      <c r="Y305" s="17">
        <f>IF([1]source_data!G307="","",IF([1]source_data!Q307="","",[1]source_data!Q307))</f>
        <v>3</v>
      </c>
      <c r="Z305" s="18" t="str">
        <f>IF([1]source_data!G307="","",IF([1]source_data!I307="","",[1]tailored_settings!$B$10))</f>
        <v>Primary grant reason</v>
      </c>
      <c r="AA305" s="18" t="str">
        <f>IF([1]source_data!G307="","",IF([1]source_data!I307="","",[1]source_data!I307))</f>
        <v>1. Customer/family with a diagnosed condition or disability</v>
      </c>
      <c r="AB305" s="18" t="str">
        <f>IF([1]source_data!G307="","",IF([1]source_data!J307="","",[1]tailored_settings!$B$11))</f>
        <v/>
      </c>
      <c r="AC305" s="18" t="str">
        <f>IF([1]source_data!G307="","",IF([1]source_data!J307="","",[1]source_data!J307))</f>
        <v/>
      </c>
      <c r="AD305" s="18" t="str">
        <f>IF([1]source_data!G307="","",IF([1]source_data!K307="","",[1]tailored_settings!$B$12))</f>
        <v>Grant purpose</v>
      </c>
      <c r="AE305" s="18" t="str">
        <f>IF([1]source_data!G307="","",IF([1]source_data!K307="","",[1]source_data!K307))</f>
        <v>Food vouchers</v>
      </c>
      <c r="AF305" s="18" t="str">
        <f>IF([1]source_data!G307="","",IF([1]source_data!K307="","",[1]tailored_settings!$B$13))</f>
        <v>Grant purpose</v>
      </c>
      <c r="AG305" s="18" t="str">
        <f>IF([1]source_data!G307="","",IF([1]source_data!K307="","",[1]source_data!K307))</f>
        <v>Food vouchers</v>
      </c>
      <c r="AH305" s="18" t="str">
        <f>IF([1]source_data!G307="","",IF([1]source_data!M307="","",[1]tailored_settings!$B$14))</f>
        <v/>
      </c>
      <c r="AI305" s="18" t="str">
        <f>IF([1]source_data!G307="","",IF([1]source_data!M307="","",[1]source_data!M307))</f>
        <v/>
      </c>
    </row>
    <row r="306" spans="1:35" ht="16" x14ac:dyDescent="0.2">
      <c r="A306" s="11" t="str">
        <f>IF([1]source_data!G308="","",IF(AND([1]source_data!C308&lt;&gt;"",[1]tailored_settings!$B$15="Publish"),CONCATENATE([1]tailored_settings!$B$2&amp;[1]source_data!C308),IF(AND([1]source_data!C308&lt;&gt;"",[1]tailored_settings!$B$15="Do not publish"),CONCATENATE([1]tailored_settings!$B$2&amp;TEXT(ROW(A306)-1,"0000")&amp;"_"&amp;TEXT(F306,"yyyy-mm")),CONCATENATE([1]tailored_settings!$B$2&amp;TEXT(ROW(A306)-1,"0000")&amp;"_"&amp;TEXT(F306,"yyyy-mm")))))</f>
        <v>360G-Longleigh-E25-00390W</v>
      </c>
      <c r="B306" s="11" t="str">
        <f>IF([1]source_data!G308="","",IF([1]source_data!E308&lt;&gt;"",[1]source_data!E308,CONCATENATE("Grant to "&amp;G306)))</f>
        <v>Grant to Individual Recipient</v>
      </c>
      <c r="C306" s="11" t="str">
        <f>IF([1]source_data!G308="","",IF([1]source_data!F308="",_xlfn.XLOOKUP(T306,[1]tailored_settings!$B$20:$B$25,[1]tailored_settings!$A$20:$A$25,"")))</f>
        <v>Helping to alleviate financial hardship</v>
      </c>
      <c r="D306" s="12">
        <f>IF([1]source_data!G308="","",IF([1]source_data!G308="","",[1]source_data!G308))</f>
        <v>368.98</v>
      </c>
      <c r="E306" s="11" t="str">
        <f>IF([1]source_data!G308="","",[1]tailored_settings!$B$3)</f>
        <v>GBP</v>
      </c>
      <c r="F306" s="13" t="str">
        <f>IF([1]source_data!G308="","",IF([1]source_data!H308="","",[1]source_data!H308))</f>
        <v>2025-12-01</v>
      </c>
      <c r="G306" s="11" t="str">
        <f>IF([1]source_data!G308="","",[1]tailored_settings!$B$5)</f>
        <v>Individual Recipient</v>
      </c>
      <c r="H306" s="11" t="str">
        <f>IF([1]source_data!G308="","",IF(AND([1]source_data!A308&lt;&gt;"",[1]tailored_settings!$B$16="Publish"),CONCATENATE([1]tailored_settings!$B$2&amp;[1]source_data!A308),IF(AND([1]source_data!A308&lt;&gt;"",[1]tailored_settings!$B$16="Do not publish"),CONCATENATE([1]tailored_settings!$B$4&amp;TEXT(ROW(A306)-1,"0000")&amp;"_"&amp;TEXT(F306,"yyyy-mm")),CONCATENATE([1]tailored_settings!$B$4&amp;TEXT(ROW(A306)-1,"0000")&amp;"_"&amp;TEXT(F306,"yyyy-mm")))))</f>
        <v>360G-Longleigh-IND-0305_2025-12</v>
      </c>
      <c r="I306" s="11" t="str">
        <f>IF([1]source_data!G308="","",[1]tailored_settings!$B$7)</f>
        <v>Longleigh Foundation</v>
      </c>
      <c r="J306" s="11" t="str">
        <f>IF([1]source_data!G308="","",[1]tailored_settings!$B$6)</f>
        <v>GB-CHC-1169016</v>
      </c>
      <c r="K306" s="11" t="str">
        <f>IF([1]source_data!G308="","",IF([1]source_data!I308="","",VLOOKUP([1]source_data!I308,[1]codelist_mapping!A:C,3,FALSE)))</f>
        <v>GTIR030</v>
      </c>
      <c r="L306" s="11" t="str">
        <f>IF([1]source_data!G308="","",IF([1]source_data!J308="","",VLOOKUP([1]source_data!J308,[1]codelist_mapping!A:C,3,FALSE)))</f>
        <v>GTIR040</v>
      </c>
      <c r="M306" s="11" t="str">
        <f>IF([1]source_data!G308="","",IF([1]source_data!K308="","",IF([1]source_data!M308&lt;&gt;"",CONCATENATE(VLOOKUP([1]source_data!K308,[1]codelist_mapping!F:H,3,FALSE)&amp;";"&amp;VLOOKUP([1]source_data!L308,[1]codelist_mapping!F:H,3,FALSE)&amp;";"&amp;VLOOKUP([1]source_data!M308,[1]codelist_mapping!F:H,3,FALSE)),IF([1]source_data!L308&lt;&gt;"",CONCATENATE(VLOOKUP([1]source_data!K308,[1]codelist_mapping!F:H,3,FALSE)&amp;";"&amp;VLOOKUP([1]source_data!L308,[1]codelist_mapping!F:H,3,FALSE)),IF([1]source_data!K308&lt;&gt;"",CONCATENATE(VLOOKUP([1]source_data!K308,[1]codelist_mapping!F:H,3,FALSE)))))))</f>
        <v>GTIP020</v>
      </c>
      <c r="N306" s="14" t="str">
        <f>IF([1]source_data!G308="","",IF([1]source_data!D308="","",VLOOKUP([1]source_data!D308,[1]geo_data!A:I,9,FALSE)))</f>
        <v>Sundon Park</v>
      </c>
      <c r="O306" s="14" t="str">
        <f>IF([1]source_data!G308="","",IF([1]source_data!D308="","",VLOOKUP([1]source_data!D308,[1]geo_data!A:I,8,FALSE)))</f>
        <v>E05014752</v>
      </c>
      <c r="P306" s="14" t="str">
        <f>IF([1]source_data!G308="","",IF(LEFT(O306,3)="E05","WD",IF(LEFT(O306,3)="S13","WD",IF(LEFT(O306,3)="W05","WD",IF(LEFT(O306,3)="W06","UA",IF(LEFT(O306,3)="S12","CA",IF(LEFT(O306,3)="E06","UA",IF(LEFT(O306,3)="E07","NMD",IF(LEFT(O306,3)="E08","MD",IF(LEFT(O306,3)="E09","LONB"))))))))))</f>
        <v>WD</v>
      </c>
      <c r="Q306" s="14" t="str">
        <f>IF([1]source_data!G308="","",IF([1]source_data!D308="","",VLOOKUP([1]source_data!D308,[1]geo_data!A:I,7,FALSE)))</f>
        <v>Luton</v>
      </c>
      <c r="R306" s="14" t="str">
        <f>IF([1]source_data!G308="","",IF([1]source_data!D308="","",VLOOKUP([1]source_data!D308,[1]geo_data!A:I,6,FALSE)))</f>
        <v>E06000032</v>
      </c>
      <c r="S306" s="14" t="str">
        <f>IF([1]source_data!G308="","",IF(LEFT(R306,3)="E05","WD",IF(LEFT(R306,3)="S13","WD",IF(LEFT(R306,3)="W05","WD",IF(LEFT(R306,3)="W06","UA",IF(LEFT(R306,3)="S12","CA",IF(LEFT(R306,3)="E06","UA",IF(LEFT(R306,3)="E07","NMD",IF(LEFT(R306,3)="E08","MD",IF(LEFT(R306,3)="E09","LONB"))))))))))</f>
        <v>UA</v>
      </c>
      <c r="T306" s="11" t="str">
        <f>IF([1]source_data!G308="","",IF([1]source_data!N308="","",[1]source_data!N308))</f>
        <v>Hardship Grant</v>
      </c>
      <c r="U306" s="15">
        <f>IF([1]source_data!G308="","",[1]tailored_settings!$B$8)</f>
        <v>46239</v>
      </c>
      <c r="V306" s="11" t="str">
        <f>IF([1]source_data!G308="","",[1]tailored_settings!$B$9)</f>
        <v>http://www.longleigh.org/</v>
      </c>
      <c r="W306" s="13" t="str">
        <f>IF([1]source_data!G308="","",IF([1]source_data!O308="","",[1]source_data!O308))</f>
        <v/>
      </c>
      <c r="X306" s="16" t="str">
        <f>IF([1]source_data!G308="","",IF([1]source_data!P308="","",[1]source_data!P308))</f>
        <v/>
      </c>
      <c r="Y306" s="17">
        <f>IF([1]source_data!G308="","",IF([1]source_data!Q308="","",[1]source_data!Q308))</f>
        <v>0</v>
      </c>
      <c r="Z306" s="18" t="str">
        <f>IF([1]source_data!G308="","",IF([1]source_data!I308="","",[1]tailored_settings!$B$10))</f>
        <v>Primary grant reason</v>
      </c>
      <c r="AA306" s="18" t="str">
        <f>IF([1]source_data!G308="","",IF([1]source_data!I308="","",[1]source_data!I308))</f>
        <v>1. Customer/family with a diagnosed condition or disability</v>
      </c>
      <c r="AB306" s="18" t="str">
        <f>IF([1]source_data!G308="","",IF([1]source_data!J308="","",[1]tailored_settings!$B$11))</f>
        <v>Secondary grant reason</v>
      </c>
      <c r="AC306" s="18" t="str">
        <f>IF([1]source_data!G308="","",IF([1]source_data!J308="","",[1]source_data!J308))</f>
        <v>2. Customer/family receiving medication and/or therapy for a mental health condition or substance addiction.</v>
      </c>
      <c r="AD306" s="18" t="str">
        <f>IF([1]source_data!G308="","",IF([1]source_data!K308="","",[1]tailored_settings!$B$12))</f>
        <v>Grant purpose</v>
      </c>
      <c r="AE306" s="18" t="str">
        <f>IF([1]source_data!G308="","",IF([1]source_data!K308="","",[1]source_data!K308))</f>
        <v>Appliances</v>
      </c>
      <c r="AF306" s="18" t="str">
        <f>IF([1]source_data!G308="","",IF([1]source_data!K308="","",[1]tailored_settings!$B$13))</f>
        <v>Grant purpose</v>
      </c>
      <c r="AG306" s="18" t="str">
        <f>IF([1]source_data!G308="","",IF([1]source_data!K308="","",[1]source_data!K308))</f>
        <v>Appliances</v>
      </c>
      <c r="AH306" s="18" t="str">
        <f>IF([1]source_data!G308="","",IF([1]source_data!M308="","",[1]tailored_settings!$B$14))</f>
        <v/>
      </c>
      <c r="AI306" s="18" t="str">
        <f>IF([1]source_data!G308="","",IF([1]source_data!M308="","",[1]source_data!M308))</f>
        <v/>
      </c>
    </row>
    <row r="307" spans="1:35" ht="16" x14ac:dyDescent="0.2">
      <c r="A307" s="11" t="str">
        <f>IF([1]source_data!G309="","",IF(AND([1]source_data!C309&lt;&gt;"",[1]tailored_settings!$B$15="Publish"),CONCATENATE([1]tailored_settings!$B$2&amp;[1]source_data!C309),IF(AND([1]source_data!C309&lt;&gt;"",[1]tailored_settings!$B$15="Do not publish"),CONCATENATE([1]tailored_settings!$B$2&amp;TEXT(ROW(A307)-1,"0000")&amp;"_"&amp;TEXT(F307,"yyyy-mm")),CONCATENATE([1]tailored_settings!$B$2&amp;TEXT(ROW(A307)-1,"0000")&amp;"_"&amp;TEXT(F307,"yyyy-mm")))))</f>
        <v>360G-Longleigh-E25-00391W</v>
      </c>
      <c r="B307" s="11" t="str">
        <f>IF([1]source_data!G309="","",IF([1]source_data!E309&lt;&gt;"",[1]source_data!E309,CONCATENATE("Grant to "&amp;G307)))</f>
        <v>Grant to Individual Recipient</v>
      </c>
      <c r="C307" s="11" t="str">
        <f>IF([1]source_data!G309="","",IF([1]source_data!F309="",_xlfn.XLOOKUP(T307,[1]tailored_settings!$B$20:$B$25,[1]tailored_settings!$A$20:$A$25,"")))</f>
        <v>Helping to alleviate financial hardship</v>
      </c>
      <c r="D307" s="12">
        <f>IF([1]source_data!G309="","",IF([1]source_data!G309="","",[1]source_data!G309))</f>
        <v>482.11</v>
      </c>
      <c r="E307" s="11" t="str">
        <f>IF([1]source_data!G309="","",[1]tailored_settings!$B$3)</f>
        <v>GBP</v>
      </c>
      <c r="F307" s="13" t="str">
        <f>IF([1]source_data!G309="","",IF([1]source_data!H309="","",[1]source_data!H309))</f>
        <v>2025-12-01</v>
      </c>
      <c r="G307" s="11" t="str">
        <f>IF([1]source_data!G309="","",[1]tailored_settings!$B$5)</f>
        <v>Individual Recipient</v>
      </c>
      <c r="H307" s="11" t="str">
        <f>IF([1]source_data!G309="","",IF(AND([1]source_data!A309&lt;&gt;"",[1]tailored_settings!$B$16="Publish"),CONCATENATE([1]tailored_settings!$B$2&amp;[1]source_data!A309),IF(AND([1]source_data!A309&lt;&gt;"",[1]tailored_settings!$B$16="Do not publish"),CONCATENATE([1]tailored_settings!$B$4&amp;TEXT(ROW(A307)-1,"0000")&amp;"_"&amp;TEXT(F307,"yyyy-mm")),CONCATENATE([1]tailored_settings!$B$4&amp;TEXT(ROW(A307)-1,"0000")&amp;"_"&amp;TEXT(F307,"yyyy-mm")))))</f>
        <v>360G-Longleigh-IND-0306_2025-12</v>
      </c>
      <c r="I307" s="11" t="str">
        <f>IF([1]source_data!G309="","",[1]tailored_settings!$B$7)</f>
        <v>Longleigh Foundation</v>
      </c>
      <c r="J307" s="11" t="str">
        <f>IF([1]source_data!G309="","",[1]tailored_settings!$B$6)</f>
        <v>GB-CHC-1169016</v>
      </c>
      <c r="K307" s="11" t="str">
        <f>IF([1]source_data!G309="","",IF([1]source_data!I309="","",VLOOKUP([1]source_data!I309,[1]codelist_mapping!A:C,3,FALSE)))</f>
        <v>GTIR030</v>
      </c>
      <c r="L307" s="11" t="str">
        <f>IF([1]source_data!G309="","",IF([1]source_data!J309="","",VLOOKUP([1]source_data!J309,[1]codelist_mapping!A:C,3,FALSE)))</f>
        <v/>
      </c>
      <c r="M307" s="11" t="str">
        <f>IF([1]source_data!G309="","",IF([1]source_data!K309="","",IF([1]source_data!M309&lt;&gt;"",CONCATENATE(VLOOKUP([1]source_data!K309,[1]codelist_mapping!F:H,3,FALSE)&amp;";"&amp;VLOOKUP([1]source_data!L309,[1]codelist_mapping!F:H,3,FALSE)&amp;";"&amp;VLOOKUP([1]source_data!M309,[1]codelist_mapping!F:H,3,FALSE)),IF([1]source_data!L309&lt;&gt;"",CONCATENATE(VLOOKUP([1]source_data!K309,[1]codelist_mapping!F:H,3,FALSE)&amp;";"&amp;VLOOKUP([1]source_data!L309,[1]codelist_mapping!F:H,3,FALSE)),IF([1]source_data!K309&lt;&gt;"",CONCATENATE(VLOOKUP([1]source_data!K309,[1]codelist_mapping!F:H,3,FALSE)))))))</f>
        <v>GTIP020</v>
      </c>
      <c r="N307" s="14" t="str">
        <f>IF([1]source_data!G309="","",IF([1]source_data!D309="","",VLOOKUP([1]source_data!D309,[1]geo_data!A:I,9,FALSE)))</f>
        <v>Leamington Clarendon</v>
      </c>
      <c r="O307" s="14" t="str">
        <f>IF([1]source_data!G309="","",IF([1]source_data!D309="","",VLOOKUP([1]source_data!D309,[1]geo_data!A:I,8,FALSE)))</f>
        <v>E05012622</v>
      </c>
      <c r="P307" s="14" t="str">
        <f>IF([1]source_data!G309="","",IF(LEFT(O307,3)="E05","WD",IF(LEFT(O307,3)="S13","WD",IF(LEFT(O307,3)="W05","WD",IF(LEFT(O307,3)="W06","UA",IF(LEFT(O307,3)="S12","CA",IF(LEFT(O307,3)="E06","UA",IF(LEFT(O307,3)="E07","NMD",IF(LEFT(O307,3)="E08","MD",IF(LEFT(O307,3)="E09","LONB"))))))))))</f>
        <v>WD</v>
      </c>
      <c r="Q307" s="14" t="str">
        <f>IF([1]source_data!G309="","",IF([1]source_data!D309="","",VLOOKUP([1]source_data!D309,[1]geo_data!A:I,7,FALSE)))</f>
        <v>Warwick</v>
      </c>
      <c r="R307" s="14" t="str">
        <f>IF([1]source_data!G309="","",IF([1]source_data!D309="","",VLOOKUP([1]source_data!D309,[1]geo_data!A:I,6,FALSE)))</f>
        <v>E07000222</v>
      </c>
      <c r="S307" s="14" t="str">
        <f>IF([1]source_data!G309="","",IF(LEFT(R307,3)="E05","WD",IF(LEFT(R307,3)="S13","WD",IF(LEFT(R307,3)="W05","WD",IF(LEFT(R307,3)="W06","UA",IF(LEFT(R307,3)="S12","CA",IF(LEFT(R307,3)="E06","UA",IF(LEFT(R307,3)="E07","NMD",IF(LEFT(R307,3)="E08","MD",IF(LEFT(R307,3)="E09","LONB"))))))))))</f>
        <v>NMD</v>
      </c>
      <c r="T307" s="11" t="str">
        <f>IF([1]source_data!G309="","",IF([1]source_data!N309="","",[1]source_data!N309))</f>
        <v>Hardship Grant</v>
      </c>
      <c r="U307" s="15">
        <f>IF([1]source_data!G309="","",[1]tailored_settings!$B$8)</f>
        <v>46239</v>
      </c>
      <c r="V307" s="11" t="str">
        <f>IF([1]source_data!G309="","",[1]tailored_settings!$B$9)</f>
        <v>http://www.longleigh.org/</v>
      </c>
      <c r="W307" s="13" t="str">
        <f>IF([1]source_data!G309="","",IF([1]source_data!O309="","",[1]source_data!O309))</f>
        <v>2025-12-01</v>
      </c>
      <c r="X307" s="16" t="str">
        <f>IF([1]source_data!G309="","",IF([1]source_data!P309="","",[1]source_data!P309))</f>
        <v>2025-12-18</v>
      </c>
      <c r="Y307" s="17">
        <f>IF([1]source_data!G309="","",IF([1]source_data!Q309="","",[1]source_data!Q309))</f>
        <v>0</v>
      </c>
      <c r="Z307" s="18" t="str">
        <f>IF([1]source_data!G309="","",IF([1]source_data!I309="","",[1]tailored_settings!$B$10))</f>
        <v>Primary grant reason</v>
      </c>
      <c r="AA307" s="18" t="str">
        <f>IF([1]source_data!G309="","",IF([1]source_data!I309="","",[1]source_data!I309))</f>
        <v>1. Customer/family with a diagnosed condition or disability</v>
      </c>
      <c r="AB307" s="18" t="str">
        <f>IF([1]source_data!G309="","",IF([1]source_data!J309="","",[1]tailored_settings!$B$11))</f>
        <v/>
      </c>
      <c r="AC307" s="18" t="str">
        <f>IF([1]source_data!G309="","",IF([1]source_data!J309="","",[1]source_data!J309))</f>
        <v/>
      </c>
      <c r="AD307" s="18" t="str">
        <f>IF([1]source_data!G309="","",IF([1]source_data!K309="","",[1]tailored_settings!$B$12))</f>
        <v>Grant purpose</v>
      </c>
      <c r="AE307" s="18" t="str">
        <f>IF([1]source_data!G309="","",IF([1]source_data!K309="","",[1]source_data!K309))</f>
        <v xml:space="preserve">Furniture </v>
      </c>
      <c r="AF307" s="18" t="str">
        <f>IF([1]source_data!G309="","",IF([1]source_data!K309="","",[1]tailored_settings!$B$13))</f>
        <v>Grant purpose</v>
      </c>
      <c r="AG307" s="18" t="str">
        <f>IF([1]source_data!G309="","",IF([1]source_data!K309="","",[1]source_data!K309))</f>
        <v xml:space="preserve">Furniture </v>
      </c>
      <c r="AH307" s="18" t="str">
        <f>IF([1]source_data!G309="","",IF([1]source_data!M309="","",[1]tailored_settings!$B$14))</f>
        <v/>
      </c>
      <c r="AI307" s="18" t="str">
        <f>IF([1]source_data!G309="","",IF([1]source_data!M309="","",[1]source_data!M309))</f>
        <v/>
      </c>
    </row>
    <row r="308" spans="1:35" ht="16" x14ac:dyDescent="0.2">
      <c r="A308" s="11" t="str">
        <f>IF([1]source_data!G310="","",IF(AND([1]source_data!C310&lt;&gt;"",[1]tailored_settings!$B$15="Publish"),CONCATENATE([1]tailored_settings!$B$2&amp;[1]source_data!C310),IF(AND([1]source_data!C310&lt;&gt;"",[1]tailored_settings!$B$15="Do not publish"),CONCATENATE([1]tailored_settings!$B$2&amp;TEXT(ROW(A308)-1,"0000")&amp;"_"&amp;TEXT(F308,"yyyy-mm")),CONCATENATE([1]tailored_settings!$B$2&amp;TEXT(ROW(A308)-1,"0000")&amp;"_"&amp;TEXT(F308,"yyyy-mm")))))</f>
        <v>360G-Longleigh-E25-00392W</v>
      </c>
      <c r="B308" s="11" t="str">
        <f>IF([1]source_data!G310="","",IF([1]source_data!E310&lt;&gt;"",[1]source_data!E310,CONCATENATE("Grant to "&amp;G308)))</f>
        <v>Grant to Individual Recipient</v>
      </c>
      <c r="C308" s="11" t="str">
        <f>IF([1]source_data!G310="","",IF([1]source_data!F310="",_xlfn.XLOOKUP(T308,[1]tailored_settings!$B$20:$B$25,[1]tailored_settings!$A$20:$A$25,"")))</f>
        <v>Providing financial aid during a time of crisis</v>
      </c>
      <c r="D308" s="12">
        <f>IF([1]source_data!G310="","",IF([1]source_data!G310="","",[1]source_data!G310))</f>
        <v>350</v>
      </c>
      <c r="E308" s="11" t="str">
        <f>IF([1]source_data!G310="","",[1]tailored_settings!$B$3)</f>
        <v>GBP</v>
      </c>
      <c r="F308" s="13" t="str">
        <f>IF([1]source_data!G310="","",IF([1]source_data!H310="","",[1]source_data!H310))</f>
        <v>2025-12-01</v>
      </c>
      <c r="G308" s="11" t="str">
        <f>IF([1]source_data!G310="","",[1]tailored_settings!$B$5)</f>
        <v>Individual Recipient</v>
      </c>
      <c r="H308" s="11" t="str">
        <f>IF([1]source_data!G310="","",IF(AND([1]source_data!A310&lt;&gt;"",[1]tailored_settings!$B$16="Publish"),CONCATENATE([1]tailored_settings!$B$2&amp;[1]source_data!A310),IF(AND([1]source_data!A310&lt;&gt;"",[1]tailored_settings!$B$16="Do not publish"),CONCATENATE([1]tailored_settings!$B$4&amp;TEXT(ROW(A308)-1,"0000")&amp;"_"&amp;TEXT(F308,"yyyy-mm")),CONCATENATE([1]tailored_settings!$B$4&amp;TEXT(ROW(A308)-1,"0000")&amp;"_"&amp;TEXT(F308,"yyyy-mm")))))</f>
        <v>360G-Longleigh-IND-0307_2025-12</v>
      </c>
      <c r="I308" s="11" t="str">
        <f>IF([1]source_data!G310="","",[1]tailored_settings!$B$7)</f>
        <v>Longleigh Foundation</v>
      </c>
      <c r="J308" s="11" t="str">
        <f>IF([1]source_data!G310="","",[1]tailored_settings!$B$6)</f>
        <v>GB-CHC-1169016</v>
      </c>
      <c r="K308" s="11" t="str">
        <f>IF([1]source_data!G310="","",IF([1]source_data!I310="","",VLOOKUP([1]source_data!I310,[1]codelist_mapping!A:C,3,FALSE)))</f>
        <v>GTIR040</v>
      </c>
      <c r="L308" s="11" t="str">
        <f>IF([1]source_data!G310="","",IF([1]source_data!J310="","",VLOOKUP([1]source_data!J310,[1]codelist_mapping!A:C,3,FALSE)))</f>
        <v/>
      </c>
      <c r="M308" s="11" t="str">
        <f>IF([1]source_data!G310="","",IF([1]source_data!K310="","",IF([1]source_data!M310&lt;&gt;"",CONCATENATE(VLOOKUP([1]source_data!K310,[1]codelist_mapping!F:H,3,FALSE)&amp;";"&amp;VLOOKUP([1]source_data!L310,[1]codelist_mapping!F:H,3,FALSE)&amp;";"&amp;VLOOKUP([1]source_data!M310,[1]codelist_mapping!F:H,3,FALSE)),IF([1]source_data!L310&lt;&gt;"",CONCATENATE(VLOOKUP([1]source_data!K310,[1]codelist_mapping!F:H,3,FALSE)&amp;";"&amp;VLOOKUP([1]source_data!L310,[1]codelist_mapping!F:H,3,FALSE)),IF([1]source_data!K310&lt;&gt;"",CONCATENATE(VLOOKUP([1]source_data!K310,[1]codelist_mapping!F:H,3,FALSE)))))))</f>
        <v>GTIP070;GTIP050</v>
      </c>
      <c r="N308" s="14" t="str">
        <f>IF([1]source_data!G310="","",IF([1]source_data!D310="","",VLOOKUP([1]source_data!D310,[1]geo_data!A:I,9,FALSE)))</f>
        <v>Market Harborough-Welland</v>
      </c>
      <c r="O308" s="14" t="str">
        <f>IF([1]source_data!G310="","",IF([1]source_data!D310="","",VLOOKUP([1]source_data!D310,[1]geo_data!A:I,8,FALSE)))</f>
        <v>E05011978</v>
      </c>
      <c r="P308" s="14" t="str">
        <f>IF([1]source_data!G310="","",IF(LEFT(O308,3)="E05","WD",IF(LEFT(O308,3)="S13","WD",IF(LEFT(O308,3)="W05","WD",IF(LEFT(O308,3)="W06","UA",IF(LEFT(O308,3)="S12","CA",IF(LEFT(O308,3)="E06","UA",IF(LEFT(O308,3)="E07","NMD",IF(LEFT(O308,3)="E08","MD",IF(LEFT(O308,3)="E09","LONB"))))))))))</f>
        <v>WD</v>
      </c>
      <c r="Q308" s="14" t="str">
        <f>IF([1]source_data!G310="","",IF([1]source_data!D310="","",VLOOKUP([1]source_data!D310,[1]geo_data!A:I,7,FALSE)))</f>
        <v>Harborough</v>
      </c>
      <c r="R308" s="14" t="str">
        <f>IF([1]source_data!G310="","",IF([1]source_data!D310="","",VLOOKUP([1]source_data!D310,[1]geo_data!A:I,6,FALSE)))</f>
        <v>E07000131</v>
      </c>
      <c r="S308" s="14" t="str">
        <f>IF([1]source_data!G310="","",IF(LEFT(R308,3)="E05","WD",IF(LEFT(R308,3)="S13","WD",IF(LEFT(R308,3)="W05","WD",IF(LEFT(R308,3)="W06","UA",IF(LEFT(R308,3)="S12","CA",IF(LEFT(R308,3)="E06","UA",IF(LEFT(R308,3)="E07","NMD",IF(LEFT(R308,3)="E08","MD",IF(LEFT(R308,3)="E09","LONB"))))))))))</f>
        <v>NMD</v>
      </c>
      <c r="T308" s="11" t="str">
        <f>IF([1]source_data!G310="","",IF([1]source_data!N310="","",[1]source_data!N310))</f>
        <v>Crisis Grant</v>
      </c>
      <c r="U308" s="15">
        <f>IF([1]source_data!G310="","",[1]tailored_settings!$B$8)</f>
        <v>46239</v>
      </c>
      <c r="V308" s="11" t="str">
        <f>IF([1]source_data!G310="","",[1]tailored_settings!$B$9)</f>
        <v>http://www.longleigh.org/</v>
      </c>
      <c r="W308" s="13" t="str">
        <f>IF([1]source_data!G310="","",IF([1]source_data!O310="","",[1]source_data!O310))</f>
        <v>2025-12-01</v>
      </c>
      <c r="X308" s="16" t="str">
        <f>IF([1]source_data!G310="","",IF([1]source_data!P310="","",[1]source_data!P310))</f>
        <v>2026-02-06</v>
      </c>
      <c r="Y308" s="17">
        <f>IF([1]source_data!G310="","",IF([1]source_data!Q310="","",[1]source_data!Q310))</f>
        <v>2</v>
      </c>
      <c r="Z308" s="18" t="str">
        <f>IF([1]source_data!G310="","",IF([1]source_data!I310="","",[1]tailored_settings!$B$10))</f>
        <v>Primary grant reason</v>
      </c>
      <c r="AA308" s="18" t="str">
        <f>IF([1]source_data!G310="","",IF([1]source_data!I310="","",[1]source_data!I310))</f>
        <v>2. Customer/family receiving medication and/or therapy for a mental health condition or substance addiction.</v>
      </c>
      <c r="AB308" s="18" t="str">
        <f>IF([1]source_data!G310="","",IF([1]source_data!J310="","",[1]tailored_settings!$B$11))</f>
        <v/>
      </c>
      <c r="AC308" s="18" t="str">
        <f>IF([1]source_data!G310="","",IF([1]source_data!J310="","",[1]source_data!J310))</f>
        <v/>
      </c>
      <c r="AD308" s="18" t="str">
        <f>IF([1]source_data!G310="","",IF([1]source_data!K310="","",[1]tailored_settings!$B$12))</f>
        <v>Grant purpose</v>
      </c>
      <c r="AE308" s="18" t="str">
        <f>IF([1]source_data!G310="","",IF([1]source_data!K310="","",[1]source_data!K310))</f>
        <v>Food vouchers</v>
      </c>
      <c r="AF308" s="18" t="str">
        <f>IF([1]source_data!G310="","",IF([1]source_data!K310="","",[1]tailored_settings!$B$13))</f>
        <v>Grant purpose</v>
      </c>
      <c r="AG308" s="18" t="str">
        <f>IF([1]source_data!G310="","",IF([1]source_data!K310="","",[1]source_data!K310))</f>
        <v>Food vouchers</v>
      </c>
      <c r="AH308" s="18" t="str">
        <f>IF([1]source_data!G310="","",IF([1]source_data!M310="","",[1]tailored_settings!$B$14))</f>
        <v/>
      </c>
      <c r="AI308" s="18" t="str">
        <f>IF([1]source_data!G310="","",IF([1]source_data!M310="","",[1]source_data!M310))</f>
        <v/>
      </c>
    </row>
    <row r="309" spans="1:35" ht="16" x14ac:dyDescent="0.2">
      <c r="A309" s="11" t="str">
        <f>IF([1]source_data!G311="","",IF(AND([1]source_data!C311&lt;&gt;"",[1]tailored_settings!$B$15="Publish"),CONCATENATE([1]tailored_settings!$B$2&amp;[1]source_data!C311),IF(AND([1]source_data!C311&lt;&gt;"",[1]tailored_settings!$B$15="Do not publish"),CONCATENATE([1]tailored_settings!$B$2&amp;TEXT(ROW(A309)-1,"0000")&amp;"_"&amp;TEXT(F309,"yyyy-mm")),CONCATENATE([1]tailored_settings!$B$2&amp;TEXT(ROW(A309)-1,"0000")&amp;"_"&amp;TEXT(F309,"yyyy-mm")))))</f>
        <v>360G-Longleigh-E25-00393W</v>
      </c>
      <c r="B309" s="11" t="str">
        <f>IF([1]source_data!G311="","",IF([1]source_data!E311&lt;&gt;"",[1]source_data!E311,CONCATENATE("Grant to "&amp;G309)))</f>
        <v>Grant to Individual Recipient</v>
      </c>
      <c r="C309" s="11" t="str">
        <f>IF([1]source_data!G311="","",IF([1]source_data!F311="",_xlfn.XLOOKUP(T309,[1]tailored_settings!$B$20:$B$25,[1]tailored_settings!$A$20:$A$25,"")))</f>
        <v>Providing financial aid during a time of crisis</v>
      </c>
      <c r="D309" s="12">
        <f>IF([1]source_data!G311="","",IF([1]source_data!G311="","",[1]source_data!G311))</f>
        <v>350</v>
      </c>
      <c r="E309" s="11" t="str">
        <f>IF([1]source_data!G311="","",[1]tailored_settings!$B$3)</f>
        <v>GBP</v>
      </c>
      <c r="F309" s="13" t="str">
        <f>IF([1]source_data!G311="","",IF([1]source_data!H311="","",[1]source_data!H311))</f>
        <v>2025-12-02</v>
      </c>
      <c r="G309" s="11" t="str">
        <f>IF([1]source_data!G311="","",[1]tailored_settings!$B$5)</f>
        <v>Individual Recipient</v>
      </c>
      <c r="H309" s="11" t="str">
        <f>IF([1]source_data!G311="","",IF(AND([1]source_data!A311&lt;&gt;"",[1]tailored_settings!$B$16="Publish"),CONCATENATE([1]tailored_settings!$B$2&amp;[1]source_data!A311),IF(AND([1]source_data!A311&lt;&gt;"",[1]tailored_settings!$B$16="Do not publish"),CONCATENATE([1]tailored_settings!$B$4&amp;TEXT(ROW(A309)-1,"0000")&amp;"_"&amp;TEXT(F309,"yyyy-mm")),CONCATENATE([1]tailored_settings!$B$4&amp;TEXT(ROW(A309)-1,"0000")&amp;"_"&amp;TEXT(F309,"yyyy-mm")))))</f>
        <v>360G-Longleigh-IND-0308_2025-12</v>
      </c>
      <c r="I309" s="11" t="str">
        <f>IF([1]source_data!G311="","",[1]tailored_settings!$B$7)</f>
        <v>Longleigh Foundation</v>
      </c>
      <c r="J309" s="11" t="str">
        <f>IF([1]source_data!G311="","",[1]tailored_settings!$B$6)</f>
        <v>GB-CHC-1169016</v>
      </c>
      <c r="K309" s="11" t="str">
        <f>IF([1]source_data!G311="","",IF([1]source_data!I311="","",VLOOKUP([1]source_data!I311,[1]codelist_mapping!A:C,3,FALSE)))</f>
        <v>GTIR030</v>
      </c>
      <c r="L309" s="11" t="str">
        <f>IF([1]source_data!G311="","",IF([1]source_data!J311="","",VLOOKUP([1]source_data!J311,[1]codelist_mapping!A:C,3,FALSE)))</f>
        <v/>
      </c>
      <c r="M309" s="11" t="str">
        <f>IF([1]source_data!G311="","",IF([1]source_data!K311="","",IF([1]source_data!M311&lt;&gt;"",CONCATENATE(VLOOKUP([1]source_data!K311,[1]codelist_mapping!F:H,3,FALSE)&amp;";"&amp;VLOOKUP([1]source_data!L311,[1]codelist_mapping!F:H,3,FALSE)&amp;";"&amp;VLOOKUP([1]source_data!M311,[1]codelist_mapping!F:H,3,FALSE)),IF([1]source_data!L311&lt;&gt;"",CONCATENATE(VLOOKUP([1]source_data!K311,[1]codelist_mapping!F:H,3,FALSE)&amp;";"&amp;VLOOKUP([1]source_data!L311,[1]codelist_mapping!F:H,3,FALSE)),IF([1]source_data!K311&lt;&gt;"",CONCATENATE(VLOOKUP([1]source_data!K311,[1]codelist_mapping!F:H,3,FALSE)))))))</f>
        <v>GTIP070;GTIP050</v>
      </c>
      <c r="N309" s="14" t="str">
        <f>IF([1]source_data!G311="","",IF([1]source_data!D311="","",VLOOKUP([1]source_data!D311,[1]geo_data!A:I,9,FALSE)))</f>
        <v>Saxon Gate</v>
      </c>
      <c r="O309" s="14" t="str">
        <f>IF([1]source_data!G311="","",IF([1]source_data!D311="","",VLOOKUP([1]source_data!D311,[1]geo_data!A:I,8,FALSE)))</f>
        <v>E05009482</v>
      </c>
      <c r="P309" s="14" t="str">
        <f>IF([1]source_data!G311="","",IF(LEFT(O309,3)="E05","WD",IF(LEFT(O309,3)="S13","WD",IF(LEFT(O309,3)="W05","WD",IF(LEFT(O309,3)="W06","UA",IF(LEFT(O309,3)="S12","CA",IF(LEFT(O309,3)="E06","UA",IF(LEFT(O309,3)="E07","NMD",IF(LEFT(O309,3)="E08","MD",IF(LEFT(O309,3)="E09","LONB"))))))))))</f>
        <v>WD</v>
      </c>
      <c r="Q309" s="14" t="str">
        <f>IF([1]source_data!G311="","",IF([1]source_data!D311="","",VLOOKUP([1]source_data!D311,[1]geo_data!A:I,7,FALSE)))</f>
        <v>Herefordshire, County of</v>
      </c>
      <c r="R309" s="14" t="str">
        <f>IF([1]source_data!G311="","",IF([1]source_data!D311="","",VLOOKUP([1]source_data!D311,[1]geo_data!A:I,6,FALSE)))</f>
        <v>E06000019</v>
      </c>
      <c r="S309" s="14" t="str">
        <f>IF([1]source_data!G311="","",IF(LEFT(R309,3)="E05","WD",IF(LEFT(R309,3)="S13","WD",IF(LEFT(R309,3)="W05","WD",IF(LEFT(R309,3)="W06","UA",IF(LEFT(R309,3)="S12","CA",IF(LEFT(R309,3)="E06","UA",IF(LEFT(R309,3)="E07","NMD",IF(LEFT(R309,3)="E08","MD",IF(LEFT(R309,3)="E09","LONB"))))))))))</f>
        <v>UA</v>
      </c>
      <c r="T309" s="11" t="str">
        <f>IF([1]source_data!G311="","",IF([1]source_data!N311="","",[1]source_data!N311))</f>
        <v>Crisis Grant</v>
      </c>
      <c r="U309" s="15">
        <f>IF([1]source_data!G311="","",[1]tailored_settings!$B$8)</f>
        <v>46239</v>
      </c>
      <c r="V309" s="11" t="str">
        <f>IF([1]source_data!G311="","",[1]tailored_settings!$B$9)</f>
        <v>http://www.longleigh.org/</v>
      </c>
      <c r="W309" s="13" t="str">
        <f>IF([1]source_data!G311="","",IF([1]source_data!O311="","",[1]source_data!O311))</f>
        <v>2025-12-02</v>
      </c>
      <c r="X309" s="16" t="str">
        <f>IF([1]source_data!G311="","",IF([1]source_data!P311="","",[1]source_data!P311))</f>
        <v>2026-01-26</v>
      </c>
      <c r="Y309" s="17">
        <f>IF([1]source_data!G311="","",IF([1]source_data!Q311="","",[1]source_data!Q311))</f>
        <v>1</v>
      </c>
      <c r="Z309" s="18" t="str">
        <f>IF([1]source_data!G311="","",IF([1]source_data!I311="","",[1]tailored_settings!$B$10))</f>
        <v>Primary grant reason</v>
      </c>
      <c r="AA309" s="18" t="str">
        <f>IF([1]source_data!G311="","",IF([1]source_data!I311="","",[1]source_data!I311))</f>
        <v>1. Customer/family with a diagnosed condition or disability</v>
      </c>
      <c r="AB309" s="18" t="str">
        <f>IF([1]source_data!G311="","",IF([1]source_data!J311="","",[1]tailored_settings!$B$11))</f>
        <v/>
      </c>
      <c r="AC309" s="18" t="str">
        <f>IF([1]source_data!G311="","",IF([1]source_data!J311="","",[1]source_data!J311))</f>
        <v/>
      </c>
      <c r="AD309" s="18" t="str">
        <f>IF([1]source_data!G311="","",IF([1]source_data!K311="","",[1]tailored_settings!$B$12))</f>
        <v>Grant purpose</v>
      </c>
      <c r="AE309" s="18" t="str">
        <f>IF([1]source_data!G311="","",IF([1]source_data!K311="","",[1]source_data!K311))</f>
        <v>Food vouchers</v>
      </c>
      <c r="AF309" s="18" t="str">
        <f>IF([1]source_data!G311="","",IF([1]source_data!K311="","",[1]tailored_settings!$B$13))</f>
        <v>Grant purpose</v>
      </c>
      <c r="AG309" s="18" t="str">
        <f>IF([1]source_data!G311="","",IF([1]source_data!K311="","",[1]source_data!K311))</f>
        <v>Food vouchers</v>
      </c>
      <c r="AH309" s="18" t="str">
        <f>IF([1]source_data!G311="","",IF([1]source_data!M311="","",[1]tailored_settings!$B$14))</f>
        <v/>
      </c>
      <c r="AI309" s="18" t="str">
        <f>IF([1]source_data!G311="","",IF([1]source_data!M311="","",[1]source_data!M311))</f>
        <v/>
      </c>
    </row>
    <row r="310" spans="1:35" ht="16" x14ac:dyDescent="0.2">
      <c r="A310" s="11" t="str">
        <f>IF([1]source_data!G312="","",IF(AND([1]source_data!C312&lt;&gt;"",[1]tailored_settings!$B$15="Publish"),CONCATENATE([1]tailored_settings!$B$2&amp;[1]source_data!C312),IF(AND([1]source_data!C312&lt;&gt;"",[1]tailored_settings!$B$15="Do not publish"),CONCATENATE([1]tailored_settings!$B$2&amp;TEXT(ROW(A310)-1,"0000")&amp;"_"&amp;TEXT(F310,"yyyy-mm")),CONCATENATE([1]tailored_settings!$B$2&amp;TEXT(ROW(A310)-1,"0000")&amp;"_"&amp;TEXT(F310,"yyyy-mm")))))</f>
        <v>360G-Longleigh-E25-00394W</v>
      </c>
      <c r="B310" s="11" t="str">
        <f>IF([1]source_data!G312="","",IF([1]source_data!E312&lt;&gt;"",[1]source_data!E312,CONCATENATE("Grant to "&amp;G310)))</f>
        <v>Grant to Individual Recipient</v>
      </c>
      <c r="C310" s="11" t="str">
        <f>IF([1]source_data!G312="","",IF([1]source_data!F312="",_xlfn.XLOOKUP(T310,[1]tailored_settings!$B$20:$B$25,[1]tailored_settings!$A$20:$A$25,"")))</f>
        <v>Providing financial aid during a time of crisis</v>
      </c>
      <c r="D310" s="12">
        <f>IF([1]source_data!G312="","",IF([1]source_data!G312="","",[1]source_data!G312))</f>
        <v>350</v>
      </c>
      <c r="E310" s="11" t="str">
        <f>IF([1]source_data!G312="","",[1]tailored_settings!$B$3)</f>
        <v>GBP</v>
      </c>
      <c r="F310" s="13" t="str">
        <f>IF([1]source_data!G312="","",IF([1]source_data!H312="","",[1]source_data!H312))</f>
        <v>2025-12-02</v>
      </c>
      <c r="G310" s="11" t="str">
        <f>IF([1]source_data!G312="","",[1]tailored_settings!$B$5)</f>
        <v>Individual Recipient</v>
      </c>
      <c r="H310" s="11" t="str">
        <f>IF([1]source_data!G312="","",IF(AND([1]source_data!A312&lt;&gt;"",[1]tailored_settings!$B$16="Publish"),CONCATENATE([1]tailored_settings!$B$2&amp;[1]source_data!A312),IF(AND([1]source_data!A312&lt;&gt;"",[1]tailored_settings!$B$16="Do not publish"),CONCATENATE([1]tailored_settings!$B$4&amp;TEXT(ROW(A310)-1,"0000")&amp;"_"&amp;TEXT(F310,"yyyy-mm")),CONCATENATE([1]tailored_settings!$B$4&amp;TEXT(ROW(A310)-1,"0000")&amp;"_"&amp;TEXT(F310,"yyyy-mm")))))</f>
        <v>360G-Longleigh-IND-0309_2025-12</v>
      </c>
      <c r="I310" s="11" t="str">
        <f>IF([1]source_data!G312="","",[1]tailored_settings!$B$7)</f>
        <v>Longleigh Foundation</v>
      </c>
      <c r="J310" s="11" t="str">
        <f>IF([1]source_data!G312="","",[1]tailored_settings!$B$6)</f>
        <v>GB-CHC-1169016</v>
      </c>
      <c r="K310" s="11" t="str">
        <f>IF([1]source_data!G312="","",IF([1]source_data!I312="","",VLOOKUP([1]source_data!I312,[1]codelist_mapping!A:C,3,FALSE)))</f>
        <v>GTIR030</v>
      </c>
      <c r="L310" s="11" t="str">
        <f>IF([1]source_data!G312="","",IF([1]source_data!J312="","",VLOOKUP([1]source_data!J312,[1]codelist_mapping!A:C,3,FALSE)))</f>
        <v/>
      </c>
      <c r="M310" s="11" t="str">
        <f>IF([1]source_data!G312="","",IF([1]source_data!K312="","",IF([1]source_data!M312&lt;&gt;"",CONCATENATE(VLOOKUP([1]source_data!K312,[1]codelist_mapping!F:H,3,FALSE)&amp;";"&amp;VLOOKUP([1]source_data!L312,[1]codelist_mapping!F:H,3,FALSE)&amp;";"&amp;VLOOKUP([1]source_data!M312,[1]codelist_mapping!F:H,3,FALSE)),IF([1]source_data!L312&lt;&gt;"",CONCATENATE(VLOOKUP([1]source_data!K312,[1]codelist_mapping!F:H,3,FALSE)&amp;";"&amp;VLOOKUP([1]source_data!L312,[1]codelist_mapping!F:H,3,FALSE)),IF([1]source_data!K312&lt;&gt;"",CONCATENATE(VLOOKUP([1]source_data!K312,[1]codelist_mapping!F:H,3,FALSE)))))))</f>
        <v>GTIP070;GTIP050</v>
      </c>
      <c r="N310" s="14" t="str">
        <f>IF([1]source_data!G312="","",IF([1]source_data!D312="","",VLOOKUP([1]source_data!D312,[1]geo_data!A:I,9,FALSE)))</f>
        <v>Bridgwater North &amp; Central</v>
      </c>
      <c r="O310" s="14" t="str">
        <f>IF([1]source_data!G312="","",IF([1]source_data!D312="","",VLOOKUP([1]source_data!D312,[1]geo_data!A:I,8,FALSE)))</f>
        <v>E05014344</v>
      </c>
      <c r="P310" s="14" t="str">
        <f>IF([1]source_data!G312="","",IF(LEFT(O310,3)="E05","WD",IF(LEFT(O310,3)="S13","WD",IF(LEFT(O310,3)="W05","WD",IF(LEFT(O310,3)="W06","UA",IF(LEFT(O310,3)="S12","CA",IF(LEFT(O310,3)="E06","UA",IF(LEFT(O310,3)="E07","NMD",IF(LEFT(O310,3)="E08","MD",IF(LEFT(O310,3)="E09","LONB"))))))))))</f>
        <v>WD</v>
      </c>
      <c r="Q310" s="14" t="str">
        <f>IF([1]source_data!G312="","",IF([1]source_data!D312="","",VLOOKUP([1]source_data!D312,[1]geo_data!A:I,7,FALSE)))</f>
        <v>Somerset</v>
      </c>
      <c r="R310" s="14" t="str">
        <f>IF([1]source_data!G312="","",IF([1]source_data!D312="","",VLOOKUP([1]source_data!D312,[1]geo_data!A:I,6,FALSE)))</f>
        <v>E06000066</v>
      </c>
      <c r="S310" s="14" t="str">
        <f>IF([1]source_data!G312="","",IF(LEFT(R310,3)="E05","WD",IF(LEFT(R310,3)="S13","WD",IF(LEFT(R310,3)="W05","WD",IF(LEFT(R310,3)="W06","UA",IF(LEFT(R310,3)="S12","CA",IF(LEFT(R310,3)="E06","UA",IF(LEFT(R310,3)="E07","NMD",IF(LEFT(R310,3)="E08","MD",IF(LEFT(R310,3)="E09","LONB"))))))))))</f>
        <v>UA</v>
      </c>
      <c r="T310" s="11" t="str">
        <f>IF([1]source_data!G312="","",IF([1]source_data!N312="","",[1]source_data!N312))</f>
        <v>Crisis Grant</v>
      </c>
      <c r="U310" s="15">
        <f>IF([1]source_data!G312="","",[1]tailored_settings!$B$8)</f>
        <v>46239</v>
      </c>
      <c r="V310" s="11" t="str">
        <f>IF([1]source_data!G312="","",[1]tailored_settings!$B$9)</f>
        <v>http://www.longleigh.org/</v>
      </c>
      <c r="W310" s="13" t="str">
        <f>IF([1]source_data!G312="","",IF([1]source_data!O312="","",[1]source_data!O312))</f>
        <v>2025-12-02</v>
      </c>
      <c r="X310" s="16" t="str">
        <f>IF([1]source_data!G312="","",IF([1]source_data!P312="","",[1]source_data!P312))</f>
        <v>2026-01-13</v>
      </c>
      <c r="Y310" s="17">
        <f>IF([1]source_data!G312="","",IF([1]source_data!Q312="","",[1]source_data!Q312))</f>
        <v>1</v>
      </c>
      <c r="Z310" s="18" t="str">
        <f>IF([1]source_data!G312="","",IF([1]source_data!I312="","",[1]tailored_settings!$B$10))</f>
        <v>Primary grant reason</v>
      </c>
      <c r="AA310" s="18" t="str">
        <f>IF([1]source_data!G312="","",IF([1]source_data!I312="","",[1]source_data!I312))</f>
        <v>1. Customer/family with a diagnosed condition or disability</v>
      </c>
      <c r="AB310" s="18" t="str">
        <f>IF([1]source_data!G312="","",IF([1]source_data!J312="","",[1]tailored_settings!$B$11))</f>
        <v/>
      </c>
      <c r="AC310" s="18" t="str">
        <f>IF([1]source_data!G312="","",IF([1]source_data!J312="","",[1]source_data!J312))</f>
        <v/>
      </c>
      <c r="AD310" s="18" t="str">
        <f>IF([1]source_data!G312="","",IF([1]source_data!K312="","",[1]tailored_settings!$B$12))</f>
        <v>Grant purpose</v>
      </c>
      <c r="AE310" s="18" t="str">
        <f>IF([1]source_data!G312="","",IF([1]source_data!K312="","",[1]source_data!K312))</f>
        <v>Food vouchers</v>
      </c>
      <c r="AF310" s="18" t="str">
        <f>IF([1]source_data!G312="","",IF([1]source_data!K312="","",[1]tailored_settings!$B$13))</f>
        <v>Grant purpose</v>
      </c>
      <c r="AG310" s="18" t="str">
        <f>IF([1]source_data!G312="","",IF([1]source_data!K312="","",[1]source_data!K312))</f>
        <v>Food vouchers</v>
      </c>
      <c r="AH310" s="18" t="str">
        <f>IF([1]source_data!G312="","",IF([1]source_data!M312="","",[1]tailored_settings!$B$14))</f>
        <v/>
      </c>
      <c r="AI310" s="18" t="str">
        <f>IF([1]source_data!G312="","",IF([1]source_data!M312="","",[1]source_data!M312))</f>
        <v/>
      </c>
    </row>
    <row r="311" spans="1:35" ht="16" x14ac:dyDescent="0.2">
      <c r="A311" s="11" t="str">
        <f>IF([1]source_data!G313="","",IF(AND([1]source_data!C313&lt;&gt;"",[1]tailored_settings!$B$15="Publish"),CONCATENATE([1]tailored_settings!$B$2&amp;[1]source_data!C313),IF(AND([1]source_data!C313&lt;&gt;"",[1]tailored_settings!$B$15="Do not publish"),CONCATENATE([1]tailored_settings!$B$2&amp;TEXT(ROW(A311)-1,"0000")&amp;"_"&amp;TEXT(F311,"yyyy-mm")),CONCATENATE([1]tailored_settings!$B$2&amp;TEXT(ROW(A311)-1,"0000")&amp;"_"&amp;TEXT(F311,"yyyy-mm")))))</f>
        <v>360G-Longleigh-E25-00395W</v>
      </c>
      <c r="B311" s="11" t="str">
        <f>IF([1]source_data!G313="","",IF([1]source_data!E313&lt;&gt;"",[1]source_data!E313,CONCATENATE("Grant to "&amp;G311)))</f>
        <v>Grant to Individual Recipient</v>
      </c>
      <c r="C311" s="11" t="str">
        <f>IF([1]source_data!G313="","",IF([1]source_data!F313="",_xlfn.XLOOKUP(T311,[1]tailored_settings!$B$20:$B$25,[1]tailored_settings!$A$20:$A$25,"")))</f>
        <v>Providing financial aid during a time of crisis</v>
      </c>
      <c r="D311" s="12">
        <f>IF([1]source_data!G313="","",IF([1]source_data!G313="","",[1]source_data!G313))</f>
        <v>350</v>
      </c>
      <c r="E311" s="11" t="str">
        <f>IF([1]source_data!G313="","",[1]tailored_settings!$B$3)</f>
        <v>GBP</v>
      </c>
      <c r="F311" s="13" t="str">
        <f>IF([1]source_data!G313="","",IF([1]source_data!H313="","",[1]source_data!H313))</f>
        <v>2025-12-11</v>
      </c>
      <c r="G311" s="11" t="str">
        <f>IF([1]source_data!G313="","",[1]tailored_settings!$B$5)</f>
        <v>Individual Recipient</v>
      </c>
      <c r="H311" s="11" t="str">
        <f>IF([1]source_data!G313="","",IF(AND([1]source_data!A313&lt;&gt;"",[1]tailored_settings!$B$16="Publish"),CONCATENATE([1]tailored_settings!$B$2&amp;[1]source_data!A313),IF(AND([1]source_data!A313&lt;&gt;"",[1]tailored_settings!$B$16="Do not publish"),CONCATENATE([1]tailored_settings!$B$4&amp;TEXT(ROW(A311)-1,"0000")&amp;"_"&amp;TEXT(F311,"yyyy-mm")),CONCATENATE([1]tailored_settings!$B$4&amp;TEXT(ROW(A311)-1,"0000")&amp;"_"&amp;TEXT(F311,"yyyy-mm")))))</f>
        <v>360G-Longleigh-IND-0310_2025-12</v>
      </c>
      <c r="I311" s="11" t="str">
        <f>IF([1]source_data!G313="","",[1]tailored_settings!$B$7)</f>
        <v>Longleigh Foundation</v>
      </c>
      <c r="J311" s="11" t="str">
        <f>IF([1]source_data!G313="","",[1]tailored_settings!$B$6)</f>
        <v>GB-CHC-1169016</v>
      </c>
      <c r="K311" s="11" t="str">
        <f>IF([1]source_data!G313="","",IF([1]source_data!I313="","",VLOOKUP([1]source_data!I313,[1]codelist_mapping!A:C,3,FALSE)))</f>
        <v>GTIR030</v>
      </c>
      <c r="L311" s="11" t="str">
        <f>IF([1]source_data!G313="","",IF([1]source_data!J313="","",VLOOKUP([1]source_data!J313,[1]codelist_mapping!A:C,3,FALSE)))</f>
        <v/>
      </c>
      <c r="M311" s="11" t="str">
        <f>IF([1]source_data!G313="","",IF([1]source_data!K313="","",IF([1]source_data!M313&lt;&gt;"",CONCATENATE(VLOOKUP([1]source_data!K313,[1]codelist_mapping!F:H,3,FALSE)&amp;";"&amp;VLOOKUP([1]source_data!L313,[1]codelist_mapping!F:H,3,FALSE)&amp;";"&amp;VLOOKUP([1]source_data!M313,[1]codelist_mapping!F:H,3,FALSE)),IF([1]source_data!L313&lt;&gt;"",CONCATENATE(VLOOKUP([1]source_data!K313,[1]codelist_mapping!F:H,3,FALSE)&amp;";"&amp;VLOOKUP([1]source_data!L313,[1]codelist_mapping!F:H,3,FALSE)),IF([1]source_data!K313&lt;&gt;"",CONCATENATE(VLOOKUP([1]source_data!K313,[1]codelist_mapping!F:H,3,FALSE)))))))</f>
        <v>GTIP070;GTIP050</v>
      </c>
      <c r="N311" s="14" t="str">
        <f>IF([1]source_data!G313="","",IF([1]source_data!D313="","",VLOOKUP([1]source_data!D313,[1]geo_data!A:I,9,FALSE)))</f>
        <v>Chipping Norton</v>
      </c>
      <c r="O311" s="14" t="str">
        <f>IF([1]source_data!G313="","",IF([1]source_data!D313="","",VLOOKUP([1]source_data!D313,[1]geo_data!A:I,8,FALSE)))</f>
        <v>E05006637</v>
      </c>
      <c r="P311" s="14" t="str">
        <f>IF([1]source_data!G313="","",IF(LEFT(O311,3)="E05","WD",IF(LEFT(O311,3)="S13","WD",IF(LEFT(O311,3)="W05","WD",IF(LEFT(O311,3)="W06","UA",IF(LEFT(O311,3)="S12","CA",IF(LEFT(O311,3)="E06","UA",IF(LEFT(O311,3)="E07","NMD",IF(LEFT(O311,3)="E08","MD",IF(LEFT(O311,3)="E09","LONB"))))))))))</f>
        <v>WD</v>
      </c>
      <c r="Q311" s="14" t="str">
        <f>IF([1]source_data!G313="","",IF([1]source_data!D313="","",VLOOKUP([1]source_data!D313,[1]geo_data!A:I,7,FALSE)))</f>
        <v>West Oxfordshire</v>
      </c>
      <c r="R311" s="14" t="str">
        <f>IF([1]source_data!G313="","",IF([1]source_data!D313="","",VLOOKUP([1]source_data!D313,[1]geo_data!A:I,6,FALSE)))</f>
        <v>E07000181</v>
      </c>
      <c r="S311" s="14" t="str">
        <f>IF([1]source_data!G313="","",IF(LEFT(R311,3)="E05","WD",IF(LEFT(R311,3)="S13","WD",IF(LEFT(R311,3)="W05","WD",IF(LEFT(R311,3)="W06","UA",IF(LEFT(R311,3)="S12","CA",IF(LEFT(R311,3)="E06","UA",IF(LEFT(R311,3)="E07","NMD",IF(LEFT(R311,3)="E08","MD",IF(LEFT(R311,3)="E09","LONB"))))))))))</f>
        <v>NMD</v>
      </c>
      <c r="T311" s="11" t="str">
        <f>IF([1]source_data!G313="","",IF([1]source_data!N313="","",[1]source_data!N313))</f>
        <v>Crisis Grant</v>
      </c>
      <c r="U311" s="15">
        <f>IF([1]source_data!G313="","",[1]tailored_settings!$B$8)</f>
        <v>46239</v>
      </c>
      <c r="V311" s="11" t="str">
        <f>IF([1]source_data!G313="","",[1]tailored_settings!$B$9)</f>
        <v>http://www.longleigh.org/</v>
      </c>
      <c r="W311" s="13" t="str">
        <f>IF([1]source_data!G313="","",IF([1]source_data!O313="","",[1]source_data!O313))</f>
        <v>2025-12-11</v>
      </c>
      <c r="X311" s="16" t="str">
        <f>IF([1]source_data!G313="","",IF([1]source_data!P313="","",[1]source_data!P313))</f>
        <v>2026-02-20</v>
      </c>
      <c r="Y311" s="17">
        <f>IF([1]source_data!G313="","",IF([1]source_data!Q313="","",[1]source_data!Q313))</f>
        <v>2</v>
      </c>
      <c r="Z311" s="18" t="str">
        <f>IF([1]source_data!G313="","",IF([1]source_data!I313="","",[1]tailored_settings!$B$10))</f>
        <v>Primary grant reason</v>
      </c>
      <c r="AA311" s="18" t="str">
        <f>IF([1]source_data!G313="","",IF([1]source_data!I313="","",[1]source_data!I313))</f>
        <v>1. Customer/family with a diagnosed condition or disability</v>
      </c>
      <c r="AB311" s="18" t="str">
        <f>IF([1]source_data!G313="","",IF([1]source_data!J313="","",[1]tailored_settings!$B$11))</f>
        <v/>
      </c>
      <c r="AC311" s="18" t="str">
        <f>IF([1]source_data!G313="","",IF([1]source_data!J313="","",[1]source_data!J313))</f>
        <v/>
      </c>
      <c r="AD311" s="18" t="str">
        <f>IF([1]source_data!G313="","",IF([1]source_data!K313="","",[1]tailored_settings!$B$12))</f>
        <v>Grant purpose</v>
      </c>
      <c r="AE311" s="18" t="str">
        <f>IF([1]source_data!G313="","",IF([1]source_data!K313="","",[1]source_data!K313))</f>
        <v>Food vouchers</v>
      </c>
      <c r="AF311" s="18" t="str">
        <f>IF([1]source_data!G313="","",IF([1]source_data!K313="","",[1]tailored_settings!$B$13))</f>
        <v>Grant purpose</v>
      </c>
      <c r="AG311" s="18" t="str">
        <f>IF([1]source_data!G313="","",IF([1]source_data!K313="","",[1]source_data!K313))</f>
        <v>Food vouchers</v>
      </c>
      <c r="AH311" s="18" t="str">
        <f>IF([1]source_data!G313="","",IF([1]source_data!M313="","",[1]tailored_settings!$B$14))</f>
        <v/>
      </c>
      <c r="AI311" s="18" t="str">
        <f>IF([1]source_data!G313="","",IF([1]source_data!M313="","",[1]source_data!M313))</f>
        <v/>
      </c>
    </row>
    <row r="312" spans="1:35" ht="16" x14ac:dyDescent="0.2">
      <c r="A312" s="11" t="str">
        <f>IF([1]source_data!G314="","",IF(AND([1]source_data!C314&lt;&gt;"",[1]tailored_settings!$B$15="Publish"),CONCATENATE([1]tailored_settings!$B$2&amp;[1]source_data!C314),IF(AND([1]source_data!C314&lt;&gt;"",[1]tailored_settings!$B$15="Do not publish"),CONCATENATE([1]tailored_settings!$B$2&amp;TEXT(ROW(A312)-1,"0000")&amp;"_"&amp;TEXT(F312,"yyyy-mm")),CONCATENATE([1]tailored_settings!$B$2&amp;TEXT(ROW(A312)-1,"0000")&amp;"_"&amp;TEXT(F312,"yyyy-mm")))))</f>
        <v>360G-Longleigh-E25-00396W</v>
      </c>
      <c r="B312" s="11" t="str">
        <f>IF([1]source_data!G314="","",IF([1]source_data!E314&lt;&gt;"",[1]source_data!E314,CONCATENATE("Grant to "&amp;G312)))</f>
        <v>Grant to Individual Recipient</v>
      </c>
      <c r="C312" s="11" t="str">
        <f>IF([1]source_data!G314="","",IF([1]source_data!F314="",_xlfn.XLOOKUP(T312,[1]tailored_settings!$B$20:$B$25,[1]tailored_settings!$A$20:$A$25,"")))</f>
        <v xml:space="preserve">Providing new flooring </v>
      </c>
      <c r="D312" s="12">
        <f>IF([1]source_data!G314="","",IF([1]source_data!G314="","",[1]source_data!G314))</f>
        <v>1008</v>
      </c>
      <c r="E312" s="11" t="str">
        <f>IF([1]source_data!G314="","",[1]tailored_settings!$B$3)</f>
        <v>GBP</v>
      </c>
      <c r="F312" s="13" t="str">
        <f>IF([1]source_data!G314="","",IF([1]source_data!H314="","",[1]source_data!H314))</f>
        <v>2025-12-01</v>
      </c>
      <c r="G312" s="11" t="str">
        <f>IF([1]source_data!G314="","",[1]tailored_settings!$B$5)</f>
        <v>Individual Recipient</v>
      </c>
      <c r="H312" s="11" t="str">
        <f>IF([1]source_data!G314="","",IF(AND([1]source_data!A314&lt;&gt;"",[1]tailored_settings!$B$16="Publish"),CONCATENATE([1]tailored_settings!$B$2&amp;[1]source_data!A314),IF(AND([1]source_data!A314&lt;&gt;"",[1]tailored_settings!$B$16="Do not publish"),CONCATENATE([1]tailored_settings!$B$4&amp;TEXT(ROW(A312)-1,"0000")&amp;"_"&amp;TEXT(F312,"yyyy-mm")),CONCATENATE([1]tailored_settings!$B$4&amp;TEXT(ROW(A312)-1,"0000")&amp;"_"&amp;TEXT(F312,"yyyy-mm")))))</f>
        <v>360G-Longleigh-IND-0311_2025-12</v>
      </c>
      <c r="I312" s="11" t="str">
        <f>IF([1]source_data!G314="","",[1]tailored_settings!$B$7)</f>
        <v>Longleigh Foundation</v>
      </c>
      <c r="J312" s="11" t="str">
        <f>IF([1]source_data!G314="","",[1]tailored_settings!$B$6)</f>
        <v>GB-CHC-1169016</v>
      </c>
      <c r="K312" s="11" t="str">
        <f>IF([1]source_data!G314="","",IF([1]source_data!I314="","",VLOOKUP([1]source_data!I314,[1]codelist_mapping!A:C,3,FALSE)))</f>
        <v>GTIR030</v>
      </c>
      <c r="L312" s="11" t="str">
        <f>IF([1]source_data!G314="","",IF([1]source_data!J314="","",VLOOKUP([1]source_data!J314,[1]codelist_mapping!A:C,3,FALSE)))</f>
        <v/>
      </c>
      <c r="M312" s="11" t="str">
        <f>IF([1]source_data!G314="","",IF([1]source_data!K314="","",IF([1]source_data!M314&lt;&gt;"",CONCATENATE(VLOOKUP([1]source_data!K314,[1]codelist_mapping!F:H,3,FALSE)&amp;";"&amp;VLOOKUP([1]source_data!L314,[1]codelist_mapping!F:H,3,FALSE)&amp;";"&amp;VLOOKUP([1]source_data!M314,[1]codelist_mapping!F:H,3,FALSE)),IF([1]source_data!L314&lt;&gt;"",CONCATENATE(VLOOKUP([1]source_data!K314,[1]codelist_mapping!F:H,3,FALSE)&amp;";"&amp;VLOOKUP([1]source_data!L314,[1]codelist_mapping!F:H,3,FALSE)),IF([1]source_data!K314&lt;&gt;"",CONCATENATE(VLOOKUP([1]source_data!K314,[1]codelist_mapping!F:H,3,FALSE)))))))</f>
        <v>GTIP030</v>
      </c>
      <c r="N312" s="14" t="str">
        <f>IF([1]source_data!G314="","",IF([1]source_data!D314="","",VLOOKUP([1]source_data!D314,[1]geo_data!A:I,9,FALSE)))</f>
        <v>Budbrooke</v>
      </c>
      <c r="O312" s="14" t="str">
        <f>IF([1]source_data!G314="","",IF([1]source_data!D314="","",VLOOKUP([1]source_data!D314,[1]geo_data!A:I,8,FALSE)))</f>
        <v>E05012616</v>
      </c>
      <c r="P312" s="14" t="str">
        <f>IF([1]source_data!G314="","",IF(LEFT(O312,3)="E05","WD",IF(LEFT(O312,3)="S13","WD",IF(LEFT(O312,3)="W05","WD",IF(LEFT(O312,3)="W06","UA",IF(LEFT(O312,3)="S12","CA",IF(LEFT(O312,3)="E06","UA",IF(LEFT(O312,3)="E07","NMD",IF(LEFT(O312,3)="E08","MD",IF(LEFT(O312,3)="E09","LONB"))))))))))</f>
        <v>WD</v>
      </c>
      <c r="Q312" s="14" t="str">
        <f>IF([1]source_data!G314="","",IF([1]source_data!D314="","",VLOOKUP([1]source_data!D314,[1]geo_data!A:I,7,FALSE)))</f>
        <v>Warwick</v>
      </c>
      <c r="R312" s="14" t="str">
        <f>IF([1]source_data!G314="","",IF([1]source_data!D314="","",VLOOKUP([1]source_data!D314,[1]geo_data!A:I,6,FALSE)))</f>
        <v>E07000222</v>
      </c>
      <c r="S312" s="14" t="str">
        <f>IF([1]source_data!G314="","",IF(LEFT(R312,3)="E05","WD",IF(LEFT(R312,3)="S13","WD",IF(LEFT(R312,3)="W05","WD",IF(LEFT(R312,3)="W06","UA",IF(LEFT(R312,3)="S12","CA",IF(LEFT(R312,3)="E06","UA",IF(LEFT(R312,3)="E07","NMD",IF(LEFT(R312,3)="E08","MD",IF(LEFT(R312,3)="E09","LONB"))))))))))</f>
        <v>NMD</v>
      </c>
      <c r="T312" s="11" t="str">
        <f>IF([1]source_data!G314="","",IF([1]source_data!N314="","",[1]source_data!N314))</f>
        <v>Flooring Grant</v>
      </c>
      <c r="U312" s="15">
        <f>IF([1]source_data!G314="","",[1]tailored_settings!$B$8)</f>
        <v>46239</v>
      </c>
      <c r="V312" s="11" t="str">
        <f>IF([1]source_data!G314="","",[1]tailored_settings!$B$9)</f>
        <v>http://www.longleigh.org/</v>
      </c>
      <c r="W312" s="13" t="str">
        <f>IF([1]source_data!G314="","",IF([1]source_data!O314="","",[1]source_data!O314))</f>
        <v>2025-12-01</v>
      </c>
      <c r="X312" s="16" t="str">
        <f>IF([1]source_data!G314="","",IF([1]source_data!P314="","",[1]source_data!P314))</f>
        <v>2026-01-19</v>
      </c>
      <c r="Y312" s="17">
        <f>IF([1]source_data!G314="","",IF([1]source_data!Q314="","",[1]source_data!Q314))</f>
        <v>1</v>
      </c>
      <c r="Z312" s="18" t="str">
        <f>IF([1]source_data!G314="","",IF([1]source_data!I314="","",[1]tailored_settings!$B$10))</f>
        <v>Primary grant reason</v>
      </c>
      <c r="AA312" s="18" t="str">
        <f>IF([1]source_data!G314="","",IF([1]source_data!I314="","",[1]source_data!I314))</f>
        <v>1. Customer/family with a diagnosed condition or disability</v>
      </c>
      <c r="AB312" s="18" t="str">
        <f>IF([1]source_data!G314="","",IF([1]source_data!J314="","",[1]tailored_settings!$B$11))</f>
        <v/>
      </c>
      <c r="AC312" s="18" t="str">
        <f>IF([1]source_data!G314="","",IF([1]source_data!J314="","",[1]source_data!J314))</f>
        <v/>
      </c>
      <c r="AD312" s="18" t="str">
        <f>IF([1]source_data!G314="","",IF([1]source_data!K314="","",[1]tailored_settings!$B$12))</f>
        <v>Grant purpose</v>
      </c>
      <c r="AE312" s="18" t="str">
        <f>IF([1]source_data!G314="","",IF([1]source_data!K314="","",[1]source_data!K314))</f>
        <v>Flooring</v>
      </c>
      <c r="AF312" s="18" t="str">
        <f>IF([1]source_data!G314="","",IF([1]source_data!K314="","",[1]tailored_settings!$B$13))</f>
        <v>Grant purpose</v>
      </c>
      <c r="AG312" s="18" t="str">
        <f>IF([1]source_data!G314="","",IF([1]source_data!K314="","",[1]source_data!K314))</f>
        <v>Flooring</v>
      </c>
      <c r="AH312" s="18" t="str">
        <f>IF([1]source_data!G314="","",IF([1]source_data!M314="","",[1]tailored_settings!$B$14))</f>
        <v/>
      </c>
      <c r="AI312" s="18" t="str">
        <f>IF([1]source_data!G314="","",IF([1]source_data!M314="","",[1]source_data!M314))</f>
        <v/>
      </c>
    </row>
    <row r="313" spans="1:35" ht="16" x14ac:dyDescent="0.2">
      <c r="A313" s="11" t="str">
        <f>IF([1]source_data!G315="","",IF(AND([1]source_data!C315&lt;&gt;"",[1]tailored_settings!$B$15="Publish"),CONCATENATE([1]tailored_settings!$B$2&amp;[1]source_data!C315),IF(AND([1]source_data!C315&lt;&gt;"",[1]tailored_settings!$B$15="Do not publish"),CONCATENATE([1]tailored_settings!$B$2&amp;TEXT(ROW(A313)-1,"0000")&amp;"_"&amp;TEXT(F313,"yyyy-mm")),CONCATENATE([1]tailored_settings!$B$2&amp;TEXT(ROW(A313)-1,"0000")&amp;"_"&amp;TEXT(F313,"yyyy-mm")))))</f>
        <v>360G-Longleigh-E25-00397W</v>
      </c>
      <c r="B313" s="11" t="str">
        <f>IF([1]source_data!G315="","",IF([1]source_data!E315&lt;&gt;"",[1]source_data!E315,CONCATENATE("Grant to "&amp;G313)))</f>
        <v>Grant to Individual Recipient</v>
      </c>
      <c r="C313" s="11" t="str">
        <f>IF([1]source_data!G315="","",IF([1]source_data!F315="",_xlfn.XLOOKUP(T313,[1]tailored_settings!$B$20:$B$25,[1]tailored_settings!$A$20:$A$25,"")))</f>
        <v>Providing aid to the staff of our donor</v>
      </c>
      <c r="D313" s="12">
        <f>IF([1]source_data!G315="","",IF([1]source_data!G315="","",[1]source_data!G315))</f>
        <v>500</v>
      </c>
      <c r="E313" s="11" t="str">
        <f>IF([1]source_data!G315="","",[1]tailored_settings!$B$3)</f>
        <v>GBP</v>
      </c>
      <c r="F313" s="13" t="str">
        <f>IF([1]source_data!G315="","",IF([1]source_data!H315="","",[1]source_data!H315))</f>
        <v>2025-12-02</v>
      </c>
      <c r="G313" s="11" t="str">
        <f>IF([1]source_data!G315="","",[1]tailored_settings!$B$5)</f>
        <v>Individual Recipient</v>
      </c>
      <c r="H313" s="11" t="str">
        <f>IF([1]source_data!G315="","",IF(AND([1]source_data!A315&lt;&gt;"",[1]tailored_settings!$B$16="Publish"),CONCATENATE([1]tailored_settings!$B$2&amp;[1]source_data!A315),IF(AND([1]source_data!A315&lt;&gt;"",[1]tailored_settings!$B$16="Do not publish"),CONCATENATE([1]tailored_settings!$B$4&amp;TEXT(ROW(A313)-1,"0000")&amp;"_"&amp;TEXT(F313,"yyyy-mm")),CONCATENATE([1]tailored_settings!$B$4&amp;TEXT(ROW(A313)-1,"0000")&amp;"_"&amp;TEXT(F313,"yyyy-mm")))))</f>
        <v>360G-Longleigh-IND-0312_2025-12</v>
      </c>
      <c r="I313" s="11" t="str">
        <f>IF([1]source_data!G315="","",[1]tailored_settings!$B$7)</f>
        <v>Longleigh Foundation</v>
      </c>
      <c r="J313" s="11" t="str">
        <f>IF([1]source_data!G315="","",[1]tailored_settings!$B$6)</f>
        <v>GB-CHC-1169016</v>
      </c>
      <c r="K313" s="11" t="str">
        <f>IF([1]source_data!G315="","",IF([1]source_data!I315="","",VLOOKUP([1]source_data!I315,[1]codelist_mapping!A:C,3,FALSE)))</f>
        <v>GTIR010</v>
      </c>
      <c r="L313" s="11" t="str">
        <f>IF([1]source_data!G315="","",IF([1]source_data!J315="","",VLOOKUP([1]source_data!J315,[1]codelist_mapping!A:C,3,FALSE)))</f>
        <v/>
      </c>
      <c r="M313" s="11" t="str">
        <f>IF([1]source_data!G315="","",IF([1]source_data!K315="","",IF([1]source_data!M315&lt;&gt;"",CONCATENATE(VLOOKUP([1]source_data!K315,[1]codelist_mapping!F:H,3,FALSE)&amp;";"&amp;VLOOKUP([1]source_data!L315,[1]codelist_mapping!F:H,3,FALSE)&amp;";"&amp;VLOOKUP([1]source_data!M315,[1]codelist_mapping!F:H,3,FALSE)),IF([1]source_data!L315&lt;&gt;"",CONCATENATE(VLOOKUP([1]source_data!K315,[1]codelist_mapping!F:H,3,FALSE)&amp;";"&amp;VLOOKUP([1]source_data!L315,[1]codelist_mapping!F:H,3,FALSE)),IF([1]source_data!K315&lt;&gt;"",CONCATENATE(VLOOKUP([1]source_data!K315,[1]codelist_mapping!F:H,3,FALSE)))))))</f>
        <v>GTIP070</v>
      </c>
      <c r="N313" s="14" t="str">
        <f>IF([1]source_data!G315="","",IF([1]source_data!D315="","",VLOOKUP([1]source_data!D315,[1]geo_data!A:I,9,FALSE)))</f>
        <v>Ledbury South</v>
      </c>
      <c r="O313" s="14" t="str">
        <f>IF([1]source_data!G315="","",IF([1]source_data!D315="","",VLOOKUP([1]source_data!D315,[1]geo_data!A:I,8,FALSE)))</f>
        <v>E05009466</v>
      </c>
      <c r="P313" s="14" t="str">
        <f>IF([1]source_data!G315="","",IF(LEFT(O313,3)="E05","WD",IF(LEFT(O313,3)="S13","WD",IF(LEFT(O313,3)="W05","WD",IF(LEFT(O313,3)="W06","UA",IF(LEFT(O313,3)="S12","CA",IF(LEFT(O313,3)="E06","UA",IF(LEFT(O313,3)="E07","NMD",IF(LEFT(O313,3)="E08","MD",IF(LEFT(O313,3)="E09","LONB"))))))))))</f>
        <v>WD</v>
      </c>
      <c r="Q313" s="14" t="str">
        <f>IF([1]source_data!G315="","",IF([1]source_data!D315="","",VLOOKUP([1]source_data!D315,[1]geo_data!A:I,7,FALSE)))</f>
        <v>Herefordshire, County of</v>
      </c>
      <c r="R313" s="14" t="str">
        <f>IF([1]source_data!G315="","",IF([1]source_data!D315="","",VLOOKUP([1]source_data!D315,[1]geo_data!A:I,6,FALSE)))</f>
        <v>E06000019</v>
      </c>
      <c r="S313" s="14" t="str">
        <f>IF([1]source_data!G315="","",IF(LEFT(R313,3)="E05","WD",IF(LEFT(R313,3)="S13","WD",IF(LEFT(R313,3)="W05","WD",IF(LEFT(R313,3)="W06","UA",IF(LEFT(R313,3)="S12","CA",IF(LEFT(R313,3)="E06","UA",IF(LEFT(R313,3)="E07","NMD",IF(LEFT(R313,3)="E08","MD",IF(LEFT(R313,3)="E09","LONB"))))))))))</f>
        <v>UA</v>
      </c>
      <c r="T313" s="11" t="str">
        <f>IF([1]source_data!G315="","",IF([1]source_data!N315="","",[1]source_data!N315))</f>
        <v>Stonewater Employee Support Fund</v>
      </c>
      <c r="U313" s="15">
        <f>IF([1]source_data!G315="","",[1]tailored_settings!$B$8)</f>
        <v>46239</v>
      </c>
      <c r="V313" s="11" t="str">
        <f>IF([1]source_data!G315="","",[1]tailored_settings!$B$9)</f>
        <v>http://www.longleigh.org/</v>
      </c>
      <c r="W313" s="13" t="str">
        <f>IF([1]source_data!G315="","",IF([1]source_data!O315="","",[1]source_data!O315))</f>
        <v>2025-12-02</v>
      </c>
      <c r="X313" s="16" t="str">
        <f>IF([1]source_data!G315="","",IF([1]source_data!P315="","",[1]source_data!P315))</f>
        <v>2026-01-08</v>
      </c>
      <c r="Y313" s="17">
        <f>IF([1]source_data!G315="","",IF([1]source_data!Q315="","",[1]source_data!Q315))</f>
        <v>1</v>
      </c>
      <c r="Z313" s="18" t="str">
        <f>IF([1]source_data!G315="","",IF([1]source_data!I315="","",[1]tailored_settings!$B$10))</f>
        <v>Primary grant reason</v>
      </c>
      <c r="AA313" s="18" t="str">
        <f>IF([1]source_data!G315="","",IF([1]source_data!I315="","",[1]source_data!I315))</f>
        <v>8b. Financial Hardship where the customer/household is spending more than 55% of their monthly income on housing costs and council tax</v>
      </c>
      <c r="AB313" s="18" t="str">
        <f>IF([1]source_data!G315="","",IF([1]source_data!J315="","",[1]tailored_settings!$B$11))</f>
        <v/>
      </c>
      <c r="AC313" s="18" t="str">
        <f>IF([1]source_data!G315="","",IF([1]source_data!J315="","",[1]source_data!J315))</f>
        <v/>
      </c>
      <c r="AD313" s="18" t="str">
        <f>IF([1]source_data!G315="","",IF([1]source_data!K315="","",[1]tailored_settings!$B$12))</f>
        <v>Grant purpose</v>
      </c>
      <c r="AE313" s="18" t="str">
        <f>IF([1]source_data!G315="","",IF([1]source_data!K315="","",[1]source_data!K315))</f>
        <v>Food vouchers</v>
      </c>
      <c r="AF313" s="18" t="str">
        <f>IF([1]source_data!G315="","",IF([1]source_data!K315="","",[1]tailored_settings!$B$13))</f>
        <v>Grant purpose</v>
      </c>
      <c r="AG313" s="18" t="str">
        <f>IF([1]source_data!G315="","",IF([1]source_data!K315="","",[1]source_data!K315))</f>
        <v>Food vouchers</v>
      </c>
      <c r="AH313" s="18" t="str">
        <f>IF([1]source_data!G315="","",IF([1]source_data!M315="","",[1]tailored_settings!$B$14))</f>
        <v/>
      </c>
      <c r="AI313" s="18" t="str">
        <f>IF([1]source_data!G315="","",IF([1]source_data!M315="","",[1]source_data!M315))</f>
        <v/>
      </c>
    </row>
    <row r="314" spans="1:35" ht="16" x14ac:dyDescent="0.2">
      <c r="A314" s="11" t="str">
        <f>IF([1]source_data!G316="","",IF(AND([1]source_data!C316&lt;&gt;"",[1]tailored_settings!$B$15="Publish"),CONCATENATE([1]tailored_settings!$B$2&amp;[1]source_data!C316),IF(AND([1]source_data!C316&lt;&gt;"",[1]tailored_settings!$B$15="Do not publish"),CONCATENATE([1]tailored_settings!$B$2&amp;TEXT(ROW(A314)-1,"0000")&amp;"_"&amp;TEXT(F314,"yyyy-mm")),CONCATENATE([1]tailored_settings!$B$2&amp;TEXT(ROW(A314)-1,"0000")&amp;"_"&amp;TEXT(F314,"yyyy-mm")))))</f>
        <v>360G-Longleigh-E25-00398W</v>
      </c>
      <c r="B314" s="11" t="str">
        <f>IF([1]source_data!G316="","",IF([1]source_data!E316&lt;&gt;"",[1]source_data!E316,CONCATENATE("Grant to "&amp;G314)))</f>
        <v>Grant to Individual Recipient</v>
      </c>
      <c r="C314" s="11" t="str">
        <f>IF([1]source_data!G316="","",IF([1]source_data!F316="",_xlfn.XLOOKUP(T314,[1]tailored_settings!$B$20:$B$25,[1]tailored_settings!$A$20:$A$25,"")))</f>
        <v>Providing financial aid during a time of crisis</v>
      </c>
      <c r="D314" s="12">
        <f>IF([1]source_data!G316="","",IF([1]source_data!G316="","",[1]source_data!G316))</f>
        <v>350</v>
      </c>
      <c r="E314" s="11" t="str">
        <f>IF([1]source_data!G316="","",[1]tailored_settings!$B$3)</f>
        <v>GBP</v>
      </c>
      <c r="F314" s="13" t="str">
        <f>IF([1]source_data!G316="","",IF([1]source_data!H316="","",[1]source_data!H316))</f>
        <v>2025-12-01</v>
      </c>
      <c r="G314" s="11" t="str">
        <f>IF([1]source_data!G316="","",[1]tailored_settings!$B$5)</f>
        <v>Individual Recipient</v>
      </c>
      <c r="H314" s="11" t="str">
        <f>IF([1]source_data!G316="","",IF(AND([1]source_data!A316&lt;&gt;"",[1]tailored_settings!$B$16="Publish"),CONCATENATE([1]tailored_settings!$B$2&amp;[1]source_data!A316),IF(AND([1]source_data!A316&lt;&gt;"",[1]tailored_settings!$B$16="Do not publish"),CONCATENATE([1]tailored_settings!$B$4&amp;TEXT(ROW(A314)-1,"0000")&amp;"_"&amp;TEXT(F314,"yyyy-mm")),CONCATENATE([1]tailored_settings!$B$4&amp;TEXT(ROW(A314)-1,"0000")&amp;"_"&amp;TEXT(F314,"yyyy-mm")))))</f>
        <v>360G-Longleigh-IND-0313_2025-12</v>
      </c>
      <c r="I314" s="11" t="str">
        <f>IF([1]source_data!G316="","",[1]tailored_settings!$B$7)</f>
        <v>Longleigh Foundation</v>
      </c>
      <c r="J314" s="11" t="str">
        <f>IF([1]source_data!G316="","",[1]tailored_settings!$B$6)</f>
        <v>GB-CHC-1169016</v>
      </c>
      <c r="K314" s="11" t="str">
        <f>IF([1]source_data!G316="","",IF([1]source_data!I316="","",VLOOKUP([1]source_data!I316,[1]codelist_mapping!A:C,3,FALSE)))</f>
        <v>GTIR040</v>
      </c>
      <c r="L314" s="11" t="str">
        <f>IF([1]source_data!G316="","",IF([1]source_data!J316="","",VLOOKUP([1]source_data!J316,[1]codelist_mapping!A:C,3,FALSE)))</f>
        <v/>
      </c>
      <c r="M314" s="11" t="str">
        <f>IF([1]source_data!G316="","",IF([1]source_data!K316="","",IF([1]source_data!M316&lt;&gt;"",CONCATENATE(VLOOKUP([1]source_data!K316,[1]codelist_mapping!F:H,3,FALSE)&amp;";"&amp;VLOOKUP([1]source_data!L316,[1]codelist_mapping!F:H,3,FALSE)&amp;";"&amp;VLOOKUP([1]source_data!M316,[1]codelist_mapping!F:H,3,FALSE)),IF([1]source_data!L316&lt;&gt;"",CONCATENATE(VLOOKUP([1]source_data!K316,[1]codelist_mapping!F:H,3,FALSE)&amp;";"&amp;VLOOKUP([1]source_data!L316,[1]codelist_mapping!F:H,3,FALSE)),IF([1]source_data!K316&lt;&gt;"",CONCATENATE(VLOOKUP([1]source_data!K316,[1]codelist_mapping!F:H,3,FALSE)))))))</f>
        <v>GTIP070;GTIP050</v>
      </c>
      <c r="N314" s="14" t="str">
        <f>IF([1]source_data!G316="","",IF([1]source_data!D316="","",VLOOKUP([1]source_data!D316,[1]geo_data!A:I,9,FALSE)))</f>
        <v>Mid Craven</v>
      </c>
      <c r="O314" s="14" t="str">
        <f>IF([1]source_data!G316="","",IF([1]source_data!D316="","",VLOOKUP([1]source_data!D316,[1]geo_data!A:I,8,FALSE)))</f>
        <v>E05014294</v>
      </c>
      <c r="P314" s="14" t="str">
        <f>IF([1]source_data!G316="","",IF(LEFT(O314,3)="E05","WD",IF(LEFT(O314,3)="S13","WD",IF(LEFT(O314,3)="W05","WD",IF(LEFT(O314,3)="W06","UA",IF(LEFT(O314,3)="S12","CA",IF(LEFT(O314,3)="E06","UA",IF(LEFT(O314,3)="E07","NMD",IF(LEFT(O314,3)="E08","MD",IF(LEFT(O314,3)="E09","LONB"))))))))))</f>
        <v>WD</v>
      </c>
      <c r="Q314" s="14" t="str">
        <f>IF([1]source_data!G316="","",IF([1]source_data!D316="","",VLOOKUP([1]source_data!D316,[1]geo_data!A:I,7,FALSE)))</f>
        <v>North Yorkshire</v>
      </c>
      <c r="R314" s="14" t="str">
        <f>IF([1]source_data!G316="","",IF([1]source_data!D316="","",VLOOKUP([1]source_data!D316,[1]geo_data!A:I,6,FALSE)))</f>
        <v>E06000065</v>
      </c>
      <c r="S314" s="14" t="str">
        <f>IF([1]source_data!G316="","",IF(LEFT(R314,3)="E05","WD",IF(LEFT(R314,3)="S13","WD",IF(LEFT(R314,3)="W05","WD",IF(LEFT(R314,3)="W06","UA",IF(LEFT(R314,3)="S12","CA",IF(LEFT(R314,3)="E06","UA",IF(LEFT(R314,3)="E07","NMD",IF(LEFT(R314,3)="E08","MD",IF(LEFT(R314,3)="E09","LONB"))))))))))</f>
        <v>UA</v>
      </c>
      <c r="T314" s="11" t="str">
        <f>IF([1]source_data!G316="","",IF([1]source_data!N316="","",[1]source_data!N316))</f>
        <v>Crisis Grant</v>
      </c>
      <c r="U314" s="15">
        <f>IF([1]source_data!G316="","",[1]tailored_settings!$B$8)</f>
        <v>46239</v>
      </c>
      <c r="V314" s="11" t="str">
        <f>IF([1]source_data!G316="","",[1]tailored_settings!$B$9)</f>
        <v>http://www.longleigh.org/</v>
      </c>
      <c r="W314" s="13" t="str">
        <f>IF([1]source_data!G316="","",IF([1]source_data!O316="","",[1]source_data!O316))</f>
        <v>2025-12-01</v>
      </c>
      <c r="X314" s="16" t="str">
        <f>IF([1]source_data!G316="","",IF([1]source_data!P316="","",[1]source_data!P316))</f>
        <v>2025-12-18</v>
      </c>
      <c r="Y314" s="17">
        <f>IF([1]source_data!G316="","",IF([1]source_data!Q316="","",[1]source_data!Q316))</f>
        <v>0</v>
      </c>
      <c r="Z314" s="18" t="str">
        <f>IF([1]source_data!G316="","",IF([1]source_data!I316="","",[1]tailored_settings!$B$10))</f>
        <v>Primary grant reason</v>
      </c>
      <c r="AA314" s="18" t="str">
        <f>IF([1]source_data!G316="","",IF([1]source_data!I316="","",[1]source_data!I316))</f>
        <v>2. Customer/family receiving medication and/or therapy for a mental health condition or substance addiction.</v>
      </c>
      <c r="AB314" s="18" t="str">
        <f>IF([1]source_data!G316="","",IF([1]source_data!J316="","",[1]tailored_settings!$B$11))</f>
        <v/>
      </c>
      <c r="AC314" s="18" t="str">
        <f>IF([1]source_data!G316="","",IF([1]source_data!J316="","",[1]source_data!J316))</f>
        <v/>
      </c>
      <c r="AD314" s="18" t="str">
        <f>IF([1]source_data!G316="","",IF([1]source_data!K316="","",[1]tailored_settings!$B$12))</f>
        <v>Grant purpose</v>
      </c>
      <c r="AE314" s="18" t="str">
        <f>IF([1]source_data!G316="","",IF([1]source_data!K316="","",[1]source_data!K316))</f>
        <v>Food vouchers</v>
      </c>
      <c r="AF314" s="18" t="str">
        <f>IF([1]source_data!G316="","",IF([1]source_data!K316="","",[1]tailored_settings!$B$13))</f>
        <v>Grant purpose</v>
      </c>
      <c r="AG314" s="18" t="str">
        <f>IF([1]source_data!G316="","",IF([1]source_data!K316="","",[1]source_data!K316))</f>
        <v>Food vouchers</v>
      </c>
      <c r="AH314" s="18" t="str">
        <f>IF([1]source_data!G316="","",IF([1]source_data!M316="","",[1]tailored_settings!$B$14))</f>
        <v/>
      </c>
      <c r="AI314" s="18" t="str">
        <f>IF([1]source_data!G316="","",IF([1]source_data!M316="","",[1]source_data!M316))</f>
        <v/>
      </c>
    </row>
    <row r="315" spans="1:35" ht="16" x14ac:dyDescent="0.2">
      <c r="A315" s="11" t="str">
        <f>IF([1]source_data!G317="","",IF(AND([1]source_data!C317&lt;&gt;"",[1]tailored_settings!$B$15="Publish"),CONCATENATE([1]tailored_settings!$B$2&amp;[1]source_data!C317),IF(AND([1]source_data!C317&lt;&gt;"",[1]tailored_settings!$B$15="Do not publish"),CONCATENATE([1]tailored_settings!$B$2&amp;TEXT(ROW(A315)-1,"0000")&amp;"_"&amp;TEXT(F315,"yyyy-mm")),CONCATENATE([1]tailored_settings!$B$2&amp;TEXT(ROW(A315)-1,"0000")&amp;"_"&amp;TEXT(F315,"yyyy-mm")))))</f>
        <v>360G-Longleigh-E25-00399W</v>
      </c>
      <c r="B315" s="11" t="str">
        <f>IF([1]source_data!G317="","",IF([1]source_data!E317&lt;&gt;"",[1]source_data!E317,CONCATENATE("Grant to "&amp;G315)))</f>
        <v>Grant to Individual Recipient</v>
      </c>
      <c r="C315" s="11" t="str">
        <f>IF([1]source_data!G317="","",IF([1]source_data!F317="",_xlfn.XLOOKUP(T315,[1]tailored_settings!$B$20:$B$25,[1]tailored_settings!$A$20:$A$25,"")))</f>
        <v>Providing financial aid during a time of crisis</v>
      </c>
      <c r="D315" s="12">
        <f>IF([1]source_data!G317="","",IF([1]source_data!G317="","",[1]source_data!G317))</f>
        <v>350</v>
      </c>
      <c r="E315" s="11" t="str">
        <f>IF([1]source_data!G317="","",[1]tailored_settings!$B$3)</f>
        <v>GBP</v>
      </c>
      <c r="F315" s="13" t="str">
        <f>IF([1]source_data!G317="","",IF([1]source_data!H317="","",[1]source_data!H317))</f>
        <v>2025-12-02</v>
      </c>
      <c r="G315" s="11" t="str">
        <f>IF([1]source_data!G317="","",[1]tailored_settings!$B$5)</f>
        <v>Individual Recipient</v>
      </c>
      <c r="H315" s="11" t="str">
        <f>IF([1]source_data!G317="","",IF(AND([1]source_data!A317&lt;&gt;"",[1]tailored_settings!$B$16="Publish"),CONCATENATE([1]tailored_settings!$B$2&amp;[1]source_data!A317),IF(AND([1]source_data!A317&lt;&gt;"",[1]tailored_settings!$B$16="Do not publish"),CONCATENATE([1]tailored_settings!$B$4&amp;TEXT(ROW(A315)-1,"0000")&amp;"_"&amp;TEXT(F315,"yyyy-mm")),CONCATENATE([1]tailored_settings!$B$4&amp;TEXT(ROW(A315)-1,"0000")&amp;"_"&amp;TEXT(F315,"yyyy-mm")))))</f>
        <v>360G-Longleigh-IND-0314_2025-12</v>
      </c>
      <c r="I315" s="11" t="str">
        <f>IF([1]source_data!G317="","",[1]tailored_settings!$B$7)</f>
        <v>Longleigh Foundation</v>
      </c>
      <c r="J315" s="11" t="str">
        <f>IF([1]source_data!G317="","",[1]tailored_settings!$B$6)</f>
        <v>GB-CHC-1169016</v>
      </c>
      <c r="K315" s="11" t="str">
        <f>IF([1]source_data!G317="","",IF([1]source_data!I317="","",VLOOKUP([1]source_data!I317,[1]codelist_mapping!A:C,3,FALSE)))</f>
        <v>GTIR080</v>
      </c>
      <c r="L315" s="11" t="str">
        <f>IF([1]source_data!G317="","",IF([1]source_data!J317="","",VLOOKUP([1]source_data!J317,[1]codelist_mapping!A:C,3,FALSE)))</f>
        <v/>
      </c>
      <c r="M315" s="11" t="str">
        <f>IF([1]source_data!G317="","",IF([1]source_data!K317="","",IF([1]source_data!M317&lt;&gt;"",CONCATENATE(VLOOKUP([1]source_data!K317,[1]codelist_mapping!F:H,3,FALSE)&amp;";"&amp;VLOOKUP([1]source_data!L317,[1]codelist_mapping!F:H,3,FALSE)&amp;";"&amp;VLOOKUP([1]source_data!M317,[1]codelist_mapping!F:H,3,FALSE)),IF([1]source_data!L317&lt;&gt;"",CONCATENATE(VLOOKUP([1]source_data!K317,[1]codelist_mapping!F:H,3,FALSE)&amp;";"&amp;VLOOKUP([1]source_data!L317,[1]codelist_mapping!F:H,3,FALSE)),IF([1]source_data!K317&lt;&gt;"",CONCATENATE(VLOOKUP([1]source_data!K317,[1]codelist_mapping!F:H,3,FALSE)))))))</f>
        <v>GTIP070;GTIP050</v>
      </c>
      <c r="N315" s="14" t="str">
        <f>IF([1]source_data!G317="","",IF([1]source_data!D317="","",VLOOKUP([1]source_data!D317,[1]geo_data!A:I,9,FALSE)))</f>
        <v>Kenilworth St John's</v>
      </c>
      <c r="O315" s="14" t="str">
        <f>IF([1]source_data!G317="","",IF([1]source_data!D317="","",VLOOKUP([1]source_data!D317,[1]geo_data!A:I,8,FALSE)))</f>
        <v>E05012620</v>
      </c>
      <c r="P315" s="14" t="str">
        <f>IF([1]source_data!G317="","",IF(LEFT(O315,3)="E05","WD",IF(LEFT(O315,3)="S13","WD",IF(LEFT(O315,3)="W05","WD",IF(LEFT(O315,3)="W06","UA",IF(LEFT(O315,3)="S12","CA",IF(LEFT(O315,3)="E06","UA",IF(LEFT(O315,3)="E07","NMD",IF(LEFT(O315,3)="E08","MD",IF(LEFT(O315,3)="E09","LONB"))))))))))</f>
        <v>WD</v>
      </c>
      <c r="Q315" s="14" t="str">
        <f>IF([1]source_data!G317="","",IF([1]source_data!D317="","",VLOOKUP([1]source_data!D317,[1]geo_data!A:I,7,FALSE)))</f>
        <v>Warwick</v>
      </c>
      <c r="R315" s="14" t="str">
        <f>IF([1]source_data!G317="","",IF([1]source_data!D317="","",VLOOKUP([1]source_data!D317,[1]geo_data!A:I,6,FALSE)))</f>
        <v>E07000222</v>
      </c>
      <c r="S315" s="14" t="str">
        <f>IF([1]source_data!G317="","",IF(LEFT(R315,3)="E05","WD",IF(LEFT(R315,3)="S13","WD",IF(LEFT(R315,3)="W05","WD",IF(LEFT(R315,3)="W06","UA",IF(LEFT(R315,3)="S12","CA",IF(LEFT(R315,3)="E06","UA",IF(LEFT(R315,3)="E07","NMD",IF(LEFT(R315,3)="E08","MD",IF(LEFT(R315,3)="E09","LONB"))))))))))</f>
        <v>NMD</v>
      </c>
      <c r="T315" s="11" t="str">
        <f>IF([1]source_data!G317="","",IF([1]source_data!N317="","",[1]source_data!N317))</f>
        <v>Crisis Grant</v>
      </c>
      <c r="U315" s="15">
        <f>IF([1]source_data!G317="","",[1]tailored_settings!$B$8)</f>
        <v>46239</v>
      </c>
      <c r="V315" s="11" t="str">
        <f>IF([1]source_data!G317="","",[1]tailored_settings!$B$9)</f>
        <v>http://www.longleigh.org/</v>
      </c>
      <c r="W315" s="13" t="str">
        <f>IF([1]source_data!G317="","",IF([1]source_data!O317="","",[1]source_data!O317))</f>
        <v>2025-12-02</v>
      </c>
      <c r="X315" s="16" t="str">
        <f>IF([1]source_data!G317="","",IF([1]source_data!P317="","",[1]source_data!P317))</f>
        <v>2026-01-05</v>
      </c>
      <c r="Y315" s="17">
        <f>IF([1]source_data!G317="","",IF([1]source_data!Q317="","",[1]source_data!Q317))</f>
        <v>1</v>
      </c>
      <c r="Z315" s="18" t="str">
        <f>IF([1]source_data!G317="","",IF([1]source_data!I317="","",[1]tailored_settings!$B$10))</f>
        <v>Primary grant reason</v>
      </c>
      <c r="AA315" s="18" t="str">
        <f>IF([1]source_data!G317="","",IF([1]source_data!I317="","",[1]source_data!I317))</f>
        <v>3. Customer/family moving from homelessness/supported living into independent living.</v>
      </c>
      <c r="AB315" s="18" t="str">
        <f>IF([1]source_data!G317="","",IF([1]source_data!J317="","",[1]tailored_settings!$B$11))</f>
        <v/>
      </c>
      <c r="AC315" s="18" t="str">
        <f>IF([1]source_data!G317="","",IF([1]source_data!J317="","",[1]source_data!J317))</f>
        <v/>
      </c>
      <c r="AD315" s="18" t="str">
        <f>IF([1]source_data!G317="","",IF([1]source_data!K317="","",[1]tailored_settings!$B$12))</f>
        <v>Grant purpose</v>
      </c>
      <c r="AE315" s="18" t="str">
        <f>IF([1]source_data!G317="","",IF([1]source_data!K317="","",[1]source_data!K317))</f>
        <v>Food vouchers</v>
      </c>
      <c r="AF315" s="18" t="str">
        <f>IF([1]source_data!G317="","",IF([1]source_data!K317="","",[1]tailored_settings!$B$13))</f>
        <v>Grant purpose</v>
      </c>
      <c r="AG315" s="18" t="str">
        <f>IF([1]source_data!G317="","",IF([1]source_data!K317="","",[1]source_data!K317))</f>
        <v>Food vouchers</v>
      </c>
      <c r="AH315" s="18" t="str">
        <f>IF([1]source_data!G317="","",IF([1]source_data!M317="","",[1]tailored_settings!$B$14))</f>
        <v/>
      </c>
      <c r="AI315" s="18" t="str">
        <f>IF([1]source_data!G317="","",IF([1]source_data!M317="","",[1]source_data!M317))</f>
        <v/>
      </c>
    </row>
    <row r="316" spans="1:35" ht="16" x14ac:dyDescent="0.2">
      <c r="A316" s="11" t="str">
        <f>IF([1]source_data!G318="","",IF(AND([1]source_data!C318&lt;&gt;"",[1]tailored_settings!$B$15="Publish"),CONCATENATE([1]tailored_settings!$B$2&amp;[1]source_data!C318),IF(AND([1]source_data!C318&lt;&gt;"",[1]tailored_settings!$B$15="Do not publish"),CONCATENATE([1]tailored_settings!$B$2&amp;TEXT(ROW(A316)-1,"0000")&amp;"_"&amp;TEXT(F316,"yyyy-mm")),CONCATENATE([1]tailored_settings!$B$2&amp;TEXT(ROW(A316)-1,"0000")&amp;"_"&amp;TEXT(F316,"yyyy-mm")))))</f>
        <v>360G-Longleigh-E25-00400W</v>
      </c>
      <c r="B316" s="11" t="str">
        <f>IF([1]source_data!G318="","",IF([1]source_data!E318&lt;&gt;"",[1]source_data!E318,CONCATENATE("Grant to "&amp;G316)))</f>
        <v>Grant to Individual Recipient</v>
      </c>
      <c r="C316" s="11" t="str">
        <f>IF([1]source_data!G318="","",IF([1]source_data!F318="",_xlfn.XLOOKUP(T316,[1]tailored_settings!$B$20:$B$25,[1]tailored_settings!$A$20:$A$25,"")))</f>
        <v>Helping to alleviate financial hardship</v>
      </c>
      <c r="D316" s="12">
        <f>IF([1]source_data!G318="","",IF([1]source_data!G318="","",[1]source_data!G318))</f>
        <v>995.02</v>
      </c>
      <c r="E316" s="11" t="str">
        <f>IF([1]source_data!G318="","",[1]tailored_settings!$B$3)</f>
        <v>GBP</v>
      </c>
      <c r="F316" s="13" t="str">
        <f>IF([1]source_data!G318="","",IF([1]source_data!H318="","",[1]source_data!H318))</f>
        <v>2025-12-02</v>
      </c>
      <c r="G316" s="11" t="str">
        <f>IF([1]source_data!G318="","",[1]tailored_settings!$B$5)</f>
        <v>Individual Recipient</v>
      </c>
      <c r="H316" s="11" t="str">
        <f>IF([1]source_data!G318="","",IF(AND([1]source_data!A318&lt;&gt;"",[1]tailored_settings!$B$16="Publish"),CONCATENATE([1]tailored_settings!$B$2&amp;[1]source_data!A318),IF(AND([1]source_data!A318&lt;&gt;"",[1]tailored_settings!$B$16="Do not publish"),CONCATENATE([1]tailored_settings!$B$4&amp;TEXT(ROW(A316)-1,"0000")&amp;"_"&amp;TEXT(F316,"yyyy-mm")),CONCATENATE([1]tailored_settings!$B$4&amp;TEXT(ROW(A316)-1,"0000")&amp;"_"&amp;TEXT(F316,"yyyy-mm")))))</f>
        <v>360G-Longleigh-IND-0315_2025-12</v>
      </c>
      <c r="I316" s="11" t="str">
        <f>IF([1]source_data!G318="","",[1]tailored_settings!$B$7)</f>
        <v>Longleigh Foundation</v>
      </c>
      <c r="J316" s="11" t="str">
        <f>IF([1]source_data!G318="","",[1]tailored_settings!$B$6)</f>
        <v>GB-CHC-1169016</v>
      </c>
      <c r="K316" s="11" t="str">
        <f>IF([1]source_data!G318="","",IF([1]source_data!I318="","",VLOOKUP([1]source_data!I318,[1]codelist_mapping!A:C,3,FALSE)))</f>
        <v>GTIR080</v>
      </c>
      <c r="L316" s="11" t="str">
        <f>IF([1]source_data!G318="","",IF([1]source_data!J318="","",VLOOKUP([1]source_data!J318,[1]codelist_mapping!A:C,3,FALSE)))</f>
        <v/>
      </c>
      <c r="M316" s="11" t="str">
        <f>IF([1]source_data!G318="","",IF([1]source_data!K318="","",IF([1]source_data!M318&lt;&gt;"",CONCATENATE(VLOOKUP([1]source_data!K318,[1]codelist_mapping!F:H,3,FALSE)&amp;";"&amp;VLOOKUP([1]source_data!L318,[1]codelist_mapping!F:H,3,FALSE)&amp;";"&amp;VLOOKUP([1]source_data!M318,[1]codelist_mapping!F:H,3,FALSE)),IF([1]source_data!L318&lt;&gt;"",CONCATENATE(VLOOKUP([1]source_data!K318,[1]codelist_mapping!F:H,3,FALSE)&amp;";"&amp;VLOOKUP([1]source_data!L318,[1]codelist_mapping!F:H,3,FALSE)),IF([1]source_data!K318&lt;&gt;"",CONCATENATE(VLOOKUP([1]source_data!K318,[1]codelist_mapping!F:H,3,FALSE)))))))</f>
        <v>GTIP020;GTIP020;GTIP060</v>
      </c>
      <c r="N316" s="14" t="str">
        <f>IF([1]source_data!G318="","",IF([1]source_data!D318="","",VLOOKUP([1]source_data!D318,[1]geo_data!A:I,9,FALSE)))</f>
        <v>Faringdon</v>
      </c>
      <c r="O316" s="14" t="str">
        <f>IF([1]source_data!G318="","",IF([1]source_data!D318="","",VLOOKUP([1]source_data!D318,[1]geo_data!A:I,8,FALSE)))</f>
        <v>E05012973</v>
      </c>
      <c r="P316" s="14" t="str">
        <f>IF([1]source_data!G318="","",IF(LEFT(O316,3)="E05","WD",IF(LEFT(O316,3)="S13","WD",IF(LEFT(O316,3)="W05","WD",IF(LEFT(O316,3)="W06","UA",IF(LEFT(O316,3)="S12","CA",IF(LEFT(O316,3)="E06","UA",IF(LEFT(O316,3)="E07","NMD",IF(LEFT(O316,3)="E08","MD",IF(LEFT(O316,3)="E09","LONB"))))))))))</f>
        <v>WD</v>
      </c>
      <c r="Q316" s="14" t="str">
        <f>IF([1]source_data!G318="","",IF([1]source_data!D318="","",VLOOKUP([1]source_data!D318,[1]geo_data!A:I,7,FALSE)))</f>
        <v>Vale of White Horse</v>
      </c>
      <c r="R316" s="14" t="str">
        <f>IF([1]source_data!G318="","",IF([1]source_data!D318="","",VLOOKUP([1]source_data!D318,[1]geo_data!A:I,6,FALSE)))</f>
        <v>E07000180</v>
      </c>
      <c r="S316" s="14" t="str">
        <f>IF([1]source_data!G318="","",IF(LEFT(R316,3)="E05","WD",IF(LEFT(R316,3)="S13","WD",IF(LEFT(R316,3)="W05","WD",IF(LEFT(R316,3)="W06","UA",IF(LEFT(R316,3)="S12","CA",IF(LEFT(R316,3)="E06","UA",IF(LEFT(R316,3)="E07","NMD",IF(LEFT(R316,3)="E08","MD",IF(LEFT(R316,3)="E09","LONB"))))))))))</f>
        <v>NMD</v>
      </c>
      <c r="T316" s="11" t="str">
        <f>IF([1]source_data!G318="","",IF([1]source_data!N318="","",[1]source_data!N318))</f>
        <v>Hardship Grant</v>
      </c>
      <c r="U316" s="15">
        <f>IF([1]source_data!G318="","",[1]tailored_settings!$B$8)</f>
        <v>46239</v>
      </c>
      <c r="V316" s="11" t="str">
        <f>IF([1]source_data!G318="","",[1]tailored_settings!$B$9)</f>
        <v>http://www.longleigh.org/</v>
      </c>
      <c r="W316" s="13" t="str">
        <f>IF([1]source_data!G318="","",IF([1]source_data!O318="","",[1]source_data!O318))</f>
        <v>2025-12-02</v>
      </c>
      <c r="X316" s="16" t="str">
        <f>IF([1]source_data!G318="","",IF([1]source_data!P318="","",[1]source_data!P318))</f>
        <v>2026-01-16</v>
      </c>
      <c r="Y316" s="17">
        <f>IF([1]source_data!G318="","",IF([1]source_data!Q318="","",[1]source_data!Q318))</f>
        <v>1</v>
      </c>
      <c r="Z316" s="18" t="str">
        <f>IF([1]source_data!G318="","",IF([1]source_data!I318="","",[1]tailored_settings!$B$10))</f>
        <v>Primary grant reason</v>
      </c>
      <c r="AA316" s="18" t="str">
        <f>IF([1]source_data!G318="","",IF([1]source_data!I318="","",[1]source_data!I318))</f>
        <v>3. Customer/family moving from homelessness/supported living into independent living.</v>
      </c>
      <c r="AB316" s="18" t="str">
        <f>IF([1]source_data!G318="","",IF([1]source_data!J318="","",[1]tailored_settings!$B$11))</f>
        <v/>
      </c>
      <c r="AC316" s="18" t="str">
        <f>IF([1]source_data!G318="","",IF([1]source_data!J318="","",[1]source_data!J318))</f>
        <v/>
      </c>
      <c r="AD316" s="18" t="str">
        <f>IF([1]source_data!G318="","",IF([1]source_data!K318="","",[1]tailored_settings!$B$12))</f>
        <v>Grant purpose</v>
      </c>
      <c r="AE316" s="18" t="str">
        <f>IF([1]source_data!G318="","",IF([1]source_data!K318="","",[1]source_data!K318))</f>
        <v xml:space="preserve">Furniture </v>
      </c>
      <c r="AF316" s="18" t="str">
        <f>IF([1]source_data!G318="","",IF([1]source_data!K318="","",[1]tailored_settings!$B$13))</f>
        <v>Grant purpose</v>
      </c>
      <c r="AG316" s="18" t="str">
        <f>IF([1]source_data!G318="","",IF([1]source_data!K318="","",[1]source_data!K318))</f>
        <v xml:space="preserve">Furniture </v>
      </c>
      <c r="AH316" s="18" t="str">
        <f>IF([1]source_data!G318="","",IF([1]source_data!M318="","",[1]tailored_settings!$B$14))</f>
        <v>Grant purpose</v>
      </c>
      <c r="AI316" s="18" t="str">
        <f>IF([1]source_data!G318="","",IF([1]source_data!M318="","",[1]source_data!M318))</f>
        <v>Voucher for small household items</v>
      </c>
    </row>
    <row r="317" spans="1:35" ht="16" x14ac:dyDescent="0.2">
      <c r="A317" s="11" t="str">
        <f>IF([1]source_data!G319="","",IF(AND([1]source_data!C319&lt;&gt;"",[1]tailored_settings!$B$15="Publish"),CONCATENATE([1]tailored_settings!$B$2&amp;[1]source_data!C319),IF(AND([1]source_data!C319&lt;&gt;"",[1]tailored_settings!$B$15="Do not publish"),CONCATENATE([1]tailored_settings!$B$2&amp;TEXT(ROW(A317)-1,"0000")&amp;"_"&amp;TEXT(F317,"yyyy-mm")),CONCATENATE([1]tailored_settings!$B$2&amp;TEXT(ROW(A317)-1,"0000")&amp;"_"&amp;TEXT(F317,"yyyy-mm")))))</f>
        <v>360G-Longleigh-E25-00401W</v>
      </c>
      <c r="B317" s="11" t="str">
        <f>IF([1]source_data!G319="","",IF([1]source_data!E319&lt;&gt;"",[1]source_data!E319,CONCATENATE("Grant to "&amp;G317)))</f>
        <v>Grant to Individual Recipient</v>
      </c>
      <c r="C317" s="11" t="str">
        <f>IF([1]source_data!G319="","",IF([1]source_data!F319="",_xlfn.XLOOKUP(T317,[1]tailored_settings!$B$20:$B$25,[1]tailored_settings!$A$20:$A$25,"")))</f>
        <v>Providing financial aid during a time of crisis</v>
      </c>
      <c r="D317" s="12">
        <f>IF([1]source_data!G319="","",IF([1]source_data!G319="","",[1]source_data!G319))</f>
        <v>350</v>
      </c>
      <c r="E317" s="11" t="str">
        <f>IF([1]source_data!G319="","",[1]tailored_settings!$B$3)</f>
        <v>GBP</v>
      </c>
      <c r="F317" s="13" t="str">
        <f>IF([1]source_data!G319="","",IF([1]source_data!H319="","",[1]source_data!H319))</f>
        <v>2025-12-02</v>
      </c>
      <c r="G317" s="11" t="str">
        <f>IF([1]source_data!G319="","",[1]tailored_settings!$B$5)</f>
        <v>Individual Recipient</v>
      </c>
      <c r="H317" s="11" t="str">
        <f>IF([1]source_data!G319="","",IF(AND([1]source_data!A319&lt;&gt;"",[1]tailored_settings!$B$16="Publish"),CONCATENATE([1]tailored_settings!$B$2&amp;[1]source_data!A319),IF(AND([1]source_data!A319&lt;&gt;"",[1]tailored_settings!$B$16="Do not publish"),CONCATENATE([1]tailored_settings!$B$4&amp;TEXT(ROW(A317)-1,"0000")&amp;"_"&amp;TEXT(F317,"yyyy-mm")),CONCATENATE([1]tailored_settings!$B$4&amp;TEXT(ROW(A317)-1,"0000")&amp;"_"&amp;TEXT(F317,"yyyy-mm")))))</f>
        <v>360G-Longleigh-IND-0316_2025-12</v>
      </c>
      <c r="I317" s="11" t="str">
        <f>IF([1]source_data!G319="","",[1]tailored_settings!$B$7)</f>
        <v>Longleigh Foundation</v>
      </c>
      <c r="J317" s="11" t="str">
        <f>IF([1]source_data!G319="","",[1]tailored_settings!$B$6)</f>
        <v>GB-CHC-1169016</v>
      </c>
      <c r="K317" s="11" t="str">
        <f>IF([1]source_data!G319="","",IF([1]source_data!I319="","",VLOOKUP([1]source_data!I319,[1]codelist_mapping!A:C,3,FALSE)))</f>
        <v>GTIR010</v>
      </c>
      <c r="L317" s="11" t="str">
        <f>IF([1]source_data!G319="","",IF([1]source_data!J319="","",VLOOKUP([1]source_data!J319,[1]codelist_mapping!A:C,3,FALSE)))</f>
        <v/>
      </c>
      <c r="M317" s="11" t="str">
        <f>IF([1]source_data!G319="","",IF([1]source_data!K319="","",IF([1]source_data!M319&lt;&gt;"",CONCATENATE(VLOOKUP([1]source_data!K319,[1]codelist_mapping!F:H,3,FALSE)&amp;";"&amp;VLOOKUP([1]source_data!L319,[1]codelist_mapping!F:H,3,FALSE)&amp;";"&amp;VLOOKUP([1]source_data!M319,[1]codelist_mapping!F:H,3,FALSE)),IF([1]source_data!L319&lt;&gt;"",CONCATENATE(VLOOKUP([1]source_data!K319,[1]codelist_mapping!F:H,3,FALSE)&amp;";"&amp;VLOOKUP([1]source_data!L319,[1]codelist_mapping!F:H,3,FALSE)),IF([1]source_data!K319&lt;&gt;"",CONCATENATE(VLOOKUP([1]source_data!K319,[1]codelist_mapping!F:H,3,FALSE)))))))</f>
        <v>GTIP070;GTIP050</v>
      </c>
      <c r="N317" s="14" t="str">
        <f>IF([1]source_data!G319="","",IF([1]source_data!D319="","",VLOOKUP([1]source_data!D319,[1]geo_data!A:I,9,FALSE)))</f>
        <v>Weston-super-Mare South</v>
      </c>
      <c r="O317" s="14" t="str">
        <f>IF([1]source_data!G319="","",IF([1]source_data!D319="","",VLOOKUP([1]source_data!D319,[1]geo_data!A:I,8,FALSE)))</f>
        <v>E05010297</v>
      </c>
      <c r="P317" s="14" t="str">
        <f>IF([1]source_data!G319="","",IF(LEFT(O317,3)="E05","WD",IF(LEFT(O317,3)="S13","WD",IF(LEFT(O317,3)="W05","WD",IF(LEFT(O317,3)="W06","UA",IF(LEFT(O317,3)="S12","CA",IF(LEFT(O317,3)="E06","UA",IF(LEFT(O317,3)="E07","NMD",IF(LEFT(O317,3)="E08","MD",IF(LEFT(O317,3)="E09","LONB"))))))))))</f>
        <v>WD</v>
      </c>
      <c r="Q317" s="14" t="str">
        <f>IF([1]source_data!G319="","",IF([1]source_data!D319="","",VLOOKUP([1]source_data!D319,[1]geo_data!A:I,7,FALSE)))</f>
        <v>North Somerset</v>
      </c>
      <c r="R317" s="14" t="str">
        <f>IF([1]source_data!G319="","",IF([1]source_data!D319="","",VLOOKUP([1]source_data!D319,[1]geo_data!A:I,6,FALSE)))</f>
        <v>E06000024</v>
      </c>
      <c r="S317" s="14" t="str">
        <f>IF([1]source_data!G319="","",IF(LEFT(R317,3)="E05","WD",IF(LEFT(R317,3)="S13","WD",IF(LEFT(R317,3)="W05","WD",IF(LEFT(R317,3)="W06","UA",IF(LEFT(R317,3)="S12","CA",IF(LEFT(R317,3)="E06","UA",IF(LEFT(R317,3)="E07","NMD",IF(LEFT(R317,3)="E08","MD",IF(LEFT(R317,3)="E09","LONB"))))))))))</f>
        <v>UA</v>
      </c>
      <c r="T317" s="11" t="str">
        <f>IF([1]source_data!G319="","",IF([1]source_data!N319="","",[1]source_data!N319))</f>
        <v>Crisis Grant</v>
      </c>
      <c r="U317" s="15">
        <f>IF([1]source_data!G319="","",[1]tailored_settings!$B$8)</f>
        <v>46239</v>
      </c>
      <c r="V317" s="11" t="str">
        <f>IF([1]source_data!G319="","",[1]tailored_settings!$B$9)</f>
        <v>http://www.longleigh.org/</v>
      </c>
      <c r="W317" s="13" t="str">
        <f>IF([1]source_data!G319="","",IF([1]source_data!O319="","",[1]source_data!O319))</f>
        <v>2025-12-02</v>
      </c>
      <c r="X317" s="16" t="str">
        <f>IF([1]source_data!G319="","",IF([1]source_data!P319="","",[1]source_data!P319))</f>
        <v>2026-01-29</v>
      </c>
      <c r="Y317" s="17">
        <f>IF([1]source_data!G319="","",IF([1]source_data!Q319="","",[1]source_data!Q319))</f>
        <v>1</v>
      </c>
      <c r="Z317" s="18" t="str">
        <f>IF([1]source_data!G319="","",IF([1]source_data!I319="","",[1]tailored_settings!$B$10))</f>
        <v>Primary grant reason</v>
      </c>
      <c r="AA317" s="18" t="str">
        <f>IF([1]source_data!G319="","",IF([1]source_data!I319="","",[1]source_data!I319))</f>
        <v>7. Customer/family with a child/ren in receipt of means-tested free school meals.</v>
      </c>
      <c r="AB317" s="18" t="str">
        <f>IF([1]source_data!G319="","",IF([1]source_data!J319="","",[1]tailored_settings!$B$11))</f>
        <v/>
      </c>
      <c r="AC317" s="18" t="str">
        <f>IF([1]source_data!G319="","",IF([1]source_data!J319="","",[1]source_data!J319))</f>
        <v/>
      </c>
      <c r="AD317" s="18" t="str">
        <f>IF([1]source_data!G319="","",IF([1]source_data!K319="","",[1]tailored_settings!$B$12))</f>
        <v>Grant purpose</v>
      </c>
      <c r="AE317" s="18" t="str">
        <f>IF([1]source_data!G319="","",IF([1]source_data!K319="","",[1]source_data!K319))</f>
        <v>Food vouchers</v>
      </c>
      <c r="AF317" s="18" t="str">
        <f>IF([1]source_data!G319="","",IF([1]source_data!K319="","",[1]tailored_settings!$B$13))</f>
        <v>Grant purpose</v>
      </c>
      <c r="AG317" s="18" t="str">
        <f>IF([1]source_data!G319="","",IF([1]source_data!K319="","",[1]source_data!K319))</f>
        <v>Food vouchers</v>
      </c>
      <c r="AH317" s="18" t="str">
        <f>IF([1]source_data!G319="","",IF([1]source_data!M319="","",[1]tailored_settings!$B$14))</f>
        <v/>
      </c>
      <c r="AI317" s="18" t="str">
        <f>IF([1]source_data!G319="","",IF([1]source_data!M319="","",[1]source_data!M319))</f>
        <v/>
      </c>
    </row>
    <row r="318" spans="1:35" ht="16" x14ac:dyDescent="0.2">
      <c r="A318" s="11" t="str">
        <f>IF([1]source_data!G320="","",IF(AND([1]source_data!C320&lt;&gt;"",[1]tailored_settings!$B$15="Publish"),CONCATENATE([1]tailored_settings!$B$2&amp;[1]source_data!C320),IF(AND([1]source_data!C320&lt;&gt;"",[1]tailored_settings!$B$15="Do not publish"),CONCATENATE([1]tailored_settings!$B$2&amp;TEXT(ROW(A318)-1,"0000")&amp;"_"&amp;TEXT(F318,"yyyy-mm")),CONCATENATE([1]tailored_settings!$B$2&amp;TEXT(ROW(A318)-1,"0000")&amp;"_"&amp;TEXT(F318,"yyyy-mm")))))</f>
        <v>360G-Longleigh-E25-00402W</v>
      </c>
      <c r="B318" s="11" t="str">
        <f>IF([1]source_data!G320="","",IF([1]source_data!E320&lt;&gt;"",[1]source_data!E320,CONCATENATE("Grant to "&amp;G318)))</f>
        <v>Grant to Individual Recipient</v>
      </c>
      <c r="C318" s="11" t="str">
        <f>IF([1]source_data!G320="","",IF([1]source_data!F320="",_xlfn.XLOOKUP(T318,[1]tailored_settings!$B$20:$B$25,[1]tailored_settings!$A$20:$A$25,"")))</f>
        <v>Providing financial aid after an impactful incident</v>
      </c>
      <c r="D318" s="12">
        <f>IF([1]source_data!G320="","",IF([1]source_data!G320="","",[1]source_data!G320))</f>
        <v>2500</v>
      </c>
      <c r="E318" s="11" t="str">
        <f>IF([1]source_data!G320="","",[1]tailored_settings!$B$3)</f>
        <v>GBP</v>
      </c>
      <c r="F318" s="13" t="str">
        <f>IF([1]source_data!G320="","",IF([1]source_data!H320="","",[1]source_data!H320))</f>
        <v>2025-12-01</v>
      </c>
      <c r="G318" s="11" t="str">
        <f>IF([1]source_data!G320="","",[1]tailored_settings!$B$5)</f>
        <v>Individual Recipient</v>
      </c>
      <c r="H318" s="11" t="str">
        <f>IF([1]source_data!G320="","",IF(AND([1]source_data!A320&lt;&gt;"",[1]tailored_settings!$B$16="Publish"),CONCATENATE([1]tailored_settings!$B$2&amp;[1]source_data!A320),IF(AND([1]source_data!A320&lt;&gt;"",[1]tailored_settings!$B$16="Do not publish"),CONCATENATE([1]tailored_settings!$B$4&amp;TEXT(ROW(A318)-1,"0000")&amp;"_"&amp;TEXT(F318,"yyyy-mm")),CONCATENATE([1]tailored_settings!$B$4&amp;TEXT(ROW(A318)-1,"0000")&amp;"_"&amp;TEXT(F318,"yyyy-mm")))))</f>
        <v>360G-Longleigh-IND-0317_2025-12</v>
      </c>
      <c r="I318" s="11" t="str">
        <f>IF([1]source_data!G320="","",[1]tailored_settings!$B$7)</f>
        <v>Longleigh Foundation</v>
      </c>
      <c r="J318" s="11" t="str">
        <f>IF([1]source_data!G320="","",[1]tailored_settings!$B$6)</f>
        <v>GB-CHC-1169016</v>
      </c>
      <c r="K318" s="11" t="str">
        <f>IF([1]source_data!G320="","",IF([1]source_data!I320="","",VLOOKUP([1]source_data!I320,[1]codelist_mapping!A:C,3,FALSE)))</f>
        <v>GTIR030</v>
      </c>
      <c r="L318" s="11" t="str">
        <f>IF([1]source_data!G320="","",IF([1]source_data!J320="","",VLOOKUP([1]source_data!J320,[1]codelist_mapping!A:C,3,FALSE)))</f>
        <v/>
      </c>
      <c r="M318" s="11" t="str">
        <f>IF([1]source_data!G320="","",IF([1]source_data!K320="","",IF([1]source_data!M320&lt;&gt;"",CONCATENATE(VLOOKUP([1]source_data!K320,[1]codelist_mapping!F:H,3,FALSE)&amp;";"&amp;VLOOKUP([1]source_data!L320,[1]codelist_mapping!F:H,3,FALSE)&amp;";"&amp;VLOOKUP([1]source_data!M320,[1]codelist_mapping!F:H,3,FALSE)),IF([1]source_data!L320&lt;&gt;"",CONCATENATE(VLOOKUP([1]source_data!K320,[1]codelist_mapping!F:H,3,FALSE)&amp;";"&amp;VLOOKUP([1]source_data!L320,[1]codelist_mapping!F:H,3,FALSE)),IF([1]source_data!K320&lt;&gt;"",CONCATENATE(VLOOKUP([1]source_data!K320,[1]codelist_mapping!F:H,3,FALSE)))))))</f>
        <v>GTIP120</v>
      </c>
      <c r="N318" s="14" t="str">
        <f>IF([1]source_data!G320="","",IF([1]source_data!D320="","",VLOOKUP([1]source_data!D320,[1]geo_data!A:I,9,FALSE)))</f>
        <v>Wantage Charlton</v>
      </c>
      <c r="O318" s="14" t="str">
        <f>IF([1]source_data!G320="","",IF([1]source_data!D320="","",VLOOKUP([1]source_data!D320,[1]geo_data!A:I,8,FALSE)))</f>
        <v>E05012979</v>
      </c>
      <c r="P318" s="14" t="str">
        <f>IF([1]source_data!G320="","",IF(LEFT(O318,3)="E05","WD",IF(LEFT(O318,3)="S13","WD",IF(LEFT(O318,3)="W05","WD",IF(LEFT(O318,3)="W06","UA",IF(LEFT(O318,3)="S12","CA",IF(LEFT(O318,3)="E06","UA",IF(LEFT(O318,3)="E07","NMD",IF(LEFT(O318,3)="E08","MD",IF(LEFT(O318,3)="E09","LONB"))))))))))</f>
        <v>WD</v>
      </c>
      <c r="Q318" s="14" t="str">
        <f>IF([1]source_data!G320="","",IF([1]source_data!D320="","",VLOOKUP([1]source_data!D320,[1]geo_data!A:I,7,FALSE)))</f>
        <v>Vale of White Horse</v>
      </c>
      <c r="R318" s="14" t="str">
        <f>IF([1]source_data!G320="","",IF([1]source_data!D320="","",VLOOKUP([1]source_data!D320,[1]geo_data!A:I,6,FALSE)))</f>
        <v>E07000180</v>
      </c>
      <c r="S318" s="14" t="str">
        <f>IF([1]source_data!G320="","",IF(LEFT(R318,3)="E05","WD",IF(LEFT(R318,3)="S13","WD",IF(LEFT(R318,3)="W05","WD",IF(LEFT(R318,3)="W06","UA",IF(LEFT(R318,3)="S12","CA",IF(LEFT(R318,3)="E06","UA",IF(LEFT(R318,3)="E07","NMD",IF(LEFT(R318,3)="E08","MD",IF(LEFT(R318,3)="E09","LONB"))))))))))</f>
        <v>NMD</v>
      </c>
      <c r="T318" s="11" t="str">
        <f>IF([1]source_data!G320="","",IF([1]source_data!N320="","",[1]source_data!N320))</f>
        <v>Critical Incident Grant</v>
      </c>
      <c r="U318" s="15">
        <f>IF([1]source_data!G320="","",[1]tailored_settings!$B$8)</f>
        <v>46239</v>
      </c>
      <c r="V318" s="11" t="str">
        <f>IF([1]source_data!G320="","",[1]tailored_settings!$B$9)</f>
        <v>http://www.longleigh.org/</v>
      </c>
      <c r="W318" s="13" t="str">
        <f>IF([1]source_data!G320="","",IF([1]source_data!O320="","",[1]source_data!O320))</f>
        <v>2025-12-01</v>
      </c>
      <c r="X318" s="16" t="str">
        <f>IF([1]source_data!G320="","",IF([1]source_data!P320="","",[1]source_data!P320))</f>
        <v>2025-12-15</v>
      </c>
      <c r="Y318" s="17">
        <f>IF([1]source_data!G320="","",IF([1]source_data!Q320="","",[1]source_data!Q320))</f>
        <v>0</v>
      </c>
      <c r="Z318" s="18" t="str">
        <f>IF([1]source_data!G320="","",IF([1]source_data!I320="","",[1]tailored_settings!$B$10))</f>
        <v>Primary grant reason</v>
      </c>
      <c r="AA318" s="18" t="str">
        <f>IF([1]source_data!G320="","",IF([1]source_data!I320="","",[1]source_data!I320))</f>
        <v>1. Customer/family with a diagnosed condition or disability</v>
      </c>
      <c r="AB318" s="18" t="str">
        <f>IF([1]source_data!G320="","",IF([1]source_data!J320="","",[1]tailored_settings!$B$11))</f>
        <v/>
      </c>
      <c r="AC318" s="18" t="str">
        <f>IF([1]source_data!G320="","",IF([1]source_data!J320="","",[1]source_data!J320))</f>
        <v/>
      </c>
      <c r="AD318" s="18" t="str">
        <f>IF([1]source_data!G320="","",IF([1]source_data!K320="","",[1]tailored_settings!$B$12))</f>
        <v>Grant purpose</v>
      </c>
      <c r="AE318" s="18" t="str">
        <f>IF([1]source_data!G320="","",IF([1]source_data!K320="","",[1]source_data!K320))</f>
        <v>House Deep Clean</v>
      </c>
      <c r="AF318" s="18" t="str">
        <f>IF([1]source_data!G320="","",IF([1]source_data!K320="","",[1]tailored_settings!$B$13))</f>
        <v>Grant purpose</v>
      </c>
      <c r="AG318" s="18" t="str">
        <f>IF([1]source_data!G320="","",IF([1]source_data!K320="","",[1]source_data!K320))</f>
        <v>House Deep Clean</v>
      </c>
      <c r="AH318" s="18" t="str">
        <f>IF([1]source_data!G320="","",IF([1]source_data!M320="","",[1]tailored_settings!$B$14))</f>
        <v/>
      </c>
      <c r="AI318" s="18" t="str">
        <f>IF([1]source_data!G320="","",IF([1]source_data!M320="","",[1]source_data!M320))</f>
        <v/>
      </c>
    </row>
    <row r="319" spans="1:35" ht="16" x14ac:dyDescent="0.2">
      <c r="A319" s="11" t="str">
        <f>IF([1]source_data!G321="","",IF(AND([1]source_data!C321&lt;&gt;"",[1]tailored_settings!$B$15="Publish"),CONCATENATE([1]tailored_settings!$B$2&amp;[1]source_data!C321),IF(AND([1]source_data!C321&lt;&gt;"",[1]tailored_settings!$B$15="Do not publish"),CONCATENATE([1]tailored_settings!$B$2&amp;TEXT(ROW(A319)-1,"0000")&amp;"_"&amp;TEXT(F319,"yyyy-mm")),CONCATENATE([1]tailored_settings!$B$2&amp;TEXT(ROW(A319)-1,"0000")&amp;"_"&amp;TEXT(F319,"yyyy-mm")))))</f>
        <v>360G-Longleigh-E25-00403W</v>
      </c>
      <c r="B319" s="11" t="str">
        <f>IF([1]source_data!G321="","",IF([1]source_data!E321&lt;&gt;"",[1]source_data!E321,CONCATENATE("Grant to "&amp;G319)))</f>
        <v>Grant to Individual Recipient</v>
      </c>
      <c r="C319" s="11" t="str">
        <f>IF([1]source_data!G321="","",IF([1]source_data!F321="",_xlfn.XLOOKUP(T319,[1]tailored_settings!$B$20:$B$25,[1]tailored_settings!$A$20:$A$25,"")))</f>
        <v>Providing financial aid during a time of crisis</v>
      </c>
      <c r="D319" s="12">
        <f>IF([1]source_data!G321="","",IF([1]source_data!G321="","",[1]source_data!G321))</f>
        <v>350</v>
      </c>
      <c r="E319" s="11" t="str">
        <f>IF([1]source_data!G321="","",[1]tailored_settings!$B$3)</f>
        <v>GBP</v>
      </c>
      <c r="F319" s="13" t="str">
        <f>IF([1]source_data!G321="","",IF([1]source_data!H321="","",[1]source_data!H321))</f>
        <v>2025-12-02</v>
      </c>
      <c r="G319" s="11" t="str">
        <f>IF([1]source_data!G321="","",[1]tailored_settings!$B$5)</f>
        <v>Individual Recipient</v>
      </c>
      <c r="H319" s="11" t="str">
        <f>IF([1]source_data!G321="","",IF(AND([1]source_data!A321&lt;&gt;"",[1]tailored_settings!$B$16="Publish"),CONCATENATE([1]tailored_settings!$B$2&amp;[1]source_data!A321),IF(AND([1]source_data!A321&lt;&gt;"",[1]tailored_settings!$B$16="Do not publish"),CONCATENATE([1]tailored_settings!$B$4&amp;TEXT(ROW(A319)-1,"0000")&amp;"_"&amp;TEXT(F319,"yyyy-mm")),CONCATENATE([1]tailored_settings!$B$4&amp;TEXT(ROW(A319)-1,"0000")&amp;"_"&amp;TEXT(F319,"yyyy-mm")))))</f>
        <v>360G-Longleigh-IND-0318_2025-12</v>
      </c>
      <c r="I319" s="11" t="str">
        <f>IF([1]source_data!G321="","",[1]tailored_settings!$B$7)</f>
        <v>Longleigh Foundation</v>
      </c>
      <c r="J319" s="11" t="str">
        <f>IF([1]source_data!G321="","",[1]tailored_settings!$B$6)</f>
        <v>GB-CHC-1169016</v>
      </c>
      <c r="K319" s="11" t="str">
        <f>IF([1]source_data!G321="","",IF([1]source_data!I321="","",VLOOKUP([1]source_data!I321,[1]codelist_mapping!A:C,3,FALSE)))</f>
        <v>GTIR040</v>
      </c>
      <c r="L319" s="11" t="str">
        <f>IF([1]source_data!G321="","",IF([1]source_data!J321="","",VLOOKUP([1]source_data!J321,[1]codelist_mapping!A:C,3,FALSE)))</f>
        <v/>
      </c>
      <c r="M319" s="11" t="str">
        <f>IF([1]source_data!G321="","",IF([1]source_data!K321="","",IF([1]source_data!M321&lt;&gt;"",CONCATENATE(VLOOKUP([1]source_data!K321,[1]codelist_mapping!F:H,3,FALSE)&amp;";"&amp;VLOOKUP([1]source_data!L321,[1]codelist_mapping!F:H,3,FALSE)&amp;";"&amp;VLOOKUP([1]source_data!M321,[1]codelist_mapping!F:H,3,FALSE)),IF([1]source_data!L321&lt;&gt;"",CONCATENATE(VLOOKUP([1]source_data!K321,[1]codelist_mapping!F:H,3,FALSE)&amp;";"&amp;VLOOKUP([1]source_data!L321,[1]codelist_mapping!F:H,3,FALSE)),IF([1]source_data!K321&lt;&gt;"",CONCATENATE(VLOOKUP([1]source_data!K321,[1]codelist_mapping!F:H,3,FALSE)))))))</f>
        <v>GTIP070;GTIP050</v>
      </c>
      <c r="N319" s="14" t="str">
        <f>IF([1]source_data!G321="","",IF([1]source_data!D321="","",VLOOKUP([1]source_data!D321,[1]geo_data!A:I,9,FALSE)))</f>
        <v>Ruddington</v>
      </c>
      <c r="O319" s="14" t="str">
        <f>IF([1]source_data!G321="","",IF([1]source_data!D321="","",VLOOKUP([1]source_data!D321,[1]geo_data!A:I,8,FALSE)))</f>
        <v>E05014985</v>
      </c>
      <c r="P319" s="14" t="str">
        <f>IF([1]source_data!G321="","",IF(LEFT(O319,3)="E05","WD",IF(LEFT(O319,3)="S13","WD",IF(LEFT(O319,3)="W05","WD",IF(LEFT(O319,3)="W06","UA",IF(LEFT(O319,3)="S12","CA",IF(LEFT(O319,3)="E06","UA",IF(LEFT(O319,3)="E07","NMD",IF(LEFT(O319,3)="E08","MD",IF(LEFT(O319,3)="E09","LONB"))))))))))</f>
        <v>WD</v>
      </c>
      <c r="Q319" s="14" t="str">
        <f>IF([1]source_data!G321="","",IF([1]source_data!D321="","",VLOOKUP([1]source_data!D321,[1]geo_data!A:I,7,FALSE)))</f>
        <v>Rushcliffe</v>
      </c>
      <c r="R319" s="14" t="str">
        <f>IF([1]source_data!G321="","",IF([1]source_data!D321="","",VLOOKUP([1]source_data!D321,[1]geo_data!A:I,6,FALSE)))</f>
        <v>E07000176</v>
      </c>
      <c r="S319" s="14" t="str">
        <f>IF([1]source_data!G321="","",IF(LEFT(R319,3)="E05","WD",IF(LEFT(R319,3)="S13","WD",IF(LEFT(R319,3)="W05","WD",IF(LEFT(R319,3)="W06","UA",IF(LEFT(R319,3)="S12","CA",IF(LEFT(R319,3)="E06","UA",IF(LEFT(R319,3)="E07","NMD",IF(LEFT(R319,3)="E08","MD",IF(LEFT(R319,3)="E09","LONB"))))))))))</f>
        <v>NMD</v>
      </c>
      <c r="T319" s="11" t="str">
        <f>IF([1]source_data!G321="","",IF([1]source_data!N321="","",[1]source_data!N321))</f>
        <v>Crisis Grant</v>
      </c>
      <c r="U319" s="15">
        <f>IF([1]source_data!G321="","",[1]tailored_settings!$B$8)</f>
        <v>46239</v>
      </c>
      <c r="V319" s="11" t="str">
        <f>IF([1]source_data!G321="","",[1]tailored_settings!$B$9)</f>
        <v>http://www.longleigh.org/</v>
      </c>
      <c r="W319" s="13" t="str">
        <f>IF([1]source_data!G321="","",IF([1]source_data!O321="","",[1]source_data!O321))</f>
        <v>2025-12-02</v>
      </c>
      <c r="X319" s="16" t="str">
        <f>IF([1]source_data!G321="","",IF([1]source_data!P321="","",[1]source_data!P321))</f>
        <v>2026-01-29</v>
      </c>
      <c r="Y319" s="17">
        <f>IF([1]source_data!G321="","",IF([1]source_data!Q321="","",[1]source_data!Q321))</f>
        <v>1</v>
      </c>
      <c r="Z319" s="18" t="str">
        <f>IF([1]source_data!G321="","",IF([1]source_data!I321="","",[1]tailored_settings!$B$10))</f>
        <v>Primary grant reason</v>
      </c>
      <c r="AA319" s="18" t="str">
        <f>IF([1]source_data!G321="","",IF([1]source_data!I321="","",[1]source_data!I321))</f>
        <v>2. Customer/family receiving medication and/or therapy for a mental health condition or substance addiction.</v>
      </c>
      <c r="AB319" s="18" t="str">
        <f>IF([1]source_data!G321="","",IF([1]source_data!J321="","",[1]tailored_settings!$B$11))</f>
        <v/>
      </c>
      <c r="AC319" s="18" t="str">
        <f>IF([1]source_data!G321="","",IF([1]source_data!J321="","",[1]source_data!J321))</f>
        <v/>
      </c>
      <c r="AD319" s="18" t="str">
        <f>IF([1]source_data!G321="","",IF([1]source_data!K321="","",[1]tailored_settings!$B$12))</f>
        <v>Grant purpose</v>
      </c>
      <c r="AE319" s="18" t="str">
        <f>IF([1]source_data!G321="","",IF([1]source_data!K321="","",[1]source_data!K321))</f>
        <v>Food vouchers</v>
      </c>
      <c r="AF319" s="18" t="str">
        <f>IF([1]source_data!G321="","",IF([1]source_data!K321="","",[1]tailored_settings!$B$13))</f>
        <v>Grant purpose</v>
      </c>
      <c r="AG319" s="18" t="str">
        <f>IF([1]source_data!G321="","",IF([1]source_data!K321="","",[1]source_data!K321))</f>
        <v>Food vouchers</v>
      </c>
      <c r="AH319" s="18" t="str">
        <f>IF([1]source_data!G321="","",IF([1]source_data!M321="","",[1]tailored_settings!$B$14))</f>
        <v/>
      </c>
      <c r="AI319" s="18" t="str">
        <f>IF([1]source_data!G321="","",IF([1]source_data!M321="","",[1]source_data!M321))</f>
        <v/>
      </c>
    </row>
    <row r="320" spans="1:35" ht="16" x14ac:dyDescent="0.2">
      <c r="A320" s="11" t="str">
        <f>IF([1]source_data!G322="","",IF(AND([1]source_data!C322&lt;&gt;"",[1]tailored_settings!$B$15="Publish"),CONCATENATE([1]tailored_settings!$B$2&amp;[1]source_data!C322),IF(AND([1]source_data!C322&lt;&gt;"",[1]tailored_settings!$B$15="Do not publish"),CONCATENATE([1]tailored_settings!$B$2&amp;TEXT(ROW(A320)-1,"0000")&amp;"_"&amp;TEXT(F320,"yyyy-mm")),CONCATENATE([1]tailored_settings!$B$2&amp;TEXT(ROW(A320)-1,"0000")&amp;"_"&amp;TEXT(F320,"yyyy-mm")))))</f>
        <v>360G-Longleigh-E25-00404W</v>
      </c>
      <c r="B320" s="11" t="str">
        <f>IF([1]source_data!G322="","",IF([1]source_data!E322&lt;&gt;"",[1]source_data!E322,CONCATENATE("Grant to "&amp;G320)))</f>
        <v>Grant to Individual Recipient</v>
      </c>
      <c r="C320" s="11" t="str">
        <f>IF([1]source_data!G322="","",IF([1]source_data!F322="",_xlfn.XLOOKUP(T320,[1]tailored_settings!$B$20:$B$25,[1]tailored_settings!$A$20:$A$25,"")))</f>
        <v>Providing financial aid during a time of crisis</v>
      </c>
      <c r="D320" s="12">
        <f>IF([1]source_data!G322="","",IF([1]source_data!G322="","",[1]source_data!G322))</f>
        <v>350</v>
      </c>
      <c r="E320" s="11" t="str">
        <f>IF([1]source_data!G322="","",[1]tailored_settings!$B$3)</f>
        <v>GBP</v>
      </c>
      <c r="F320" s="13" t="str">
        <f>IF([1]source_data!G322="","",IF([1]source_data!H322="","",[1]source_data!H322))</f>
        <v>2025-12-11</v>
      </c>
      <c r="G320" s="11" t="str">
        <f>IF([1]source_data!G322="","",[1]tailored_settings!$B$5)</f>
        <v>Individual Recipient</v>
      </c>
      <c r="H320" s="11" t="str">
        <f>IF([1]source_data!G322="","",IF(AND([1]source_data!A322&lt;&gt;"",[1]tailored_settings!$B$16="Publish"),CONCATENATE([1]tailored_settings!$B$2&amp;[1]source_data!A322),IF(AND([1]source_data!A322&lt;&gt;"",[1]tailored_settings!$B$16="Do not publish"),CONCATENATE([1]tailored_settings!$B$4&amp;TEXT(ROW(A320)-1,"0000")&amp;"_"&amp;TEXT(F320,"yyyy-mm")),CONCATENATE([1]tailored_settings!$B$4&amp;TEXT(ROW(A320)-1,"0000")&amp;"_"&amp;TEXT(F320,"yyyy-mm")))))</f>
        <v>360G-Longleigh-IND-0319_2025-12</v>
      </c>
      <c r="I320" s="11" t="str">
        <f>IF([1]source_data!G322="","",[1]tailored_settings!$B$7)</f>
        <v>Longleigh Foundation</v>
      </c>
      <c r="J320" s="11" t="str">
        <f>IF([1]source_data!G322="","",[1]tailored_settings!$B$6)</f>
        <v>GB-CHC-1169016</v>
      </c>
      <c r="K320" s="11" t="str">
        <f>IF([1]source_data!G322="","",IF([1]source_data!I322="","",VLOOKUP([1]source_data!I322,[1]codelist_mapping!A:C,3,FALSE)))</f>
        <v>GTIR040</v>
      </c>
      <c r="L320" s="11" t="str">
        <f>IF([1]source_data!G322="","",IF([1]source_data!J322="","",VLOOKUP([1]source_data!J322,[1]codelist_mapping!A:C,3,FALSE)))</f>
        <v/>
      </c>
      <c r="M320" s="11" t="str">
        <f>IF([1]source_data!G322="","",IF([1]source_data!K322="","",IF([1]source_data!M322&lt;&gt;"",CONCATENATE(VLOOKUP([1]source_data!K322,[1]codelist_mapping!F:H,3,FALSE)&amp;";"&amp;VLOOKUP([1]source_data!L322,[1]codelist_mapping!F:H,3,FALSE)&amp;";"&amp;VLOOKUP([1]source_data!M322,[1]codelist_mapping!F:H,3,FALSE)),IF([1]source_data!L322&lt;&gt;"",CONCATENATE(VLOOKUP([1]source_data!K322,[1]codelist_mapping!F:H,3,FALSE)&amp;";"&amp;VLOOKUP([1]source_data!L322,[1]codelist_mapping!F:H,3,FALSE)),IF([1]source_data!K322&lt;&gt;"",CONCATENATE(VLOOKUP([1]source_data!K322,[1]codelist_mapping!F:H,3,FALSE)))))))</f>
        <v>GTIP070;GTIP050</v>
      </c>
      <c r="N320" s="14" t="str">
        <f>IF([1]source_data!G322="","",IF([1]source_data!D322="","",VLOOKUP([1]source_data!D322,[1]geo_data!A:I,9,FALSE)))</f>
        <v>Oldbury</v>
      </c>
      <c r="O320" s="14" t="str">
        <f>IF([1]source_data!G322="","",IF([1]source_data!D322="","",VLOOKUP([1]source_data!D322,[1]geo_data!A:I,8,FALSE)))</f>
        <v>E05001273</v>
      </c>
      <c r="P320" s="14" t="str">
        <f>IF([1]source_data!G322="","",IF(LEFT(O320,3)="E05","WD",IF(LEFT(O320,3)="S13","WD",IF(LEFT(O320,3)="W05","WD",IF(LEFT(O320,3)="W06","UA",IF(LEFT(O320,3)="S12","CA",IF(LEFT(O320,3)="E06","UA",IF(LEFT(O320,3)="E07","NMD",IF(LEFT(O320,3)="E08","MD",IF(LEFT(O320,3)="E09","LONB"))))))))))</f>
        <v>WD</v>
      </c>
      <c r="Q320" s="14" t="str">
        <f>IF([1]source_data!G322="","",IF([1]source_data!D322="","",VLOOKUP([1]source_data!D322,[1]geo_data!A:I,7,FALSE)))</f>
        <v>Sandwell</v>
      </c>
      <c r="R320" s="14" t="str">
        <f>IF([1]source_data!G322="","",IF([1]source_data!D322="","",VLOOKUP([1]source_data!D322,[1]geo_data!A:I,6,FALSE)))</f>
        <v>E08000028</v>
      </c>
      <c r="S320" s="14" t="str">
        <f>IF([1]source_data!G322="","",IF(LEFT(R320,3)="E05","WD",IF(LEFT(R320,3)="S13","WD",IF(LEFT(R320,3)="W05","WD",IF(LEFT(R320,3)="W06","UA",IF(LEFT(R320,3)="S12","CA",IF(LEFT(R320,3)="E06","UA",IF(LEFT(R320,3)="E07","NMD",IF(LEFT(R320,3)="E08","MD",IF(LEFT(R320,3)="E09","LONB"))))))))))</f>
        <v>MD</v>
      </c>
      <c r="T320" s="11" t="str">
        <f>IF([1]source_data!G322="","",IF([1]source_data!N322="","",[1]source_data!N322))</f>
        <v>Crisis Grant</v>
      </c>
      <c r="U320" s="15">
        <f>IF([1]source_data!G322="","",[1]tailored_settings!$B$8)</f>
        <v>46239</v>
      </c>
      <c r="V320" s="11" t="str">
        <f>IF([1]source_data!G322="","",[1]tailored_settings!$B$9)</f>
        <v>http://www.longleigh.org/</v>
      </c>
      <c r="W320" s="13" t="str">
        <f>IF([1]source_data!G322="","",IF([1]source_data!O322="","",[1]source_data!O322))</f>
        <v>2025-12-11</v>
      </c>
      <c r="X320" s="16" t="str">
        <f>IF([1]source_data!G322="","",IF([1]source_data!P322="","",[1]source_data!P322))</f>
        <v>2026-02-10</v>
      </c>
      <c r="Y320" s="17">
        <f>IF([1]source_data!G322="","",IF([1]source_data!Q322="","",[1]source_data!Q322))</f>
        <v>1</v>
      </c>
      <c r="Z320" s="18" t="str">
        <f>IF([1]source_data!G322="","",IF([1]source_data!I322="","",[1]tailored_settings!$B$10))</f>
        <v>Primary grant reason</v>
      </c>
      <c r="AA320" s="18" t="str">
        <f>IF([1]source_data!G322="","",IF([1]source_data!I322="","",[1]source_data!I322))</f>
        <v>2. Customer/family receiving medication and/or therapy for a mental health condition or substance addiction.</v>
      </c>
      <c r="AB320" s="18" t="str">
        <f>IF([1]source_data!G322="","",IF([1]source_data!J322="","",[1]tailored_settings!$B$11))</f>
        <v/>
      </c>
      <c r="AC320" s="18" t="str">
        <f>IF([1]source_data!G322="","",IF([1]source_data!J322="","",[1]source_data!J322))</f>
        <v/>
      </c>
      <c r="AD320" s="18" t="str">
        <f>IF([1]source_data!G322="","",IF([1]source_data!K322="","",[1]tailored_settings!$B$12))</f>
        <v>Grant purpose</v>
      </c>
      <c r="AE320" s="18" t="str">
        <f>IF([1]source_data!G322="","",IF([1]source_data!K322="","",[1]source_data!K322))</f>
        <v>Food vouchers</v>
      </c>
      <c r="AF320" s="18" t="str">
        <f>IF([1]source_data!G322="","",IF([1]source_data!K322="","",[1]tailored_settings!$B$13))</f>
        <v>Grant purpose</v>
      </c>
      <c r="AG320" s="18" t="str">
        <f>IF([1]source_data!G322="","",IF([1]source_data!K322="","",[1]source_data!K322))</f>
        <v>Food vouchers</v>
      </c>
      <c r="AH320" s="18" t="str">
        <f>IF([1]source_data!G322="","",IF([1]source_data!M322="","",[1]tailored_settings!$B$14))</f>
        <v/>
      </c>
      <c r="AI320" s="18" t="str">
        <f>IF([1]source_data!G322="","",IF([1]source_data!M322="","",[1]source_data!M322))</f>
        <v/>
      </c>
    </row>
    <row r="321" spans="1:35" ht="16" x14ac:dyDescent="0.2">
      <c r="A321" s="11" t="str">
        <f>IF([1]source_data!G323="","",IF(AND([1]source_data!C323&lt;&gt;"",[1]tailored_settings!$B$15="Publish"),CONCATENATE([1]tailored_settings!$B$2&amp;[1]source_data!C323),IF(AND([1]source_data!C323&lt;&gt;"",[1]tailored_settings!$B$15="Do not publish"),CONCATENATE([1]tailored_settings!$B$2&amp;TEXT(ROW(A321)-1,"0000")&amp;"_"&amp;TEXT(F321,"yyyy-mm")),CONCATENATE([1]tailored_settings!$B$2&amp;TEXT(ROW(A321)-1,"0000")&amp;"_"&amp;TEXT(F321,"yyyy-mm")))))</f>
        <v>360G-Longleigh-E25-00405W</v>
      </c>
      <c r="B321" s="11" t="str">
        <f>IF([1]source_data!G323="","",IF([1]source_data!E323&lt;&gt;"",[1]source_data!E323,CONCATENATE("Grant to "&amp;G321)))</f>
        <v>Grant to Individual Recipient</v>
      </c>
      <c r="C321" s="11" t="str">
        <f>IF([1]source_data!G323="","",IF([1]source_data!F323="",_xlfn.XLOOKUP(T321,[1]tailored_settings!$B$20:$B$25,[1]tailored_settings!$A$20:$A$25,"")))</f>
        <v>Helping to alleviate financial hardship</v>
      </c>
      <c r="D321" s="12">
        <f>IF([1]source_data!G323="","",IF([1]source_data!G323="","",[1]source_data!G323))</f>
        <v>338.98</v>
      </c>
      <c r="E321" s="11" t="str">
        <f>IF([1]source_data!G323="","",[1]tailored_settings!$B$3)</f>
        <v>GBP</v>
      </c>
      <c r="F321" s="13" t="str">
        <f>IF([1]source_data!G323="","",IF([1]source_data!H323="","",[1]source_data!H323))</f>
        <v>2025-12-09</v>
      </c>
      <c r="G321" s="11" t="str">
        <f>IF([1]source_data!G323="","",[1]tailored_settings!$B$5)</f>
        <v>Individual Recipient</v>
      </c>
      <c r="H321" s="11" t="str">
        <f>IF([1]source_data!G323="","",IF(AND([1]source_data!A323&lt;&gt;"",[1]tailored_settings!$B$16="Publish"),CONCATENATE([1]tailored_settings!$B$2&amp;[1]source_data!A323),IF(AND([1]source_data!A323&lt;&gt;"",[1]tailored_settings!$B$16="Do not publish"),CONCATENATE([1]tailored_settings!$B$4&amp;TEXT(ROW(A321)-1,"0000")&amp;"_"&amp;TEXT(F321,"yyyy-mm")),CONCATENATE([1]tailored_settings!$B$4&amp;TEXT(ROW(A321)-1,"0000")&amp;"_"&amp;TEXT(F321,"yyyy-mm")))))</f>
        <v>360G-Longleigh-IND-0320_2025-12</v>
      </c>
      <c r="I321" s="11" t="str">
        <f>IF([1]source_data!G323="","",[1]tailored_settings!$B$7)</f>
        <v>Longleigh Foundation</v>
      </c>
      <c r="J321" s="11" t="str">
        <f>IF([1]source_data!G323="","",[1]tailored_settings!$B$6)</f>
        <v>GB-CHC-1169016</v>
      </c>
      <c r="K321" s="11" t="str">
        <f>IF([1]source_data!G323="","",IF([1]source_data!I323="","",VLOOKUP([1]source_data!I323,[1]codelist_mapping!A:C,3,FALSE)))</f>
        <v>GTIR030</v>
      </c>
      <c r="L321" s="11" t="str">
        <f>IF([1]source_data!G323="","",IF([1]source_data!J323="","",VLOOKUP([1]source_data!J323,[1]codelist_mapping!A:C,3,FALSE)))</f>
        <v/>
      </c>
      <c r="M321" s="11" t="str">
        <f>IF([1]source_data!G323="","",IF([1]source_data!K323="","",IF([1]source_data!M323&lt;&gt;"",CONCATENATE(VLOOKUP([1]source_data!K323,[1]codelist_mapping!F:H,3,FALSE)&amp;";"&amp;VLOOKUP([1]source_data!L323,[1]codelist_mapping!F:H,3,FALSE)&amp;";"&amp;VLOOKUP([1]source_data!M323,[1]codelist_mapping!F:H,3,FALSE)),IF([1]source_data!L323&lt;&gt;"",CONCATENATE(VLOOKUP([1]source_data!K323,[1]codelist_mapping!F:H,3,FALSE)&amp;";"&amp;VLOOKUP([1]source_data!L323,[1]codelist_mapping!F:H,3,FALSE)),IF([1]source_data!K323&lt;&gt;"",CONCATENATE(VLOOKUP([1]source_data!K323,[1]codelist_mapping!F:H,3,FALSE)))))))</f>
        <v>GTIP020</v>
      </c>
      <c r="N321" s="14" t="str">
        <f>IF([1]source_data!G323="","",IF([1]source_data!D323="","",VLOOKUP([1]source_data!D323,[1]geo_data!A:I,9,FALSE)))</f>
        <v>Brighton Hill</v>
      </c>
      <c r="O321" s="14" t="str">
        <f>IF([1]source_data!G323="","",IF([1]source_data!D323="","",VLOOKUP([1]source_data!D323,[1]geo_data!A:I,8,FALSE)))</f>
        <v>E05013080</v>
      </c>
      <c r="P321" s="14" t="str">
        <f>IF([1]source_data!G323="","",IF(LEFT(O321,3)="E05","WD",IF(LEFT(O321,3)="S13","WD",IF(LEFT(O321,3)="W05","WD",IF(LEFT(O321,3)="W06","UA",IF(LEFT(O321,3)="S12","CA",IF(LEFT(O321,3)="E06","UA",IF(LEFT(O321,3)="E07","NMD",IF(LEFT(O321,3)="E08","MD",IF(LEFT(O321,3)="E09","LONB"))))))))))</f>
        <v>WD</v>
      </c>
      <c r="Q321" s="14" t="str">
        <f>IF([1]source_data!G323="","",IF([1]source_data!D323="","",VLOOKUP([1]source_data!D323,[1]geo_data!A:I,7,FALSE)))</f>
        <v>Basingstoke and Deane</v>
      </c>
      <c r="R321" s="14" t="str">
        <f>IF([1]source_data!G323="","",IF([1]source_data!D323="","",VLOOKUP([1]source_data!D323,[1]geo_data!A:I,6,FALSE)))</f>
        <v>E07000084</v>
      </c>
      <c r="S321" s="14" t="str">
        <f>IF([1]source_data!G323="","",IF(LEFT(R321,3)="E05","WD",IF(LEFT(R321,3)="S13","WD",IF(LEFT(R321,3)="W05","WD",IF(LEFT(R321,3)="W06","UA",IF(LEFT(R321,3)="S12","CA",IF(LEFT(R321,3)="E06","UA",IF(LEFT(R321,3)="E07","NMD",IF(LEFT(R321,3)="E08","MD",IF(LEFT(R321,3)="E09","LONB"))))))))))</f>
        <v>NMD</v>
      </c>
      <c r="T321" s="11" t="str">
        <f>IF([1]source_data!G323="","",IF([1]source_data!N323="","",[1]source_data!N323))</f>
        <v>Hardship Grant</v>
      </c>
      <c r="U321" s="15">
        <f>IF([1]source_data!G323="","",[1]tailored_settings!$B$8)</f>
        <v>46239</v>
      </c>
      <c r="V321" s="11" t="str">
        <f>IF([1]source_data!G323="","",[1]tailored_settings!$B$9)</f>
        <v>http://www.longleigh.org/</v>
      </c>
      <c r="W321" s="13" t="str">
        <f>IF([1]source_data!G323="","",IF([1]source_data!O323="","",[1]source_data!O323))</f>
        <v>2025-12-09</v>
      </c>
      <c r="X321" s="16" t="str">
        <f>IF([1]source_data!G323="","",IF([1]source_data!P323="","",[1]source_data!P323))</f>
        <v>2026-01-07</v>
      </c>
      <c r="Y321" s="17">
        <f>IF([1]source_data!G323="","",IF([1]source_data!Q323="","",[1]source_data!Q323))</f>
        <v>0</v>
      </c>
      <c r="Z321" s="18" t="str">
        <f>IF([1]source_data!G323="","",IF([1]source_data!I323="","",[1]tailored_settings!$B$10))</f>
        <v>Primary grant reason</v>
      </c>
      <c r="AA321" s="18" t="str">
        <f>IF([1]source_data!G323="","",IF([1]source_data!I323="","",[1]source_data!I323))</f>
        <v>1. Customer/family with a diagnosed condition or disability</v>
      </c>
      <c r="AB321" s="18" t="str">
        <f>IF([1]source_data!G323="","",IF([1]source_data!J323="","",[1]tailored_settings!$B$11))</f>
        <v/>
      </c>
      <c r="AC321" s="18" t="str">
        <f>IF([1]source_data!G323="","",IF([1]source_data!J323="","",[1]source_data!J323))</f>
        <v/>
      </c>
      <c r="AD321" s="18" t="str">
        <f>IF([1]source_data!G323="","",IF([1]source_data!K323="","",[1]tailored_settings!$B$12))</f>
        <v>Grant purpose</v>
      </c>
      <c r="AE321" s="18" t="str">
        <f>IF([1]source_data!G323="","",IF([1]source_data!K323="","",[1]source_data!K323))</f>
        <v>Appliances</v>
      </c>
      <c r="AF321" s="18" t="str">
        <f>IF([1]source_data!G323="","",IF([1]source_data!K323="","",[1]tailored_settings!$B$13))</f>
        <v>Grant purpose</v>
      </c>
      <c r="AG321" s="18" t="str">
        <f>IF([1]source_data!G323="","",IF([1]source_data!K323="","",[1]source_data!K323))</f>
        <v>Appliances</v>
      </c>
      <c r="AH321" s="18" t="str">
        <f>IF([1]source_data!G323="","",IF([1]source_data!M323="","",[1]tailored_settings!$B$14))</f>
        <v/>
      </c>
      <c r="AI321" s="18" t="str">
        <f>IF([1]source_data!G323="","",IF([1]source_data!M323="","",[1]source_data!M323))</f>
        <v/>
      </c>
    </row>
    <row r="322" spans="1:35" ht="16" x14ac:dyDescent="0.2">
      <c r="A322" s="11" t="str">
        <f>IF([1]source_data!G324="","",IF(AND([1]source_data!C324&lt;&gt;"",[1]tailored_settings!$B$15="Publish"),CONCATENATE([1]tailored_settings!$B$2&amp;[1]source_data!C324),IF(AND([1]source_data!C324&lt;&gt;"",[1]tailored_settings!$B$15="Do not publish"),CONCATENATE([1]tailored_settings!$B$2&amp;TEXT(ROW(A322)-1,"0000")&amp;"_"&amp;TEXT(F322,"yyyy-mm")),CONCATENATE([1]tailored_settings!$B$2&amp;TEXT(ROW(A322)-1,"0000")&amp;"_"&amp;TEXT(F322,"yyyy-mm")))))</f>
        <v>360G-Longleigh-E25-00406W</v>
      </c>
      <c r="B322" s="11" t="str">
        <f>IF([1]source_data!G324="","",IF([1]source_data!E324&lt;&gt;"",[1]source_data!E324,CONCATENATE("Grant to "&amp;G322)))</f>
        <v>Grant to Individual Recipient</v>
      </c>
      <c r="C322" s="11" t="str">
        <f>IF([1]source_data!G324="","",IF([1]source_data!F324="",_xlfn.XLOOKUP(T322,[1]tailored_settings!$B$20:$B$25,[1]tailored_settings!$A$20:$A$25,"")))</f>
        <v>Helping to alleviate financial hardship</v>
      </c>
      <c r="D322" s="12">
        <f>IF([1]source_data!G324="","",IF([1]source_data!G324="","",[1]source_data!G324))</f>
        <v>872.97</v>
      </c>
      <c r="E322" s="11" t="str">
        <f>IF([1]source_data!G324="","",[1]tailored_settings!$B$3)</f>
        <v>GBP</v>
      </c>
      <c r="F322" s="13" t="str">
        <f>IF([1]source_data!G324="","",IF([1]source_data!H324="","",[1]source_data!H324))</f>
        <v>2025-12-08</v>
      </c>
      <c r="G322" s="11" t="str">
        <f>IF([1]source_data!G324="","",[1]tailored_settings!$B$5)</f>
        <v>Individual Recipient</v>
      </c>
      <c r="H322" s="11" t="str">
        <f>IF([1]source_data!G324="","",IF(AND([1]source_data!A324&lt;&gt;"",[1]tailored_settings!$B$16="Publish"),CONCATENATE([1]tailored_settings!$B$2&amp;[1]source_data!A324),IF(AND([1]source_data!A324&lt;&gt;"",[1]tailored_settings!$B$16="Do not publish"),CONCATENATE([1]tailored_settings!$B$4&amp;TEXT(ROW(A322)-1,"0000")&amp;"_"&amp;TEXT(F322,"yyyy-mm")),CONCATENATE([1]tailored_settings!$B$4&amp;TEXT(ROW(A322)-1,"0000")&amp;"_"&amp;TEXT(F322,"yyyy-mm")))))</f>
        <v>360G-Longleigh-IND-0321_2025-12</v>
      </c>
      <c r="I322" s="11" t="str">
        <f>IF([1]source_data!G324="","",[1]tailored_settings!$B$7)</f>
        <v>Longleigh Foundation</v>
      </c>
      <c r="J322" s="11" t="str">
        <f>IF([1]source_data!G324="","",[1]tailored_settings!$B$6)</f>
        <v>GB-CHC-1169016</v>
      </c>
      <c r="K322" s="11" t="str">
        <f>IF([1]source_data!G324="","",IF([1]source_data!I324="","",VLOOKUP([1]source_data!I324,[1]codelist_mapping!A:C,3,FALSE)))</f>
        <v>GTIR080</v>
      </c>
      <c r="L322" s="11" t="str">
        <f>IF([1]source_data!G324="","",IF([1]source_data!J324="","",VLOOKUP([1]source_data!J324,[1]codelist_mapping!A:C,3,FALSE)))</f>
        <v/>
      </c>
      <c r="M322" s="11" t="str">
        <f>IF([1]source_data!G324="","",IF([1]source_data!K324="","",IF([1]source_data!M324&lt;&gt;"",CONCATENATE(VLOOKUP([1]source_data!K324,[1]codelist_mapping!F:H,3,FALSE)&amp;";"&amp;VLOOKUP([1]source_data!L324,[1]codelist_mapping!F:H,3,FALSE)&amp;";"&amp;VLOOKUP([1]source_data!M324,[1]codelist_mapping!F:H,3,FALSE)),IF([1]source_data!L324&lt;&gt;"",CONCATENATE(VLOOKUP([1]source_data!K324,[1]codelist_mapping!F:H,3,FALSE)&amp;";"&amp;VLOOKUP([1]source_data!L324,[1]codelist_mapping!F:H,3,FALSE)),IF([1]source_data!K324&lt;&gt;"",CONCATENATE(VLOOKUP([1]source_data!K324,[1]codelist_mapping!F:H,3,FALSE)))))))</f>
        <v>GTIP020</v>
      </c>
      <c r="N322" s="14" t="str">
        <f>IF([1]source_data!G324="","",IF([1]source_data!D324="","",VLOOKUP([1]source_data!D324,[1]geo_data!A:I,9,FALSE)))</f>
        <v>Kenilworth St John's</v>
      </c>
      <c r="O322" s="14" t="str">
        <f>IF([1]source_data!G324="","",IF([1]source_data!D324="","",VLOOKUP([1]source_data!D324,[1]geo_data!A:I,8,FALSE)))</f>
        <v>E05012620</v>
      </c>
      <c r="P322" s="14" t="str">
        <f>IF([1]source_data!G324="","",IF(LEFT(O322,3)="E05","WD",IF(LEFT(O322,3)="S13","WD",IF(LEFT(O322,3)="W05","WD",IF(LEFT(O322,3)="W06","UA",IF(LEFT(O322,3)="S12","CA",IF(LEFT(O322,3)="E06","UA",IF(LEFT(O322,3)="E07","NMD",IF(LEFT(O322,3)="E08","MD",IF(LEFT(O322,3)="E09","LONB"))))))))))</f>
        <v>WD</v>
      </c>
      <c r="Q322" s="14" t="str">
        <f>IF([1]source_data!G324="","",IF([1]source_data!D324="","",VLOOKUP([1]source_data!D324,[1]geo_data!A:I,7,FALSE)))</f>
        <v>Warwick</v>
      </c>
      <c r="R322" s="14" t="str">
        <f>IF([1]source_data!G324="","",IF([1]source_data!D324="","",VLOOKUP([1]source_data!D324,[1]geo_data!A:I,6,FALSE)))</f>
        <v>E07000222</v>
      </c>
      <c r="S322" s="14" t="str">
        <f>IF([1]source_data!G324="","",IF(LEFT(R322,3)="E05","WD",IF(LEFT(R322,3)="S13","WD",IF(LEFT(R322,3)="W05","WD",IF(LEFT(R322,3)="W06","UA",IF(LEFT(R322,3)="S12","CA",IF(LEFT(R322,3)="E06","UA",IF(LEFT(R322,3)="E07","NMD",IF(LEFT(R322,3)="E08","MD",IF(LEFT(R322,3)="E09","LONB"))))))))))</f>
        <v>NMD</v>
      </c>
      <c r="T322" s="11" t="str">
        <f>IF([1]source_data!G324="","",IF([1]source_data!N324="","",[1]source_data!N324))</f>
        <v>Hardship Grant</v>
      </c>
      <c r="U322" s="15">
        <f>IF([1]source_data!G324="","",[1]tailored_settings!$B$8)</f>
        <v>46239</v>
      </c>
      <c r="V322" s="11" t="str">
        <f>IF([1]source_data!G324="","",[1]tailored_settings!$B$9)</f>
        <v>http://www.longleigh.org/</v>
      </c>
      <c r="W322" s="13" t="str">
        <f>IF([1]source_data!G324="","",IF([1]source_data!O324="","",[1]source_data!O324))</f>
        <v>2025-12-08</v>
      </c>
      <c r="X322" s="16" t="str">
        <f>IF([1]source_data!G324="","",IF([1]source_data!P324="","",[1]source_data!P324))</f>
        <v>2026-01-05</v>
      </c>
      <c r="Y322" s="17">
        <f>IF([1]source_data!G324="","",IF([1]source_data!Q324="","",[1]source_data!Q324))</f>
        <v>0</v>
      </c>
      <c r="Z322" s="18" t="str">
        <f>IF([1]source_data!G324="","",IF([1]source_data!I324="","",[1]tailored_settings!$B$10))</f>
        <v>Primary grant reason</v>
      </c>
      <c r="AA322" s="18" t="str">
        <f>IF([1]source_data!G324="","",IF([1]source_data!I324="","",[1]source_data!I324))</f>
        <v>3. Customer/family moving from homelessness/supported living into independent living.</v>
      </c>
      <c r="AB322" s="18" t="str">
        <f>IF([1]source_data!G324="","",IF([1]source_data!J324="","",[1]tailored_settings!$B$11))</f>
        <v/>
      </c>
      <c r="AC322" s="18" t="str">
        <f>IF([1]source_data!G324="","",IF([1]source_data!J324="","",[1]source_data!J324))</f>
        <v/>
      </c>
      <c r="AD322" s="18" t="str">
        <f>IF([1]source_data!G324="","",IF([1]source_data!K324="","",[1]tailored_settings!$B$12))</f>
        <v>Grant purpose</v>
      </c>
      <c r="AE322" s="18" t="str">
        <f>IF([1]source_data!G324="","",IF([1]source_data!K324="","",[1]source_data!K324))</f>
        <v>Appliances</v>
      </c>
      <c r="AF322" s="18" t="str">
        <f>IF([1]source_data!G324="","",IF([1]source_data!K324="","",[1]tailored_settings!$B$13))</f>
        <v>Grant purpose</v>
      </c>
      <c r="AG322" s="18" t="str">
        <f>IF([1]source_data!G324="","",IF([1]source_data!K324="","",[1]source_data!K324))</f>
        <v>Appliances</v>
      </c>
      <c r="AH322" s="18" t="str">
        <f>IF([1]source_data!G324="","",IF([1]source_data!M324="","",[1]tailored_settings!$B$14))</f>
        <v/>
      </c>
      <c r="AI322" s="18" t="str">
        <f>IF([1]source_data!G324="","",IF([1]source_data!M324="","",[1]source_data!M324))</f>
        <v/>
      </c>
    </row>
    <row r="323" spans="1:35" ht="16" x14ac:dyDescent="0.2">
      <c r="A323" s="11" t="str">
        <f>IF([1]source_data!G325="","",IF(AND([1]source_data!C325&lt;&gt;"",[1]tailored_settings!$B$15="Publish"),CONCATENATE([1]tailored_settings!$B$2&amp;[1]source_data!C325),IF(AND([1]source_data!C325&lt;&gt;"",[1]tailored_settings!$B$15="Do not publish"),CONCATENATE([1]tailored_settings!$B$2&amp;TEXT(ROW(A323)-1,"0000")&amp;"_"&amp;TEXT(F323,"yyyy-mm")),CONCATENATE([1]tailored_settings!$B$2&amp;TEXT(ROW(A323)-1,"0000")&amp;"_"&amp;TEXT(F323,"yyyy-mm")))))</f>
        <v>360G-Longleigh-E25-00407W</v>
      </c>
      <c r="B323" s="11" t="str">
        <f>IF([1]source_data!G325="","",IF([1]source_data!E325&lt;&gt;"",[1]source_data!E325,CONCATENATE("Grant to "&amp;G323)))</f>
        <v>Grant to Individual Recipient</v>
      </c>
      <c r="C323" s="11" t="str">
        <f>IF([1]source_data!G325="","",IF([1]source_data!F325="",_xlfn.XLOOKUP(T323,[1]tailored_settings!$B$20:$B$25,[1]tailored_settings!$A$20:$A$25,"")))</f>
        <v>Helping to alleviate financial hardship</v>
      </c>
      <c r="D323" s="12">
        <f>IF([1]source_data!G325="","",IF([1]source_data!G325="","",[1]source_data!G325))</f>
        <v>683.26</v>
      </c>
      <c r="E323" s="11" t="str">
        <f>IF([1]source_data!G325="","",[1]tailored_settings!$B$3)</f>
        <v>GBP</v>
      </c>
      <c r="F323" s="13" t="str">
        <f>IF([1]source_data!G325="","",IF([1]source_data!H325="","",[1]source_data!H325))</f>
        <v>2025-12-08</v>
      </c>
      <c r="G323" s="11" t="str">
        <f>IF([1]source_data!G325="","",[1]tailored_settings!$B$5)</f>
        <v>Individual Recipient</v>
      </c>
      <c r="H323" s="11" t="str">
        <f>IF([1]source_data!G325="","",IF(AND([1]source_data!A325&lt;&gt;"",[1]tailored_settings!$B$16="Publish"),CONCATENATE([1]tailored_settings!$B$2&amp;[1]source_data!A325),IF(AND([1]source_data!A325&lt;&gt;"",[1]tailored_settings!$B$16="Do not publish"),CONCATENATE([1]tailored_settings!$B$4&amp;TEXT(ROW(A323)-1,"0000")&amp;"_"&amp;TEXT(F323,"yyyy-mm")),CONCATENATE([1]tailored_settings!$B$4&amp;TEXT(ROW(A323)-1,"0000")&amp;"_"&amp;TEXT(F323,"yyyy-mm")))))</f>
        <v>360G-Longleigh-IND-0322_2025-12</v>
      </c>
      <c r="I323" s="11" t="str">
        <f>IF([1]source_data!G325="","",[1]tailored_settings!$B$7)</f>
        <v>Longleigh Foundation</v>
      </c>
      <c r="J323" s="11" t="str">
        <f>IF([1]source_data!G325="","",[1]tailored_settings!$B$6)</f>
        <v>GB-CHC-1169016</v>
      </c>
      <c r="K323" s="11" t="str">
        <f>IF([1]source_data!G325="","",IF([1]source_data!I325="","",VLOOKUP([1]source_data!I325,[1]codelist_mapping!A:C,3,FALSE)))</f>
        <v>GTIR040</v>
      </c>
      <c r="L323" s="11" t="str">
        <f>IF([1]source_data!G325="","",IF([1]source_data!J325="","",VLOOKUP([1]source_data!J325,[1]codelist_mapping!A:C,3,FALSE)))</f>
        <v/>
      </c>
      <c r="M323" s="11" t="str">
        <f>IF([1]source_data!G325="","",IF([1]source_data!K325="","",IF([1]source_data!M325&lt;&gt;"",CONCATENATE(VLOOKUP([1]source_data!K325,[1]codelist_mapping!F:H,3,FALSE)&amp;";"&amp;VLOOKUP([1]source_data!L325,[1]codelist_mapping!F:H,3,FALSE)&amp;";"&amp;VLOOKUP([1]source_data!M325,[1]codelist_mapping!F:H,3,FALSE)),IF([1]source_data!L325&lt;&gt;"",CONCATENATE(VLOOKUP([1]source_data!K325,[1]codelist_mapping!F:H,3,FALSE)&amp;";"&amp;VLOOKUP([1]source_data!L325,[1]codelist_mapping!F:H,3,FALSE)),IF([1]source_data!K325&lt;&gt;"",CONCATENATE(VLOOKUP([1]source_data!K325,[1]codelist_mapping!F:H,3,FALSE)))))))</f>
        <v>GTIP020;GTIP060;GTIP050</v>
      </c>
      <c r="N323" s="14" t="str">
        <f>IF([1]source_data!G325="","",IF([1]source_data!D325="","",VLOOKUP([1]source_data!D325,[1]geo_data!A:I,9,FALSE)))</f>
        <v>Highbridge &amp; Burnham South</v>
      </c>
      <c r="O323" s="14" t="str">
        <f>IF([1]source_data!G325="","",IF([1]source_data!D325="","",VLOOKUP([1]source_data!D325,[1]geo_data!A:I,8,FALSE)))</f>
        <v>E05014364</v>
      </c>
      <c r="P323" s="14" t="str">
        <f>IF([1]source_data!G325="","",IF(LEFT(O323,3)="E05","WD",IF(LEFT(O323,3)="S13","WD",IF(LEFT(O323,3)="W05","WD",IF(LEFT(O323,3)="W06","UA",IF(LEFT(O323,3)="S12","CA",IF(LEFT(O323,3)="E06","UA",IF(LEFT(O323,3)="E07","NMD",IF(LEFT(O323,3)="E08","MD",IF(LEFT(O323,3)="E09","LONB"))))))))))</f>
        <v>WD</v>
      </c>
      <c r="Q323" s="14" t="str">
        <f>IF([1]source_data!G325="","",IF([1]source_data!D325="","",VLOOKUP([1]source_data!D325,[1]geo_data!A:I,7,FALSE)))</f>
        <v>Somerset</v>
      </c>
      <c r="R323" s="14" t="str">
        <f>IF([1]source_data!G325="","",IF([1]source_data!D325="","",VLOOKUP([1]source_data!D325,[1]geo_data!A:I,6,FALSE)))</f>
        <v>E06000066</v>
      </c>
      <c r="S323" s="14" t="str">
        <f>IF([1]source_data!G325="","",IF(LEFT(R323,3)="E05","WD",IF(LEFT(R323,3)="S13","WD",IF(LEFT(R323,3)="W05","WD",IF(LEFT(R323,3)="W06","UA",IF(LEFT(R323,3)="S12","CA",IF(LEFT(R323,3)="E06","UA",IF(LEFT(R323,3)="E07","NMD",IF(LEFT(R323,3)="E08","MD",IF(LEFT(R323,3)="E09","LONB"))))))))))</f>
        <v>UA</v>
      </c>
      <c r="T323" s="11" t="str">
        <f>IF([1]source_data!G325="","",IF([1]source_data!N325="","",[1]source_data!N325))</f>
        <v>Hardship Grant</v>
      </c>
      <c r="U323" s="15">
        <f>IF([1]source_data!G325="","",[1]tailored_settings!$B$8)</f>
        <v>46239</v>
      </c>
      <c r="V323" s="11" t="str">
        <f>IF([1]source_data!G325="","",[1]tailored_settings!$B$9)</f>
        <v>http://www.longleigh.org/</v>
      </c>
      <c r="W323" s="13" t="str">
        <f>IF([1]source_data!G325="","",IF([1]source_data!O325="","",[1]source_data!O325))</f>
        <v>2025-12-08</v>
      </c>
      <c r="X323" s="16" t="str">
        <f>IF([1]source_data!G325="","",IF([1]source_data!P325="","",[1]source_data!P325))</f>
        <v>2026-03-20</v>
      </c>
      <c r="Y323" s="17">
        <f>IF([1]source_data!G325="","",IF([1]source_data!Q325="","",[1]source_data!Q325))</f>
        <v>3</v>
      </c>
      <c r="Z323" s="18" t="str">
        <f>IF([1]source_data!G325="","",IF([1]source_data!I325="","",[1]tailored_settings!$B$10))</f>
        <v>Primary grant reason</v>
      </c>
      <c r="AA323" s="18" t="str">
        <f>IF([1]source_data!G325="","",IF([1]source_data!I325="","",[1]source_data!I325))</f>
        <v>2. Customer/family receiving medication and/or therapy for a mental health condition or substance addiction.</v>
      </c>
      <c r="AB323" s="18" t="str">
        <f>IF([1]source_data!G325="","",IF([1]source_data!J325="","",[1]tailored_settings!$B$11))</f>
        <v/>
      </c>
      <c r="AC323" s="18" t="str">
        <f>IF([1]source_data!G325="","",IF([1]source_data!J325="","",[1]source_data!J325))</f>
        <v/>
      </c>
      <c r="AD323" s="18" t="str">
        <f>IF([1]source_data!G325="","",IF([1]source_data!K325="","",[1]tailored_settings!$B$12))</f>
        <v>Grant purpose</v>
      </c>
      <c r="AE323" s="18" t="str">
        <f>IF([1]source_data!G325="","",IF([1]source_data!K325="","",[1]source_data!K325))</f>
        <v xml:space="preserve">Furniture </v>
      </c>
      <c r="AF323" s="18" t="str">
        <f>IF([1]source_data!G325="","",IF([1]source_data!K325="","",[1]tailored_settings!$B$13))</f>
        <v>Grant purpose</v>
      </c>
      <c r="AG323" s="18" t="str">
        <f>IF([1]source_data!G325="","",IF([1]source_data!K325="","",[1]source_data!K325))</f>
        <v xml:space="preserve">Furniture </v>
      </c>
      <c r="AH323" s="18" t="str">
        <f>IF([1]source_data!G325="","",IF([1]source_data!M325="","",[1]tailored_settings!$B$14))</f>
        <v>Grant purpose</v>
      </c>
      <c r="AI323" s="18" t="str">
        <f>IF([1]source_data!G325="","",IF([1]source_data!M325="","",[1]source_data!M325))</f>
        <v>Utility vouchers</v>
      </c>
    </row>
    <row r="324" spans="1:35" ht="16" x14ac:dyDescent="0.2">
      <c r="A324" s="11" t="str">
        <f>IF([1]source_data!G326="","",IF(AND([1]source_data!C326&lt;&gt;"",[1]tailored_settings!$B$15="Publish"),CONCATENATE([1]tailored_settings!$B$2&amp;[1]source_data!C326),IF(AND([1]source_data!C326&lt;&gt;"",[1]tailored_settings!$B$15="Do not publish"),CONCATENATE([1]tailored_settings!$B$2&amp;TEXT(ROW(A324)-1,"0000")&amp;"_"&amp;TEXT(F324,"yyyy-mm")),CONCATENATE([1]tailored_settings!$B$2&amp;TEXT(ROW(A324)-1,"0000")&amp;"_"&amp;TEXT(F324,"yyyy-mm")))))</f>
        <v>360G-Longleigh-E25-00408W</v>
      </c>
      <c r="B324" s="11" t="str">
        <f>IF([1]source_data!G326="","",IF([1]source_data!E326&lt;&gt;"",[1]source_data!E326,CONCATENATE("Grant to "&amp;G324)))</f>
        <v>Grant to Individual Recipient</v>
      </c>
      <c r="C324" s="11" t="str">
        <f>IF([1]source_data!G326="","",IF([1]source_data!F326="",_xlfn.XLOOKUP(T324,[1]tailored_settings!$B$20:$B$25,[1]tailored_settings!$A$20:$A$25,"")))</f>
        <v>Providing financial aid during a time of crisis</v>
      </c>
      <c r="D324" s="12">
        <f>IF([1]source_data!G326="","",IF([1]source_data!G326="","",[1]source_data!G326))</f>
        <v>350</v>
      </c>
      <c r="E324" s="11" t="str">
        <f>IF([1]source_data!G326="","",[1]tailored_settings!$B$3)</f>
        <v>GBP</v>
      </c>
      <c r="F324" s="13" t="str">
        <f>IF([1]source_data!G326="","",IF([1]source_data!H326="","",[1]source_data!H326))</f>
        <v>2025-12-11</v>
      </c>
      <c r="G324" s="11" t="str">
        <f>IF([1]source_data!G326="","",[1]tailored_settings!$B$5)</f>
        <v>Individual Recipient</v>
      </c>
      <c r="H324" s="11" t="str">
        <f>IF([1]source_data!G326="","",IF(AND([1]source_data!A326&lt;&gt;"",[1]tailored_settings!$B$16="Publish"),CONCATENATE([1]tailored_settings!$B$2&amp;[1]source_data!A326),IF(AND([1]source_data!A326&lt;&gt;"",[1]tailored_settings!$B$16="Do not publish"),CONCATENATE([1]tailored_settings!$B$4&amp;TEXT(ROW(A324)-1,"0000")&amp;"_"&amp;TEXT(F324,"yyyy-mm")),CONCATENATE([1]tailored_settings!$B$4&amp;TEXT(ROW(A324)-1,"0000")&amp;"_"&amp;TEXT(F324,"yyyy-mm")))))</f>
        <v>360G-Longleigh-IND-0323_2025-12</v>
      </c>
      <c r="I324" s="11" t="str">
        <f>IF([1]source_data!G326="","",[1]tailored_settings!$B$7)</f>
        <v>Longleigh Foundation</v>
      </c>
      <c r="J324" s="11" t="str">
        <f>IF([1]source_data!G326="","",[1]tailored_settings!$B$6)</f>
        <v>GB-CHC-1169016</v>
      </c>
      <c r="K324" s="11" t="str">
        <f>IF([1]source_data!G326="","",IF([1]source_data!I326="","",VLOOKUP([1]source_data!I326,[1]codelist_mapping!A:C,3,FALSE)))</f>
        <v>GTIR030</v>
      </c>
      <c r="L324" s="11" t="str">
        <f>IF([1]source_data!G326="","",IF([1]source_data!J326="","",VLOOKUP([1]source_data!J326,[1]codelist_mapping!A:C,3,FALSE)))</f>
        <v/>
      </c>
      <c r="M324" s="11" t="str">
        <f>IF([1]source_data!G326="","",IF([1]source_data!K326="","",IF([1]source_data!M326&lt;&gt;"",CONCATENATE(VLOOKUP([1]source_data!K326,[1]codelist_mapping!F:H,3,FALSE)&amp;";"&amp;VLOOKUP([1]source_data!L326,[1]codelist_mapping!F:H,3,FALSE)&amp;";"&amp;VLOOKUP([1]source_data!M326,[1]codelist_mapping!F:H,3,FALSE)),IF([1]source_data!L326&lt;&gt;"",CONCATENATE(VLOOKUP([1]source_data!K326,[1]codelist_mapping!F:H,3,FALSE)&amp;";"&amp;VLOOKUP([1]source_data!L326,[1]codelist_mapping!F:H,3,FALSE)),IF([1]source_data!K326&lt;&gt;"",CONCATENATE(VLOOKUP([1]source_data!K326,[1]codelist_mapping!F:H,3,FALSE)))))))</f>
        <v>GTIP070;GTIP050</v>
      </c>
      <c r="N324" s="14" t="str">
        <f>IF([1]source_data!G326="","",IF([1]source_data!D326="","",VLOOKUP([1]source_data!D326,[1]geo_data!A:I,9,FALSE)))</f>
        <v>Killingbeck &amp; Seacroft</v>
      </c>
      <c r="O324" s="14" t="str">
        <f>IF([1]source_data!G326="","",IF([1]source_data!D326="","",VLOOKUP([1]source_data!D326,[1]geo_data!A:I,8,FALSE)))</f>
        <v>E05011400</v>
      </c>
      <c r="P324" s="14" t="str">
        <f>IF([1]source_data!G326="","",IF(LEFT(O324,3)="E05","WD",IF(LEFT(O324,3)="S13","WD",IF(LEFT(O324,3)="W05","WD",IF(LEFT(O324,3)="W06","UA",IF(LEFT(O324,3)="S12","CA",IF(LEFT(O324,3)="E06","UA",IF(LEFT(O324,3)="E07","NMD",IF(LEFT(O324,3)="E08","MD",IF(LEFT(O324,3)="E09","LONB"))))))))))</f>
        <v>WD</v>
      </c>
      <c r="Q324" s="14" t="str">
        <f>IF([1]source_data!G326="","",IF([1]source_data!D326="","",VLOOKUP([1]source_data!D326,[1]geo_data!A:I,7,FALSE)))</f>
        <v>Leeds</v>
      </c>
      <c r="R324" s="14" t="str">
        <f>IF([1]source_data!G326="","",IF([1]source_data!D326="","",VLOOKUP([1]source_data!D326,[1]geo_data!A:I,6,FALSE)))</f>
        <v>E08000035</v>
      </c>
      <c r="S324" s="14" t="str">
        <f>IF([1]source_data!G326="","",IF(LEFT(R324,3)="E05","WD",IF(LEFT(R324,3)="S13","WD",IF(LEFT(R324,3)="W05","WD",IF(LEFT(R324,3)="W06","UA",IF(LEFT(R324,3)="S12","CA",IF(LEFT(R324,3)="E06","UA",IF(LEFT(R324,3)="E07","NMD",IF(LEFT(R324,3)="E08","MD",IF(LEFT(R324,3)="E09","LONB"))))))))))</f>
        <v>MD</v>
      </c>
      <c r="T324" s="11" t="str">
        <f>IF([1]source_data!G326="","",IF([1]source_data!N326="","",[1]source_data!N326))</f>
        <v>Crisis Grant</v>
      </c>
      <c r="U324" s="15">
        <f>IF([1]source_data!G326="","",[1]tailored_settings!$B$8)</f>
        <v>46239</v>
      </c>
      <c r="V324" s="11" t="str">
        <f>IF([1]source_data!G326="","",[1]tailored_settings!$B$9)</f>
        <v>http://www.longleigh.org/</v>
      </c>
      <c r="W324" s="13" t="str">
        <f>IF([1]source_data!G326="","",IF([1]source_data!O326="","",[1]source_data!O326))</f>
        <v>2025-12-11</v>
      </c>
      <c r="X324" s="16" t="str">
        <f>IF([1]source_data!G326="","",IF([1]source_data!P326="","",[1]source_data!P326))</f>
        <v>2026-02-20</v>
      </c>
      <c r="Y324" s="17">
        <f>IF([1]source_data!G326="","",IF([1]source_data!Q326="","",[1]source_data!Q326))</f>
        <v>2</v>
      </c>
      <c r="Z324" s="18" t="str">
        <f>IF([1]source_data!G326="","",IF([1]source_data!I326="","",[1]tailored_settings!$B$10))</f>
        <v>Primary grant reason</v>
      </c>
      <c r="AA324" s="18" t="str">
        <f>IF([1]source_data!G326="","",IF([1]source_data!I326="","",[1]source_data!I326))</f>
        <v>1. Customer/family with a diagnosed condition or disability</v>
      </c>
      <c r="AB324" s="18" t="str">
        <f>IF([1]source_data!G326="","",IF([1]source_data!J326="","",[1]tailored_settings!$B$11))</f>
        <v/>
      </c>
      <c r="AC324" s="18" t="str">
        <f>IF([1]source_data!G326="","",IF([1]source_data!J326="","",[1]source_data!J326))</f>
        <v/>
      </c>
      <c r="AD324" s="18" t="str">
        <f>IF([1]source_data!G326="","",IF([1]source_data!K326="","",[1]tailored_settings!$B$12))</f>
        <v>Grant purpose</v>
      </c>
      <c r="AE324" s="18" t="str">
        <f>IF([1]source_data!G326="","",IF([1]source_data!K326="","",[1]source_data!K326))</f>
        <v>Food vouchers</v>
      </c>
      <c r="AF324" s="18" t="str">
        <f>IF([1]source_data!G326="","",IF([1]source_data!K326="","",[1]tailored_settings!$B$13))</f>
        <v>Grant purpose</v>
      </c>
      <c r="AG324" s="18" t="str">
        <f>IF([1]source_data!G326="","",IF([1]source_data!K326="","",[1]source_data!K326))</f>
        <v>Food vouchers</v>
      </c>
      <c r="AH324" s="18" t="str">
        <f>IF([1]source_data!G326="","",IF([1]source_data!M326="","",[1]tailored_settings!$B$14))</f>
        <v/>
      </c>
      <c r="AI324" s="18" t="str">
        <f>IF([1]source_data!G326="","",IF([1]source_data!M326="","",[1]source_data!M326))</f>
        <v/>
      </c>
    </row>
    <row r="325" spans="1:35" ht="16" x14ac:dyDescent="0.2">
      <c r="A325" s="11" t="str">
        <f>IF([1]source_data!G327="","",IF(AND([1]source_data!C327&lt;&gt;"",[1]tailored_settings!$B$15="Publish"),CONCATENATE([1]tailored_settings!$B$2&amp;[1]source_data!C327),IF(AND([1]source_data!C327&lt;&gt;"",[1]tailored_settings!$B$15="Do not publish"),CONCATENATE([1]tailored_settings!$B$2&amp;TEXT(ROW(A325)-1,"0000")&amp;"_"&amp;TEXT(F325,"yyyy-mm")),CONCATENATE([1]tailored_settings!$B$2&amp;TEXT(ROW(A325)-1,"0000")&amp;"_"&amp;TEXT(F325,"yyyy-mm")))))</f>
        <v>360G-Longleigh-E25-00409W</v>
      </c>
      <c r="B325" s="11" t="str">
        <f>IF([1]source_data!G327="","",IF([1]source_data!E327&lt;&gt;"",[1]source_data!E327,CONCATENATE("Grant to "&amp;G325)))</f>
        <v>Grant to Individual Recipient</v>
      </c>
      <c r="C325" s="11" t="str">
        <f>IF([1]source_data!G327="","",IF([1]source_data!F327="",_xlfn.XLOOKUP(T325,[1]tailored_settings!$B$20:$B$25,[1]tailored_settings!$A$20:$A$25,"")))</f>
        <v>Providing financial aid during a time of crisis</v>
      </c>
      <c r="D325" s="12">
        <f>IF([1]source_data!G327="","",IF([1]source_data!G327="","",[1]source_data!G327))</f>
        <v>350</v>
      </c>
      <c r="E325" s="11" t="str">
        <f>IF([1]source_data!G327="","",[1]tailored_settings!$B$3)</f>
        <v>GBP</v>
      </c>
      <c r="F325" s="13" t="str">
        <f>IF([1]source_data!G327="","",IF([1]source_data!H327="","",[1]source_data!H327))</f>
        <v>2025-12-11</v>
      </c>
      <c r="G325" s="11" t="str">
        <f>IF([1]source_data!G327="","",[1]tailored_settings!$B$5)</f>
        <v>Individual Recipient</v>
      </c>
      <c r="H325" s="11" t="str">
        <f>IF([1]source_data!G327="","",IF(AND([1]source_data!A327&lt;&gt;"",[1]tailored_settings!$B$16="Publish"),CONCATENATE([1]tailored_settings!$B$2&amp;[1]source_data!A327),IF(AND([1]source_data!A327&lt;&gt;"",[1]tailored_settings!$B$16="Do not publish"),CONCATENATE([1]tailored_settings!$B$4&amp;TEXT(ROW(A325)-1,"0000")&amp;"_"&amp;TEXT(F325,"yyyy-mm")),CONCATENATE([1]tailored_settings!$B$4&amp;TEXT(ROW(A325)-1,"0000")&amp;"_"&amp;TEXT(F325,"yyyy-mm")))))</f>
        <v>360G-Longleigh-IND-0324_2025-12</v>
      </c>
      <c r="I325" s="11" t="str">
        <f>IF([1]source_data!G327="","",[1]tailored_settings!$B$7)</f>
        <v>Longleigh Foundation</v>
      </c>
      <c r="J325" s="11" t="str">
        <f>IF([1]source_data!G327="","",[1]tailored_settings!$B$6)</f>
        <v>GB-CHC-1169016</v>
      </c>
      <c r="K325" s="11" t="str">
        <f>IF([1]source_data!G327="","",IF([1]source_data!I327="","",VLOOKUP([1]source_data!I327,[1]codelist_mapping!A:C,3,FALSE)))</f>
        <v>GTIR030</v>
      </c>
      <c r="L325" s="11" t="str">
        <f>IF([1]source_data!G327="","",IF([1]source_data!J327="","",VLOOKUP([1]source_data!J327,[1]codelist_mapping!A:C,3,FALSE)))</f>
        <v/>
      </c>
      <c r="M325" s="11" t="str">
        <f>IF([1]source_data!G327="","",IF([1]source_data!K327="","",IF([1]source_data!M327&lt;&gt;"",CONCATENATE(VLOOKUP([1]source_data!K327,[1]codelist_mapping!F:H,3,FALSE)&amp;";"&amp;VLOOKUP([1]source_data!L327,[1]codelist_mapping!F:H,3,FALSE)&amp;";"&amp;VLOOKUP([1]source_data!M327,[1]codelist_mapping!F:H,3,FALSE)),IF([1]source_data!L327&lt;&gt;"",CONCATENATE(VLOOKUP([1]source_data!K327,[1]codelist_mapping!F:H,3,FALSE)&amp;";"&amp;VLOOKUP([1]source_data!L327,[1]codelist_mapping!F:H,3,FALSE)),IF([1]source_data!K327&lt;&gt;"",CONCATENATE(VLOOKUP([1]source_data!K327,[1]codelist_mapping!F:H,3,FALSE)))))))</f>
        <v>GTIP070;GTIP050</v>
      </c>
      <c r="N325" s="14" t="str">
        <f>IF([1]source_data!G327="","",IF([1]source_data!D327="","",VLOOKUP([1]source_data!D327,[1]geo_data!A:I,9,FALSE)))</f>
        <v>Harpur</v>
      </c>
      <c r="O325" s="14" t="str">
        <f>IF([1]source_data!G327="","",IF([1]source_data!D327="","",VLOOKUP([1]source_data!D327,[1]geo_data!A:I,8,FALSE)))</f>
        <v>E05014502</v>
      </c>
      <c r="P325" s="14" t="str">
        <f>IF([1]source_data!G327="","",IF(LEFT(O325,3)="E05","WD",IF(LEFT(O325,3)="S13","WD",IF(LEFT(O325,3)="W05","WD",IF(LEFT(O325,3)="W06","UA",IF(LEFT(O325,3)="S12","CA",IF(LEFT(O325,3)="E06","UA",IF(LEFT(O325,3)="E07","NMD",IF(LEFT(O325,3)="E08","MD",IF(LEFT(O325,3)="E09","LONB"))))))))))</f>
        <v>WD</v>
      </c>
      <c r="Q325" s="14" t="str">
        <f>IF([1]source_data!G327="","",IF([1]source_data!D327="","",VLOOKUP([1]source_data!D327,[1]geo_data!A:I,7,FALSE)))</f>
        <v>Bedford</v>
      </c>
      <c r="R325" s="14" t="str">
        <f>IF([1]source_data!G327="","",IF([1]source_data!D327="","",VLOOKUP([1]source_data!D327,[1]geo_data!A:I,6,FALSE)))</f>
        <v>E06000055</v>
      </c>
      <c r="S325" s="14" t="str">
        <f>IF([1]source_data!G327="","",IF(LEFT(R325,3)="E05","WD",IF(LEFT(R325,3)="S13","WD",IF(LEFT(R325,3)="W05","WD",IF(LEFT(R325,3)="W06","UA",IF(LEFT(R325,3)="S12","CA",IF(LEFT(R325,3)="E06","UA",IF(LEFT(R325,3)="E07","NMD",IF(LEFT(R325,3)="E08","MD",IF(LEFT(R325,3)="E09","LONB"))))))))))</f>
        <v>UA</v>
      </c>
      <c r="T325" s="11" t="str">
        <f>IF([1]source_data!G327="","",IF([1]source_data!N327="","",[1]source_data!N327))</f>
        <v>Crisis Grant</v>
      </c>
      <c r="U325" s="15">
        <f>IF([1]source_data!G327="","",[1]tailored_settings!$B$8)</f>
        <v>46239</v>
      </c>
      <c r="V325" s="11" t="str">
        <f>IF([1]source_data!G327="","",[1]tailored_settings!$B$9)</f>
        <v>http://www.longleigh.org/</v>
      </c>
      <c r="W325" s="13" t="str">
        <f>IF([1]source_data!G327="","",IF([1]source_data!O327="","",[1]source_data!O327))</f>
        <v>2025-12-11</v>
      </c>
      <c r="X325" s="16" t="str">
        <f>IF([1]source_data!G327="","",IF([1]source_data!P327="","",[1]source_data!P327))</f>
        <v>2026-01-23</v>
      </c>
      <c r="Y325" s="17">
        <f>IF([1]source_data!G327="","",IF([1]source_data!Q327="","",[1]source_data!Q327))</f>
        <v>1</v>
      </c>
      <c r="Z325" s="18" t="str">
        <f>IF([1]source_data!G327="","",IF([1]source_data!I327="","",[1]tailored_settings!$B$10))</f>
        <v>Primary grant reason</v>
      </c>
      <c r="AA325" s="18" t="str">
        <f>IF([1]source_data!G327="","",IF([1]source_data!I327="","",[1]source_data!I327))</f>
        <v>1. Customer/family with a diagnosed condition or disability</v>
      </c>
      <c r="AB325" s="18" t="str">
        <f>IF([1]source_data!G327="","",IF([1]source_data!J327="","",[1]tailored_settings!$B$11))</f>
        <v/>
      </c>
      <c r="AC325" s="18" t="str">
        <f>IF([1]source_data!G327="","",IF([1]source_data!J327="","",[1]source_data!J327))</f>
        <v/>
      </c>
      <c r="AD325" s="18" t="str">
        <f>IF([1]source_data!G327="","",IF([1]source_data!K327="","",[1]tailored_settings!$B$12))</f>
        <v>Grant purpose</v>
      </c>
      <c r="AE325" s="18" t="str">
        <f>IF([1]source_data!G327="","",IF([1]source_data!K327="","",[1]source_data!K327))</f>
        <v>Food vouchers</v>
      </c>
      <c r="AF325" s="18" t="str">
        <f>IF([1]source_data!G327="","",IF([1]source_data!K327="","",[1]tailored_settings!$B$13))</f>
        <v>Grant purpose</v>
      </c>
      <c r="AG325" s="18" t="str">
        <f>IF([1]source_data!G327="","",IF([1]source_data!K327="","",[1]source_data!K327))</f>
        <v>Food vouchers</v>
      </c>
      <c r="AH325" s="18" t="str">
        <f>IF([1]source_data!G327="","",IF([1]source_data!M327="","",[1]tailored_settings!$B$14))</f>
        <v/>
      </c>
      <c r="AI325" s="18" t="str">
        <f>IF([1]source_data!G327="","",IF([1]source_data!M327="","",[1]source_data!M327))</f>
        <v/>
      </c>
    </row>
    <row r="326" spans="1:35" ht="16" x14ac:dyDescent="0.2">
      <c r="A326" s="11" t="str">
        <f>IF([1]source_data!G328="","",IF(AND([1]source_data!C328&lt;&gt;"",[1]tailored_settings!$B$15="Publish"),CONCATENATE([1]tailored_settings!$B$2&amp;[1]source_data!C328),IF(AND([1]source_data!C328&lt;&gt;"",[1]tailored_settings!$B$15="Do not publish"),CONCATENATE([1]tailored_settings!$B$2&amp;TEXT(ROW(A326)-1,"0000")&amp;"_"&amp;TEXT(F326,"yyyy-mm")),CONCATENATE([1]tailored_settings!$B$2&amp;TEXT(ROW(A326)-1,"0000")&amp;"_"&amp;TEXT(F326,"yyyy-mm")))))</f>
        <v>360G-Longleigh-E25-00410W</v>
      </c>
      <c r="B326" s="11" t="str">
        <f>IF([1]source_data!G328="","",IF([1]source_data!E328&lt;&gt;"",[1]source_data!E328,CONCATENATE("Grant to "&amp;G326)))</f>
        <v>Grant to Individual Recipient</v>
      </c>
      <c r="C326" s="11" t="str">
        <f>IF([1]source_data!G328="","",IF([1]source_data!F328="",_xlfn.XLOOKUP(T326,[1]tailored_settings!$B$20:$B$25,[1]tailored_settings!$A$20:$A$25,"")))</f>
        <v>Providing financial aid during a time of crisis</v>
      </c>
      <c r="D326" s="12">
        <f>IF([1]source_data!G328="","",IF([1]source_data!G328="","",[1]source_data!G328))</f>
        <v>350</v>
      </c>
      <c r="E326" s="11" t="str">
        <f>IF([1]source_data!G328="","",[1]tailored_settings!$B$3)</f>
        <v>GBP</v>
      </c>
      <c r="F326" s="13" t="str">
        <f>IF([1]source_data!G328="","",IF([1]source_data!H328="","",[1]source_data!H328))</f>
        <v>2025-12-08</v>
      </c>
      <c r="G326" s="11" t="str">
        <f>IF([1]source_data!G328="","",[1]tailored_settings!$B$5)</f>
        <v>Individual Recipient</v>
      </c>
      <c r="H326" s="11" t="str">
        <f>IF([1]source_data!G328="","",IF(AND([1]source_data!A328&lt;&gt;"",[1]tailored_settings!$B$16="Publish"),CONCATENATE([1]tailored_settings!$B$2&amp;[1]source_data!A328),IF(AND([1]source_data!A328&lt;&gt;"",[1]tailored_settings!$B$16="Do not publish"),CONCATENATE([1]tailored_settings!$B$4&amp;TEXT(ROW(A326)-1,"0000")&amp;"_"&amp;TEXT(F326,"yyyy-mm")),CONCATENATE([1]tailored_settings!$B$4&amp;TEXT(ROW(A326)-1,"0000")&amp;"_"&amp;TEXT(F326,"yyyy-mm")))))</f>
        <v>360G-Longleigh-IND-0325_2025-12</v>
      </c>
      <c r="I326" s="11" t="str">
        <f>IF([1]source_data!G328="","",[1]tailored_settings!$B$7)</f>
        <v>Longleigh Foundation</v>
      </c>
      <c r="J326" s="11" t="str">
        <f>IF([1]source_data!G328="","",[1]tailored_settings!$B$6)</f>
        <v>GB-CHC-1169016</v>
      </c>
      <c r="K326" s="11" t="str">
        <f>IF([1]source_data!G328="","",IF([1]source_data!I328="","",VLOOKUP([1]source_data!I328,[1]codelist_mapping!A:C,3,FALSE)))</f>
        <v>GTIR040</v>
      </c>
      <c r="L326" s="11" t="str">
        <f>IF([1]source_data!G328="","",IF([1]source_data!J328="","",VLOOKUP([1]source_data!J328,[1]codelist_mapping!A:C,3,FALSE)))</f>
        <v/>
      </c>
      <c r="M326" s="11" t="str">
        <f>IF([1]source_data!G328="","",IF([1]source_data!K328="","",IF([1]source_data!M328&lt;&gt;"",CONCATENATE(VLOOKUP([1]source_data!K328,[1]codelist_mapping!F:H,3,FALSE)&amp;";"&amp;VLOOKUP([1]source_data!L328,[1]codelist_mapping!F:H,3,FALSE)&amp;";"&amp;VLOOKUP([1]source_data!M328,[1]codelist_mapping!F:H,3,FALSE)),IF([1]source_data!L328&lt;&gt;"",CONCATENATE(VLOOKUP([1]source_data!K328,[1]codelist_mapping!F:H,3,FALSE)&amp;";"&amp;VLOOKUP([1]source_data!L328,[1]codelist_mapping!F:H,3,FALSE)),IF([1]source_data!K328&lt;&gt;"",CONCATENATE(VLOOKUP([1]source_data!K328,[1]codelist_mapping!F:H,3,FALSE)))))))</f>
        <v>GTIP070;GTIP050</v>
      </c>
      <c r="N326" s="14" t="str">
        <f>IF([1]source_data!G328="","",IF([1]source_data!D328="","",VLOOKUP([1]source_data!D328,[1]geo_data!A:I,9,FALSE)))</f>
        <v>Highbridge &amp; Burnham South</v>
      </c>
      <c r="O326" s="14" t="str">
        <f>IF([1]source_data!G328="","",IF([1]source_data!D328="","",VLOOKUP([1]source_data!D328,[1]geo_data!A:I,8,FALSE)))</f>
        <v>E05014364</v>
      </c>
      <c r="P326" s="14" t="str">
        <f>IF([1]source_data!G328="","",IF(LEFT(O326,3)="E05","WD",IF(LEFT(O326,3)="S13","WD",IF(LEFT(O326,3)="W05","WD",IF(LEFT(O326,3)="W06","UA",IF(LEFT(O326,3)="S12","CA",IF(LEFT(O326,3)="E06","UA",IF(LEFT(O326,3)="E07","NMD",IF(LEFT(O326,3)="E08","MD",IF(LEFT(O326,3)="E09","LONB"))))))))))</f>
        <v>WD</v>
      </c>
      <c r="Q326" s="14" t="str">
        <f>IF([1]source_data!G328="","",IF([1]source_data!D328="","",VLOOKUP([1]source_data!D328,[1]geo_data!A:I,7,FALSE)))</f>
        <v>Somerset</v>
      </c>
      <c r="R326" s="14" t="str">
        <f>IF([1]source_data!G328="","",IF([1]source_data!D328="","",VLOOKUP([1]source_data!D328,[1]geo_data!A:I,6,FALSE)))</f>
        <v>E06000066</v>
      </c>
      <c r="S326" s="14" t="str">
        <f>IF([1]source_data!G328="","",IF(LEFT(R326,3)="E05","WD",IF(LEFT(R326,3)="S13","WD",IF(LEFT(R326,3)="W05","WD",IF(LEFT(R326,3)="W06","UA",IF(LEFT(R326,3)="S12","CA",IF(LEFT(R326,3)="E06","UA",IF(LEFT(R326,3)="E07","NMD",IF(LEFT(R326,3)="E08","MD",IF(LEFT(R326,3)="E09","LONB"))))))))))</f>
        <v>UA</v>
      </c>
      <c r="T326" s="11" t="str">
        <f>IF([1]source_data!G328="","",IF([1]source_data!N328="","",[1]source_data!N328))</f>
        <v>Crisis Grant</v>
      </c>
      <c r="U326" s="15">
        <f>IF([1]source_data!G328="","",[1]tailored_settings!$B$8)</f>
        <v>46239</v>
      </c>
      <c r="V326" s="11" t="str">
        <f>IF([1]source_data!G328="","",[1]tailored_settings!$B$9)</f>
        <v>http://www.longleigh.org/</v>
      </c>
      <c r="W326" s="13" t="str">
        <f>IF([1]source_data!G328="","",IF([1]source_data!O328="","",[1]source_data!O328))</f>
        <v>2025-12-08</v>
      </c>
      <c r="X326" s="16" t="str">
        <f>IF([1]source_data!G328="","",IF([1]source_data!P328="","",[1]source_data!P328))</f>
        <v>2026-01-13</v>
      </c>
      <c r="Y326" s="17">
        <f>IF([1]source_data!G328="","",IF([1]source_data!Q328="","",[1]source_data!Q328))</f>
        <v>1</v>
      </c>
      <c r="Z326" s="18" t="str">
        <f>IF([1]source_data!G328="","",IF([1]source_data!I328="","",[1]tailored_settings!$B$10))</f>
        <v>Primary grant reason</v>
      </c>
      <c r="AA326" s="18" t="str">
        <f>IF([1]source_data!G328="","",IF([1]source_data!I328="","",[1]source_data!I328))</f>
        <v>2. Customer/family receiving medication and/or therapy for a mental health condition or substance addiction.</v>
      </c>
      <c r="AB326" s="18" t="str">
        <f>IF([1]source_data!G328="","",IF([1]source_data!J328="","",[1]tailored_settings!$B$11))</f>
        <v/>
      </c>
      <c r="AC326" s="18" t="str">
        <f>IF([1]source_data!G328="","",IF([1]source_data!J328="","",[1]source_data!J328))</f>
        <v/>
      </c>
      <c r="AD326" s="18" t="str">
        <f>IF([1]source_data!G328="","",IF([1]source_data!K328="","",[1]tailored_settings!$B$12))</f>
        <v>Grant purpose</v>
      </c>
      <c r="AE326" s="18" t="str">
        <f>IF([1]source_data!G328="","",IF([1]source_data!K328="","",[1]source_data!K328))</f>
        <v>Food vouchers</v>
      </c>
      <c r="AF326" s="18" t="str">
        <f>IF([1]source_data!G328="","",IF([1]source_data!K328="","",[1]tailored_settings!$B$13))</f>
        <v>Grant purpose</v>
      </c>
      <c r="AG326" s="18" t="str">
        <f>IF([1]source_data!G328="","",IF([1]source_data!K328="","",[1]source_data!K328))</f>
        <v>Food vouchers</v>
      </c>
      <c r="AH326" s="18" t="str">
        <f>IF([1]source_data!G328="","",IF([1]source_data!M328="","",[1]tailored_settings!$B$14))</f>
        <v/>
      </c>
      <c r="AI326" s="18" t="str">
        <f>IF([1]source_data!G328="","",IF([1]source_data!M328="","",[1]source_data!M328))</f>
        <v/>
      </c>
    </row>
    <row r="327" spans="1:35" ht="16" x14ac:dyDescent="0.2">
      <c r="A327" s="11" t="str">
        <f>IF([1]source_data!G329="","",IF(AND([1]source_data!C329&lt;&gt;"",[1]tailored_settings!$B$15="Publish"),CONCATENATE([1]tailored_settings!$B$2&amp;[1]source_data!C329),IF(AND([1]source_data!C329&lt;&gt;"",[1]tailored_settings!$B$15="Do not publish"),CONCATENATE([1]tailored_settings!$B$2&amp;TEXT(ROW(A327)-1,"0000")&amp;"_"&amp;TEXT(F327,"yyyy-mm")),CONCATENATE([1]tailored_settings!$B$2&amp;TEXT(ROW(A327)-1,"0000")&amp;"_"&amp;TEXT(F327,"yyyy-mm")))))</f>
        <v>360G-Longleigh-E25-00411W</v>
      </c>
      <c r="B327" s="11" t="str">
        <f>IF([1]source_data!G329="","",IF([1]source_data!E329&lt;&gt;"",[1]source_data!E329,CONCATENATE("Grant to "&amp;G327)))</f>
        <v>Grant to Individual Recipient</v>
      </c>
      <c r="C327" s="11" t="str">
        <f>IF([1]source_data!G329="","",IF([1]source_data!F329="",_xlfn.XLOOKUP(T327,[1]tailored_settings!$B$20:$B$25,[1]tailored_settings!$A$20:$A$25,"")))</f>
        <v>Helping to alleviate financial hardship</v>
      </c>
      <c r="D327" s="12">
        <f>IF([1]source_data!G329="","",IF([1]source_data!G329="","",[1]source_data!G329))</f>
        <v>955.0100000000001</v>
      </c>
      <c r="E327" s="11" t="str">
        <f>IF([1]source_data!G329="","",[1]tailored_settings!$B$3)</f>
        <v>GBP</v>
      </c>
      <c r="F327" s="13" t="str">
        <f>IF([1]source_data!G329="","",IF([1]source_data!H329="","",[1]source_data!H329))</f>
        <v>2025-12-08</v>
      </c>
      <c r="G327" s="11" t="str">
        <f>IF([1]source_data!G329="","",[1]tailored_settings!$B$5)</f>
        <v>Individual Recipient</v>
      </c>
      <c r="H327" s="11" t="str">
        <f>IF([1]source_data!G329="","",IF(AND([1]source_data!A329&lt;&gt;"",[1]tailored_settings!$B$16="Publish"),CONCATENATE([1]tailored_settings!$B$2&amp;[1]source_data!A329),IF(AND([1]source_data!A329&lt;&gt;"",[1]tailored_settings!$B$16="Do not publish"),CONCATENATE([1]tailored_settings!$B$4&amp;TEXT(ROW(A327)-1,"0000")&amp;"_"&amp;TEXT(F327,"yyyy-mm")),CONCATENATE([1]tailored_settings!$B$4&amp;TEXT(ROW(A327)-1,"0000")&amp;"_"&amp;TEXT(F327,"yyyy-mm")))))</f>
        <v>360G-Longleigh-IND-0326_2025-12</v>
      </c>
      <c r="I327" s="11" t="str">
        <f>IF([1]source_data!G329="","",[1]tailored_settings!$B$7)</f>
        <v>Longleigh Foundation</v>
      </c>
      <c r="J327" s="11" t="str">
        <f>IF([1]source_data!G329="","",[1]tailored_settings!$B$6)</f>
        <v>GB-CHC-1169016</v>
      </c>
      <c r="K327" s="11" t="str">
        <f>IF([1]source_data!G329="","",IF([1]source_data!I329="","",VLOOKUP([1]source_data!I329,[1]codelist_mapping!A:C,3,FALSE)))</f>
        <v>GTIR030</v>
      </c>
      <c r="L327" s="11" t="str">
        <f>IF([1]source_data!G329="","",IF([1]source_data!J329="","",VLOOKUP([1]source_data!J329,[1]codelist_mapping!A:C,3,FALSE)))</f>
        <v/>
      </c>
      <c r="M327" s="11" t="str">
        <f>IF([1]source_data!G329="","",IF([1]source_data!K329="","",IF([1]source_data!M329&lt;&gt;"",CONCATENATE(VLOOKUP([1]source_data!K329,[1]codelist_mapping!F:H,3,FALSE)&amp;";"&amp;VLOOKUP([1]source_data!L329,[1]codelist_mapping!F:H,3,FALSE)&amp;";"&amp;VLOOKUP([1]source_data!M329,[1]codelist_mapping!F:H,3,FALSE)),IF([1]source_data!L329&lt;&gt;"",CONCATENATE(VLOOKUP([1]source_data!K329,[1]codelist_mapping!F:H,3,FALSE)&amp;";"&amp;VLOOKUP([1]source_data!L329,[1]codelist_mapping!F:H,3,FALSE)),IF([1]source_data!K329&lt;&gt;"",CONCATENATE(VLOOKUP([1]source_data!K329,[1]codelist_mapping!F:H,3,FALSE)))))))</f>
        <v>GTIP040;GTIP080;GTIP050</v>
      </c>
      <c r="N327" s="14" t="str">
        <f>IF([1]source_data!G329="","",IF([1]source_data!D329="","",VLOOKUP([1]source_data!D329,[1]geo_data!A:I,9,FALSE)))</f>
        <v>Bradwell</v>
      </c>
      <c r="O327" s="14" t="str">
        <f>IF([1]source_data!G329="","",IF([1]source_data!D329="","",VLOOKUP([1]source_data!D329,[1]geo_data!A:I,8,FALSE)))</f>
        <v>E05009409</v>
      </c>
      <c r="P327" s="14" t="str">
        <f>IF([1]source_data!G329="","",IF(LEFT(O327,3)="E05","WD",IF(LEFT(O327,3)="S13","WD",IF(LEFT(O327,3)="W05","WD",IF(LEFT(O327,3)="W06","UA",IF(LEFT(O327,3)="S12","CA",IF(LEFT(O327,3)="E06","UA",IF(LEFT(O327,3)="E07","NMD",IF(LEFT(O327,3)="E08","MD",IF(LEFT(O327,3)="E09","LONB"))))))))))</f>
        <v>WD</v>
      </c>
      <c r="Q327" s="14" t="str">
        <f>IF([1]source_data!G329="","",IF([1]source_data!D329="","",VLOOKUP([1]source_data!D329,[1]geo_data!A:I,7,FALSE)))</f>
        <v>Milton Keynes</v>
      </c>
      <c r="R327" s="14" t="str">
        <f>IF([1]source_data!G329="","",IF([1]source_data!D329="","",VLOOKUP([1]source_data!D329,[1]geo_data!A:I,6,FALSE)))</f>
        <v>E06000042</v>
      </c>
      <c r="S327" s="14" t="str">
        <f>IF([1]source_data!G329="","",IF(LEFT(R327,3)="E05","WD",IF(LEFT(R327,3)="S13","WD",IF(LEFT(R327,3)="W05","WD",IF(LEFT(R327,3)="W06","UA",IF(LEFT(R327,3)="S12","CA",IF(LEFT(R327,3)="E06","UA",IF(LEFT(R327,3)="E07","NMD",IF(LEFT(R327,3)="E08","MD",IF(LEFT(R327,3)="E09","LONB"))))))))))</f>
        <v>UA</v>
      </c>
      <c r="T327" s="11" t="str">
        <f>IF([1]source_data!G329="","",IF([1]source_data!N329="","",[1]source_data!N329))</f>
        <v>Hardship Grant</v>
      </c>
      <c r="U327" s="15">
        <f>IF([1]source_data!G329="","",[1]tailored_settings!$B$8)</f>
        <v>46239</v>
      </c>
      <c r="V327" s="11" t="str">
        <f>IF([1]source_data!G329="","",[1]tailored_settings!$B$9)</f>
        <v>http://www.longleigh.org/</v>
      </c>
      <c r="W327" s="13" t="str">
        <f>IF([1]source_data!G329="","",IF([1]source_data!O329="","",[1]source_data!O329))</f>
        <v>2025-12-08</v>
      </c>
      <c r="X327" s="16" t="str">
        <f>IF([1]source_data!G329="","",IF([1]source_data!P329="","",[1]source_data!P329))</f>
        <v>2026-03-20</v>
      </c>
      <c r="Y327" s="17">
        <f>IF([1]source_data!G329="","",IF([1]source_data!Q329="","",[1]source_data!Q329))</f>
        <v>3</v>
      </c>
      <c r="Z327" s="18" t="str">
        <f>IF([1]source_data!G329="","",IF([1]source_data!I329="","",[1]tailored_settings!$B$10))</f>
        <v>Primary grant reason</v>
      </c>
      <c r="AA327" s="18" t="str">
        <f>IF([1]source_data!G329="","",IF([1]source_data!I329="","",[1]source_data!I329))</f>
        <v>1. Customer/family with a diagnosed condition or disability</v>
      </c>
      <c r="AB327" s="18" t="str">
        <f>IF([1]source_data!G329="","",IF([1]source_data!J329="","",[1]tailored_settings!$B$11))</f>
        <v/>
      </c>
      <c r="AC327" s="18" t="str">
        <f>IF([1]source_data!G329="","",IF([1]source_data!J329="","",[1]source_data!J329))</f>
        <v/>
      </c>
      <c r="AD327" s="18" t="str">
        <f>IF([1]source_data!G329="","",IF([1]source_data!K329="","",[1]tailored_settings!$B$12))</f>
        <v>Grant purpose</v>
      </c>
      <c r="AE327" s="18" t="str">
        <f>IF([1]source_data!G329="","",IF([1]source_data!K329="","",[1]source_data!K329))</f>
        <v>Laptops</v>
      </c>
      <c r="AF327" s="18" t="str">
        <f>IF([1]source_data!G329="","",IF([1]source_data!K329="","",[1]tailored_settings!$B$13))</f>
        <v>Grant purpose</v>
      </c>
      <c r="AG327" s="18" t="str">
        <f>IF([1]source_data!G329="","",IF([1]source_data!K329="","",[1]source_data!K329))</f>
        <v>Laptops</v>
      </c>
      <c r="AH327" s="18" t="str">
        <f>IF([1]source_data!G329="","",IF([1]source_data!M329="","",[1]tailored_settings!$B$14))</f>
        <v>Grant purpose</v>
      </c>
      <c r="AI327" s="18" t="str">
        <f>IF([1]source_data!G329="","",IF([1]source_data!M329="","",[1]source_data!M329))</f>
        <v>Utility vouchers</v>
      </c>
    </row>
    <row r="328" spans="1:35" ht="16" x14ac:dyDescent="0.2">
      <c r="A328" s="11" t="str">
        <f>IF([1]source_data!G330="","",IF(AND([1]source_data!C330&lt;&gt;"",[1]tailored_settings!$B$15="Publish"),CONCATENATE([1]tailored_settings!$B$2&amp;[1]source_data!C330),IF(AND([1]source_data!C330&lt;&gt;"",[1]tailored_settings!$B$15="Do not publish"),CONCATENATE([1]tailored_settings!$B$2&amp;TEXT(ROW(A328)-1,"0000")&amp;"_"&amp;TEXT(F328,"yyyy-mm")),CONCATENATE([1]tailored_settings!$B$2&amp;TEXT(ROW(A328)-1,"0000")&amp;"_"&amp;TEXT(F328,"yyyy-mm")))))</f>
        <v>360G-Longleigh-E25-00412W</v>
      </c>
      <c r="B328" s="11" t="str">
        <f>IF([1]source_data!G330="","",IF([1]source_data!E330&lt;&gt;"",[1]source_data!E330,CONCATENATE("Grant to "&amp;G328)))</f>
        <v>Grant to Individual Recipient</v>
      </c>
      <c r="C328" s="11" t="str">
        <f>IF([1]source_data!G330="","",IF([1]source_data!F330="",_xlfn.XLOOKUP(T328,[1]tailored_settings!$B$20:$B$25,[1]tailored_settings!$A$20:$A$25,"")))</f>
        <v>Helping to alleviate financial hardship</v>
      </c>
      <c r="D328" s="12">
        <f>IF([1]source_data!G330="","",IF([1]source_data!G330="","",[1]source_data!G330))</f>
        <v>708.96</v>
      </c>
      <c r="E328" s="11" t="str">
        <f>IF([1]source_data!G330="","",[1]tailored_settings!$B$3)</f>
        <v>GBP</v>
      </c>
      <c r="F328" s="13" t="str">
        <f>IF([1]source_data!G330="","",IF([1]source_data!H330="","",[1]source_data!H330))</f>
        <v>2025-12-09</v>
      </c>
      <c r="G328" s="11" t="str">
        <f>IF([1]source_data!G330="","",[1]tailored_settings!$B$5)</f>
        <v>Individual Recipient</v>
      </c>
      <c r="H328" s="11" t="str">
        <f>IF([1]source_data!G330="","",IF(AND([1]source_data!A330&lt;&gt;"",[1]tailored_settings!$B$16="Publish"),CONCATENATE([1]tailored_settings!$B$2&amp;[1]source_data!A330),IF(AND([1]source_data!A330&lt;&gt;"",[1]tailored_settings!$B$16="Do not publish"),CONCATENATE([1]tailored_settings!$B$4&amp;TEXT(ROW(A328)-1,"0000")&amp;"_"&amp;TEXT(F328,"yyyy-mm")),CONCATENATE([1]tailored_settings!$B$4&amp;TEXT(ROW(A328)-1,"0000")&amp;"_"&amp;TEXT(F328,"yyyy-mm")))))</f>
        <v>360G-Longleigh-IND-0327_2025-12</v>
      </c>
      <c r="I328" s="11" t="str">
        <f>IF([1]source_data!G330="","",[1]tailored_settings!$B$7)</f>
        <v>Longleigh Foundation</v>
      </c>
      <c r="J328" s="11" t="str">
        <f>IF([1]source_data!G330="","",[1]tailored_settings!$B$6)</f>
        <v>GB-CHC-1169016</v>
      </c>
      <c r="K328" s="11" t="str">
        <f>IF([1]source_data!G330="","",IF([1]source_data!I330="","",VLOOKUP([1]source_data!I330,[1]codelist_mapping!A:C,3,FALSE)))</f>
        <v>GTIR010</v>
      </c>
      <c r="L328" s="11" t="str">
        <f>IF([1]source_data!G330="","",IF([1]source_data!J330="","",VLOOKUP([1]source_data!J330,[1]codelist_mapping!A:C,3,FALSE)))</f>
        <v/>
      </c>
      <c r="M328" s="11" t="str">
        <f>IF([1]source_data!G330="","",IF([1]source_data!K330="","",IF([1]source_data!M330&lt;&gt;"",CONCATENATE(VLOOKUP([1]source_data!K330,[1]codelist_mapping!F:H,3,FALSE)&amp;";"&amp;VLOOKUP([1]source_data!L330,[1]codelist_mapping!F:H,3,FALSE)&amp;";"&amp;VLOOKUP([1]source_data!M330,[1]codelist_mapping!F:H,3,FALSE)),IF([1]source_data!L330&lt;&gt;"",CONCATENATE(VLOOKUP([1]source_data!K330,[1]codelist_mapping!F:H,3,FALSE)&amp;";"&amp;VLOOKUP([1]source_data!L330,[1]codelist_mapping!F:H,3,FALSE)),IF([1]source_data!K330&lt;&gt;"",CONCATENATE(VLOOKUP([1]source_data!K330,[1]codelist_mapping!F:H,3,FALSE)))))))</f>
        <v>GTIP020;GTIP020</v>
      </c>
      <c r="N328" s="14" t="str">
        <f>IF([1]source_data!G330="","",IF([1]source_data!D330="","",VLOOKUP([1]source_data!D330,[1]geo_data!A:I,9,FALSE)))</f>
        <v>Weston-super-Mare South</v>
      </c>
      <c r="O328" s="14" t="str">
        <f>IF([1]source_data!G330="","",IF([1]source_data!D330="","",VLOOKUP([1]source_data!D330,[1]geo_data!A:I,8,FALSE)))</f>
        <v>E05010297</v>
      </c>
      <c r="P328" s="14" t="str">
        <f>IF([1]source_data!G330="","",IF(LEFT(O328,3)="E05","WD",IF(LEFT(O328,3)="S13","WD",IF(LEFT(O328,3)="W05","WD",IF(LEFT(O328,3)="W06","UA",IF(LEFT(O328,3)="S12","CA",IF(LEFT(O328,3)="E06","UA",IF(LEFT(O328,3)="E07","NMD",IF(LEFT(O328,3)="E08","MD",IF(LEFT(O328,3)="E09","LONB"))))))))))</f>
        <v>WD</v>
      </c>
      <c r="Q328" s="14" t="str">
        <f>IF([1]source_data!G330="","",IF([1]source_data!D330="","",VLOOKUP([1]source_data!D330,[1]geo_data!A:I,7,FALSE)))</f>
        <v>North Somerset</v>
      </c>
      <c r="R328" s="14" t="str">
        <f>IF([1]source_data!G330="","",IF([1]source_data!D330="","",VLOOKUP([1]source_data!D330,[1]geo_data!A:I,6,FALSE)))</f>
        <v>E06000024</v>
      </c>
      <c r="S328" s="14" t="str">
        <f>IF([1]source_data!G330="","",IF(LEFT(R328,3)="E05","WD",IF(LEFT(R328,3)="S13","WD",IF(LEFT(R328,3)="W05","WD",IF(LEFT(R328,3)="W06","UA",IF(LEFT(R328,3)="S12","CA",IF(LEFT(R328,3)="E06","UA",IF(LEFT(R328,3)="E07","NMD",IF(LEFT(R328,3)="E08","MD",IF(LEFT(R328,3)="E09","LONB"))))))))))</f>
        <v>UA</v>
      </c>
      <c r="T328" s="11" t="str">
        <f>IF([1]source_data!G330="","",IF([1]source_data!N330="","",[1]source_data!N330))</f>
        <v>Hardship Grant</v>
      </c>
      <c r="U328" s="15">
        <f>IF([1]source_data!G330="","",[1]tailored_settings!$B$8)</f>
        <v>46239</v>
      </c>
      <c r="V328" s="11" t="str">
        <f>IF([1]source_data!G330="","",[1]tailored_settings!$B$9)</f>
        <v>http://www.longleigh.org/</v>
      </c>
      <c r="W328" s="13" t="str">
        <f>IF([1]source_data!G330="","",IF([1]source_data!O330="","",[1]source_data!O330))</f>
        <v>2025-12-09</v>
      </c>
      <c r="X328" s="16" t="str">
        <f>IF([1]source_data!G330="","",IF([1]source_data!P330="","",[1]source_data!P330))</f>
        <v>2026-01-29</v>
      </c>
      <c r="Y328" s="17">
        <f>IF([1]source_data!G330="","",IF([1]source_data!Q330="","",[1]source_data!Q330))</f>
        <v>1</v>
      </c>
      <c r="Z328" s="18" t="str">
        <f>IF([1]source_data!G330="","",IF([1]source_data!I330="","",[1]tailored_settings!$B$10))</f>
        <v>Primary grant reason</v>
      </c>
      <c r="AA328" s="18" t="str">
        <f>IF([1]source_data!G330="","",IF([1]source_data!I330="","",[1]source_data!I330))</f>
        <v>7. Customer/family with a child/ren in receipt of means-tested free school meals.</v>
      </c>
      <c r="AB328" s="18" t="str">
        <f>IF([1]source_data!G330="","",IF([1]source_data!J330="","",[1]tailored_settings!$B$11))</f>
        <v/>
      </c>
      <c r="AC328" s="18" t="str">
        <f>IF([1]source_data!G330="","",IF([1]source_data!J330="","",[1]source_data!J330))</f>
        <v/>
      </c>
      <c r="AD328" s="18" t="str">
        <f>IF([1]source_data!G330="","",IF([1]source_data!K330="","",[1]tailored_settings!$B$12))</f>
        <v>Grant purpose</v>
      </c>
      <c r="AE328" s="18" t="str">
        <f>IF([1]source_data!G330="","",IF([1]source_data!K330="","",[1]source_data!K330))</f>
        <v>Appliances</v>
      </c>
      <c r="AF328" s="18" t="str">
        <f>IF([1]source_data!G330="","",IF([1]source_data!K330="","",[1]tailored_settings!$B$13))</f>
        <v>Grant purpose</v>
      </c>
      <c r="AG328" s="18" t="str">
        <f>IF([1]source_data!G330="","",IF([1]source_data!K330="","",[1]source_data!K330))</f>
        <v>Appliances</v>
      </c>
      <c r="AH328" s="18" t="str">
        <f>IF([1]source_data!G330="","",IF([1]source_data!M330="","",[1]tailored_settings!$B$14))</f>
        <v/>
      </c>
      <c r="AI328" s="18" t="str">
        <f>IF([1]source_data!G330="","",IF([1]source_data!M330="","",[1]source_data!M330))</f>
        <v/>
      </c>
    </row>
    <row r="329" spans="1:35" ht="16" x14ac:dyDescent="0.2">
      <c r="A329" s="11" t="str">
        <f>IF([1]source_data!G331="","",IF(AND([1]source_data!C331&lt;&gt;"",[1]tailored_settings!$B$15="Publish"),CONCATENATE([1]tailored_settings!$B$2&amp;[1]source_data!C331),IF(AND([1]source_data!C331&lt;&gt;"",[1]tailored_settings!$B$15="Do not publish"),CONCATENATE([1]tailored_settings!$B$2&amp;TEXT(ROW(A329)-1,"0000")&amp;"_"&amp;TEXT(F329,"yyyy-mm")),CONCATENATE([1]tailored_settings!$B$2&amp;TEXT(ROW(A329)-1,"0000")&amp;"_"&amp;TEXT(F329,"yyyy-mm")))))</f>
        <v>360G-Longleigh-E25-00413W</v>
      </c>
      <c r="B329" s="11" t="str">
        <f>IF([1]source_data!G331="","",IF([1]source_data!E331&lt;&gt;"",[1]source_data!E331,CONCATENATE("Grant to "&amp;G329)))</f>
        <v>Grant to Individual Recipient</v>
      </c>
      <c r="C329" s="11" t="str">
        <f>IF([1]source_data!G331="","",IF([1]source_data!F331="",_xlfn.XLOOKUP(T329,[1]tailored_settings!$B$20:$B$25,[1]tailored_settings!$A$20:$A$25,"")))</f>
        <v>Helping to alleviate financial hardship</v>
      </c>
      <c r="D329" s="12">
        <f>IF([1]source_data!G331="","",IF([1]source_data!G331="","",[1]source_data!G331))</f>
        <v>884.58</v>
      </c>
      <c r="E329" s="11" t="str">
        <f>IF([1]source_data!G331="","",[1]tailored_settings!$B$3)</f>
        <v>GBP</v>
      </c>
      <c r="F329" s="13" t="str">
        <f>IF([1]source_data!G331="","",IF([1]source_data!H331="","",[1]source_data!H331))</f>
        <v>2025-12-09</v>
      </c>
      <c r="G329" s="11" t="str">
        <f>IF([1]source_data!G331="","",[1]tailored_settings!$B$5)</f>
        <v>Individual Recipient</v>
      </c>
      <c r="H329" s="11" t="str">
        <f>IF([1]source_data!G331="","",IF(AND([1]source_data!A331&lt;&gt;"",[1]tailored_settings!$B$16="Publish"),CONCATENATE([1]tailored_settings!$B$2&amp;[1]source_data!A331),IF(AND([1]source_data!A331&lt;&gt;"",[1]tailored_settings!$B$16="Do not publish"),CONCATENATE([1]tailored_settings!$B$4&amp;TEXT(ROW(A329)-1,"0000")&amp;"_"&amp;TEXT(F329,"yyyy-mm")),CONCATENATE([1]tailored_settings!$B$4&amp;TEXT(ROW(A329)-1,"0000")&amp;"_"&amp;TEXT(F329,"yyyy-mm")))))</f>
        <v>360G-Longleigh-IND-0328_2025-12</v>
      </c>
      <c r="I329" s="11" t="str">
        <f>IF([1]source_data!G331="","",[1]tailored_settings!$B$7)</f>
        <v>Longleigh Foundation</v>
      </c>
      <c r="J329" s="11" t="str">
        <f>IF([1]source_data!G331="","",[1]tailored_settings!$B$6)</f>
        <v>GB-CHC-1169016</v>
      </c>
      <c r="K329" s="11" t="str">
        <f>IF([1]source_data!G331="","",IF([1]source_data!I331="","",VLOOKUP([1]source_data!I331,[1]codelist_mapping!A:C,3,FALSE)))</f>
        <v>GTIR040</v>
      </c>
      <c r="L329" s="11" t="str">
        <f>IF([1]source_data!G331="","",IF([1]source_data!J331="","",VLOOKUP([1]source_data!J331,[1]codelist_mapping!A:C,3,FALSE)))</f>
        <v/>
      </c>
      <c r="M329" s="11" t="str">
        <f>IF([1]source_data!G331="","",IF([1]source_data!K331="","",IF([1]source_data!M331&lt;&gt;"",CONCATENATE(VLOOKUP([1]source_data!K331,[1]codelist_mapping!F:H,3,FALSE)&amp;";"&amp;VLOOKUP([1]source_data!L331,[1]codelist_mapping!F:H,3,FALSE)&amp;";"&amp;VLOOKUP([1]source_data!M331,[1]codelist_mapping!F:H,3,FALSE)),IF([1]source_data!L331&lt;&gt;"",CONCATENATE(VLOOKUP([1]source_data!K331,[1]codelist_mapping!F:H,3,FALSE)&amp;";"&amp;VLOOKUP([1]source_data!L331,[1]codelist_mapping!F:H,3,FALSE)),IF([1]source_data!K331&lt;&gt;"",CONCATENATE(VLOOKUP([1]source_data!K331,[1]codelist_mapping!F:H,3,FALSE)))))))</f>
        <v>GTIP020;GTIP020;GTIP060</v>
      </c>
      <c r="N329" s="14" t="str">
        <f>IF([1]source_data!G331="","",IF([1]source_data!D331="","",VLOOKUP([1]source_data!D331,[1]geo_data!A:I,9,FALSE)))</f>
        <v>Sherborne St John &amp; Rooksdown</v>
      </c>
      <c r="O329" s="14" t="str">
        <f>IF([1]source_data!G331="","",IF([1]source_data!D331="","",VLOOKUP([1]source_data!D331,[1]geo_data!A:I,8,FALSE)))</f>
        <v>E05013090</v>
      </c>
      <c r="P329" s="14" t="str">
        <f>IF([1]source_data!G331="","",IF(LEFT(O329,3)="E05","WD",IF(LEFT(O329,3)="S13","WD",IF(LEFT(O329,3)="W05","WD",IF(LEFT(O329,3)="W06","UA",IF(LEFT(O329,3)="S12","CA",IF(LEFT(O329,3)="E06","UA",IF(LEFT(O329,3)="E07","NMD",IF(LEFT(O329,3)="E08","MD",IF(LEFT(O329,3)="E09","LONB"))))))))))</f>
        <v>WD</v>
      </c>
      <c r="Q329" s="14" t="str">
        <f>IF([1]source_data!G331="","",IF([1]source_data!D331="","",VLOOKUP([1]source_data!D331,[1]geo_data!A:I,7,FALSE)))</f>
        <v>Basingstoke and Deane</v>
      </c>
      <c r="R329" s="14" t="str">
        <f>IF([1]source_data!G331="","",IF([1]source_data!D331="","",VLOOKUP([1]source_data!D331,[1]geo_data!A:I,6,FALSE)))</f>
        <v>E07000084</v>
      </c>
      <c r="S329" s="14" t="str">
        <f>IF([1]source_data!G331="","",IF(LEFT(R329,3)="E05","WD",IF(LEFT(R329,3)="S13","WD",IF(LEFT(R329,3)="W05","WD",IF(LEFT(R329,3)="W06","UA",IF(LEFT(R329,3)="S12","CA",IF(LEFT(R329,3)="E06","UA",IF(LEFT(R329,3)="E07","NMD",IF(LEFT(R329,3)="E08","MD",IF(LEFT(R329,3)="E09","LONB"))))))))))</f>
        <v>NMD</v>
      </c>
      <c r="T329" s="11" t="str">
        <f>IF([1]source_data!G331="","",IF([1]source_data!N331="","",[1]source_data!N331))</f>
        <v>Hardship Grant</v>
      </c>
      <c r="U329" s="15">
        <f>IF([1]source_data!G331="","",[1]tailored_settings!$B$8)</f>
        <v>46239</v>
      </c>
      <c r="V329" s="11" t="str">
        <f>IF([1]source_data!G331="","",[1]tailored_settings!$B$9)</f>
        <v>http://www.longleigh.org/</v>
      </c>
      <c r="W329" s="13" t="str">
        <f>IF([1]source_data!G331="","",IF([1]source_data!O331="","",[1]source_data!O331))</f>
        <v>2025-12-09</v>
      </c>
      <c r="X329" s="16" t="str">
        <f>IF([1]source_data!G331="","",IF([1]source_data!P331="","",[1]source_data!P331))</f>
        <v>2026-01-26</v>
      </c>
      <c r="Y329" s="17">
        <f>IF([1]source_data!G331="","",IF([1]source_data!Q331="","",[1]source_data!Q331))</f>
        <v>1</v>
      </c>
      <c r="Z329" s="18" t="str">
        <f>IF([1]source_data!G331="","",IF([1]source_data!I331="","",[1]tailored_settings!$B$10))</f>
        <v>Primary grant reason</v>
      </c>
      <c r="AA329" s="18" t="str">
        <f>IF([1]source_data!G331="","",IF([1]source_data!I331="","",[1]source_data!I331))</f>
        <v>2. Customer/family receiving medication and/or therapy for a mental health condition or substance addiction.</v>
      </c>
      <c r="AB329" s="18" t="str">
        <f>IF([1]source_data!G331="","",IF([1]source_data!J331="","",[1]tailored_settings!$B$11))</f>
        <v/>
      </c>
      <c r="AC329" s="18" t="str">
        <f>IF([1]source_data!G331="","",IF([1]source_data!J331="","",[1]source_data!J331))</f>
        <v/>
      </c>
      <c r="AD329" s="18" t="str">
        <f>IF([1]source_data!G331="","",IF([1]source_data!K331="","",[1]tailored_settings!$B$12))</f>
        <v>Grant purpose</v>
      </c>
      <c r="AE329" s="18" t="str">
        <f>IF([1]source_data!G331="","",IF([1]source_data!K331="","",[1]source_data!K331))</f>
        <v xml:space="preserve">Furniture </v>
      </c>
      <c r="AF329" s="18" t="str">
        <f>IF([1]source_data!G331="","",IF([1]source_data!K331="","",[1]tailored_settings!$B$13))</f>
        <v>Grant purpose</v>
      </c>
      <c r="AG329" s="18" t="str">
        <f>IF([1]source_data!G331="","",IF([1]source_data!K331="","",[1]source_data!K331))</f>
        <v xml:space="preserve">Furniture </v>
      </c>
      <c r="AH329" s="18" t="str">
        <f>IF([1]source_data!G331="","",IF([1]source_data!M331="","",[1]tailored_settings!$B$14))</f>
        <v>Grant purpose</v>
      </c>
      <c r="AI329" s="18" t="str">
        <f>IF([1]source_data!G331="","",IF([1]source_data!M331="","",[1]source_data!M331))</f>
        <v>Voucher for small household items</v>
      </c>
    </row>
    <row r="330" spans="1:35" ht="16" x14ac:dyDescent="0.2">
      <c r="A330" s="11" t="str">
        <f>IF([1]source_data!G332="","",IF(AND([1]source_data!C332&lt;&gt;"",[1]tailored_settings!$B$15="Publish"),CONCATENATE([1]tailored_settings!$B$2&amp;[1]source_data!C332),IF(AND([1]source_data!C332&lt;&gt;"",[1]tailored_settings!$B$15="Do not publish"),CONCATENATE([1]tailored_settings!$B$2&amp;TEXT(ROW(A330)-1,"0000")&amp;"_"&amp;TEXT(F330,"yyyy-mm")),CONCATENATE([1]tailored_settings!$B$2&amp;TEXT(ROW(A330)-1,"0000")&amp;"_"&amp;TEXT(F330,"yyyy-mm")))))</f>
        <v>360G-Longleigh-E25-00414W</v>
      </c>
      <c r="B330" s="11" t="str">
        <f>IF([1]source_data!G332="","",IF([1]source_data!E332&lt;&gt;"",[1]source_data!E332,CONCATENATE("Grant to "&amp;G330)))</f>
        <v>Grant to Individual Recipient</v>
      </c>
      <c r="C330" s="11" t="str">
        <f>IF([1]source_data!G332="","",IF([1]source_data!F332="",_xlfn.XLOOKUP(T330,[1]tailored_settings!$B$20:$B$25,[1]tailored_settings!$A$20:$A$25,"")))</f>
        <v>Providing financial aid during a time of crisis</v>
      </c>
      <c r="D330" s="12">
        <f>IF([1]source_data!G332="","",IF([1]source_data!G332="","",[1]source_data!G332))</f>
        <v>307</v>
      </c>
      <c r="E330" s="11" t="str">
        <f>IF([1]source_data!G332="","",[1]tailored_settings!$B$3)</f>
        <v>GBP</v>
      </c>
      <c r="F330" s="13" t="str">
        <f>IF([1]source_data!G332="","",IF([1]source_data!H332="","",[1]source_data!H332))</f>
        <v>2025-12-08</v>
      </c>
      <c r="G330" s="11" t="str">
        <f>IF([1]source_data!G332="","",[1]tailored_settings!$B$5)</f>
        <v>Individual Recipient</v>
      </c>
      <c r="H330" s="11" t="str">
        <f>IF([1]source_data!G332="","",IF(AND([1]source_data!A332&lt;&gt;"",[1]tailored_settings!$B$16="Publish"),CONCATENATE([1]tailored_settings!$B$2&amp;[1]source_data!A332),IF(AND([1]source_data!A332&lt;&gt;"",[1]tailored_settings!$B$16="Do not publish"),CONCATENATE([1]tailored_settings!$B$4&amp;TEXT(ROW(A330)-1,"0000")&amp;"_"&amp;TEXT(F330,"yyyy-mm")),CONCATENATE([1]tailored_settings!$B$4&amp;TEXT(ROW(A330)-1,"0000")&amp;"_"&amp;TEXT(F330,"yyyy-mm")))))</f>
        <v>360G-Longleigh-IND-0329_2025-12</v>
      </c>
      <c r="I330" s="11" t="str">
        <f>IF([1]source_data!G332="","",[1]tailored_settings!$B$7)</f>
        <v>Longleigh Foundation</v>
      </c>
      <c r="J330" s="11" t="str">
        <f>IF([1]source_data!G332="","",[1]tailored_settings!$B$6)</f>
        <v>GB-CHC-1169016</v>
      </c>
      <c r="K330" s="11" t="str">
        <f>IF([1]source_data!G332="","",IF([1]source_data!I332="","",VLOOKUP([1]source_data!I332,[1]codelist_mapping!A:C,3,FALSE)))</f>
        <v>GTIR040</v>
      </c>
      <c r="L330" s="11" t="str">
        <f>IF([1]source_data!G332="","",IF([1]source_data!J332="","",VLOOKUP([1]source_data!J332,[1]codelist_mapping!A:C,3,FALSE)))</f>
        <v/>
      </c>
      <c r="M330" s="11" t="str">
        <f>IF([1]source_data!G332="","",IF([1]source_data!K332="","",IF([1]source_data!M332&lt;&gt;"",CONCATENATE(VLOOKUP([1]source_data!K332,[1]codelist_mapping!F:H,3,FALSE)&amp;";"&amp;VLOOKUP([1]source_data!L332,[1]codelist_mapping!F:H,3,FALSE)&amp;";"&amp;VLOOKUP([1]source_data!M332,[1]codelist_mapping!F:H,3,FALSE)),IF([1]source_data!L332&lt;&gt;"",CONCATENATE(VLOOKUP([1]source_data!K332,[1]codelist_mapping!F:H,3,FALSE)&amp;";"&amp;VLOOKUP([1]source_data!L332,[1]codelist_mapping!F:H,3,FALSE)),IF([1]source_data!K332&lt;&gt;"",CONCATENATE(VLOOKUP([1]source_data!K332,[1]codelist_mapping!F:H,3,FALSE)))))))</f>
        <v>GTIP070;GTIP050;GTIP080</v>
      </c>
      <c r="N330" s="14" t="str">
        <f>IF([1]source_data!G332="","",IF([1]source_data!D332="","",VLOOKUP([1]source_data!D332,[1]geo_data!A:I,9,FALSE)))</f>
        <v>Binley and Willenhall</v>
      </c>
      <c r="O330" s="14" t="str">
        <f>IF([1]source_data!G332="","",IF([1]source_data!D332="","",VLOOKUP([1]source_data!D332,[1]geo_data!A:I,8,FALSE)))</f>
        <v>E05001219</v>
      </c>
      <c r="P330" s="14" t="str">
        <f>IF([1]source_data!G332="","",IF(LEFT(O330,3)="E05","WD",IF(LEFT(O330,3)="S13","WD",IF(LEFT(O330,3)="W05","WD",IF(LEFT(O330,3)="W06","UA",IF(LEFT(O330,3)="S12","CA",IF(LEFT(O330,3)="E06","UA",IF(LEFT(O330,3)="E07","NMD",IF(LEFT(O330,3)="E08","MD",IF(LEFT(O330,3)="E09","LONB"))))))))))</f>
        <v>WD</v>
      </c>
      <c r="Q330" s="14" t="str">
        <f>IF([1]source_data!G332="","",IF([1]source_data!D332="","",VLOOKUP([1]source_data!D332,[1]geo_data!A:I,7,FALSE)))</f>
        <v>Coventry</v>
      </c>
      <c r="R330" s="14" t="str">
        <f>IF([1]source_data!G332="","",IF([1]source_data!D332="","",VLOOKUP([1]source_data!D332,[1]geo_data!A:I,6,FALSE)))</f>
        <v>E08000026</v>
      </c>
      <c r="S330" s="14" t="str">
        <f>IF([1]source_data!G332="","",IF(LEFT(R330,3)="E05","WD",IF(LEFT(R330,3)="S13","WD",IF(LEFT(R330,3)="W05","WD",IF(LEFT(R330,3)="W06","UA",IF(LEFT(R330,3)="S12","CA",IF(LEFT(R330,3)="E06","UA",IF(LEFT(R330,3)="E07","NMD",IF(LEFT(R330,3)="E08","MD",IF(LEFT(R330,3)="E09","LONB"))))))))))</f>
        <v>MD</v>
      </c>
      <c r="T330" s="11" t="str">
        <f>IF([1]source_data!G332="","",IF([1]source_data!N332="","",[1]source_data!N332))</f>
        <v>Crisis Grant</v>
      </c>
      <c r="U330" s="15">
        <f>IF([1]source_data!G332="","",[1]tailored_settings!$B$8)</f>
        <v>46239</v>
      </c>
      <c r="V330" s="11" t="str">
        <f>IF([1]source_data!G332="","",[1]tailored_settings!$B$9)</f>
        <v>http://www.longleigh.org/</v>
      </c>
      <c r="W330" s="13" t="str">
        <f>IF([1]source_data!G332="","",IF([1]source_data!O332="","",[1]source_data!O332))</f>
        <v>2025-12-08</v>
      </c>
      <c r="X330" s="16" t="str">
        <f>IF([1]source_data!G332="","",IF([1]source_data!P332="","",[1]source_data!P332))</f>
        <v>2026-02-06</v>
      </c>
      <c r="Y330" s="17">
        <f>IF([1]source_data!G332="","",IF([1]source_data!Q332="","",[1]source_data!Q332))</f>
        <v>1</v>
      </c>
      <c r="Z330" s="18" t="str">
        <f>IF([1]source_data!G332="","",IF([1]source_data!I332="","",[1]tailored_settings!$B$10))</f>
        <v>Primary grant reason</v>
      </c>
      <c r="AA330" s="18" t="str">
        <f>IF([1]source_data!G332="","",IF([1]source_data!I332="","",[1]source_data!I332))</f>
        <v>2. Customer/family receiving medication and/or therapy for a mental health condition or substance addiction.</v>
      </c>
      <c r="AB330" s="18" t="str">
        <f>IF([1]source_data!G332="","",IF([1]source_data!J332="","",[1]tailored_settings!$B$11))</f>
        <v/>
      </c>
      <c r="AC330" s="18" t="str">
        <f>IF([1]source_data!G332="","",IF([1]source_data!J332="","",[1]source_data!J332))</f>
        <v/>
      </c>
      <c r="AD330" s="18" t="str">
        <f>IF([1]source_data!G332="","",IF([1]source_data!K332="","",[1]tailored_settings!$B$12))</f>
        <v>Grant purpose</v>
      </c>
      <c r="AE330" s="18" t="str">
        <f>IF([1]source_data!G332="","",IF([1]source_data!K332="","",[1]source_data!K332))</f>
        <v>Food vouchers</v>
      </c>
      <c r="AF330" s="18" t="str">
        <f>IF([1]source_data!G332="","",IF([1]source_data!K332="","",[1]tailored_settings!$B$13))</f>
        <v>Grant purpose</v>
      </c>
      <c r="AG330" s="18" t="str">
        <f>IF([1]source_data!G332="","",IF([1]source_data!K332="","",[1]source_data!K332))</f>
        <v>Food vouchers</v>
      </c>
      <c r="AH330" s="18" t="str">
        <f>IF([1]source_data!G332="","",IF([1]source_data!M332="","",[1]tailored_settings!$B$14))</f>
        <v>Grant purpose</v>
      </c>
      <c r="AI330" s="18" t="str">
        <f>IF([1]source_data!G332="","",IF([1]source_data!M332="","",[1]source_data!M332))</f>
        <v>Clothing</v>
      </c>
    </row>
    <row r="331" spans="1:35" ht="16" x14ac:dyDescent="0.2">
      <c r="A331" s="11" t="str">
        <f>IF([1]source_data!G333="","",IF(AND([1]source_data!C333&lt;&gt;"",[1]tailored_settings!$B$15="Publish"),CONCATENATE([1]tailored_settings!$B$2&amp;[1]source_data!C333),IF(AND([1]source_data!C333&lt;&gt;"",[1]tailored_settings!$B$15="Do not publish"),CONCATENATE([1]tailored_settings!$B$2&amp;TEXT(ROW(A331)-1,"0000")&amp;"_"&amp;TEXT(F331,"yyyy-mm")),CONCATENATE([1]tailored_settings!$B$2&amp;TEXT(ROW(A331)-1,"0000")&amp;"_"&amp;TEXT(F331,"yyyy-mm")))))</f>
        <v>360G-Longleigh-E25-00415W</v>
      </c>
      <c r="B331" s="11" t="str">
        <f>IF([1]source_data!G333="","",IF([1]source_data!E333&lt;&gt;"",[1]source_data!E333,CONCATENATE("Grant to "&amp;G331)))</f>
        <v>Grant to Individual Recipient</v>
      </c>
      <c r="C331" s="11" t="str">
        <f>IF([1]source_data!G333="","",IF([1]source_data!F333="",_xlfn.XLOOKUP(T331,[1]tailored_settings!$B$20:$B$25,[1]tailored_settings!$A$20:$A$25,"")))</f>
        <v>Helping to alleviate financial hardship</v>
      </c>
      <c r="D331" s="12">
        <f>IF([1]source_data!G333="","",IF([1]source_data!G333="","",[1]source_data!G333))</f>
        <v>406.98</v>
      </c>
      <c r="E331" s="11" t="str">
        <f>IF([1]source_data!G333="","",[1]tailored_settings!$B$3)</f>
        <v>GBP</v>
      </c>
      <c r="F331" s="13" t="str">
        <f>IF([1]source_data!G333="","",IF([1]source_data!H333="","",[1]source_data!H333))</f>
        <v>2025-12-09</v>
      </c>
      <c r="G331" s="11" t="str">
        <f>IF([1]source_data!G333="","",[1]tailored_settings!$B$5)</f>
        <v>Individual Recipient</v>
      </c>
      <c r="H331" s="11" t="str">
        <f>IF([1]source_data!G333="","",IF(AND([1]source_data!A333&lt;&gt;"",[1]tailored_settings!$B$16="Publish"),CONCATENATE([1]tailored_settings!$B$2&amp;[1]source_data!A333),IF(AND([1]source_data!A333&lt;&gt;"",[1]tailored_settings!$B$16="Do not publish"),CONCATENATE([1]tailored_settings!$B$4&amp;TEXT(ROW(A331)-1,"0000")&amp;"_"&amp;TEXT(F331,"yyyy-mm")),CONCATENATE([1]tailored_settings!$B$4&amp;TEXT(ROW(A331)-1,"0000")&amp;"_"&amp;TEXT(F331,"yyyy-mm")))))</f>
        <v>360G-Longleigh-IND-0330_2025-12</v>
      </c>
      <c r="I331" s="11" t="str">
        <f>IF([1]source_data!G333="","",[1]tailored_settings!$B$7)</f>
        <v>Longleigh Foundation</v>
      </c>
      <c r="J331" s="11" t="str">
        <f>IF([1]source_data!G333="","",[1]tailored_settings!$B$6)</f>
        <v>GB-CHC-1169016</v>
      </c>
      <c r="K331" s="11" t="str">
        <f>IF([1]source_data!G333="","",IF([1]source_data!I333="","",VLOOKUP([1]source_data!I333,[1]codelist_mapping!A:C,3,FALSE)))</f>
        <v>GTIR030</v>
      </c>
      <c r="L331" s="11" t="str">
        <f>IF([1]source_data!G333="","",IF([1]source_data!J333="","",VLOOKUP([1]source_data!J333,[1]codelist_mapping!A:C,3,FALSE)))</f>
        <v/>
      </c>
      <c r="M331" s="11" t="str">
        <f>IF([1]source_data!G333="","",IF([1]source_data!K333="","",IF([1]source_data!M333&lt;&gt;"",CONCATENATE(VLOOKUP([1]source_data!K333,[1]codelist_mapping!F:H,3,FALSE)&amp;";"&amp;VLOOKUP([1]source_data!L333,[1]codelist_mapping!F:H,3,FALSE)&amp;";"&amp;VLOOKUP([1]source_data!M333,[1]codelist_mapping!F:H,3,FALSE)),IF([1]source_data!L333&lt;&gt;"",CONCATENATE(VLOOKUP([1]source_data!K333,[1]codelist_mapping!F:H,3,FALSE)&amp;";"&amp;VLOOKUP([1]source_data!L333,[1]codelist_mapping!F:H,3,FALSE)),IF([1]source_data!K333&lt;&gt;"",CONCATENATE(VLOOKUP([1]source_data!K333,[1]codelist_mapping!F:H,3,FALSE)))))))</f>
        <v>GTIP020</v>
      </c>
      <c r="N331" s="14" t="str">
        <f>IF([1]source_data!G333="","",IF([1]source_data!D333="","",VLOOKUP([1]source_data!D333,[1]geo_data!A:I,9,FALSE)))</f>
        <v>Bream</v>
      </c>
      <c r="O331" s="14" t="str">
        <f>IF([1]source_data!G333="","",IF([1]source_data!D333="","",VLOOKUP([1]source_data!D333,[1]geo_data!A:I,8,FALSE)))</f>
        <v>E05012157</v>
      </c>
      <c r="P331" s="14" t="str">
        <f>IF([1]source_data!G333="","",IF(LEFT(O331,3)="E05","WD",IF(LEFT(O331,3)="S13","WD",IF(LEFT(O331,3)="W05","WD",IF(LEFT(O331,3)="W06","UA",IF(LEFT(O331,3)="S12","CA",IF(LEFT(O331,3)="E06","UA",IF(LEFT(O331,3)="E07","NMD",IF(LEFT(O331,3)="E08","MD",IF(LEFT(O331,3)="E09","LONB"))))))))))</f>
        <v>WD</v>
      </c>
      <c r="Q331" s="14" t="str">
        <f>IF([1]source_data!G333="","",IF([1]source_data!D333="","",VLOOKUP([1]source_data!D333,[1]geo_data!A:I,7,FALSE)))</f>
        <v>Forest of Dean</v>
      </c>
      <c r="R331" s="14" t="str">
        <f>IF([1]source_data!G333="","",IF([1]source_data!D333="","",VLOOKUP([1]source_data!D333,[1]geo_data!A:I,6,FALSE)))</f>
        <v>E07000080</v>
      </c>
      <c r="S331" s="14" t="str">
        <f>IF([1]source_data!G333="","",IF(LEFT(R331,3)="E05","WD",IF(LEFT(R331,3)="S13","WD",IF(LEFT(R331,3)="W05","WD",IF(LEFT(R331,3)="W06","UA",IF(LEFT(R331,3)="S12","CA",IF(LEFT(R331,3)="E06","UA",IF(LEFT(R331,3)="E07","NMD",IF(LEFT(R331,3)="E08","MD",IF(LEFT(R331,3)="E09","LONB"))))))))))</f>
        <v>NMD</v>
      </c>
      <c r="T331" s="11" t="str">
        <f>IF([1]source_data!G333="","",IF([1]source_data!N333="","",[1]source_data!N333))</f>
        <v>Hardship Grant</v>
      </c>
      <c r="U331" s="15">
        <f>IF([1]source_data!G333="","",[1]tailored_settings!$B$8)</f>
        <v>46239</v>
      </c>
      <c r="V331" s="11" t="str">
        <f>IF([1]source_data!G333="","",[1]tailored_settings!$B$9)</f>
        <v>http://www.longleigh.org/</v>
      </c>
      <c r="W331" s="13" t="str">
        <f>IF([1]source_data!G333="","",IF([1]source_data!O333="","",[1]source_data!O333))</f>
        <v>2025-12-09</v>
      </c>
      <c r="X331" s="16" t="str">
        <f>IF([1]source_data!G333="","",IF([1]source_data!P333="","",[1]source_data!P333))</f>
        <v>2026-02-20</v>
      </c>
      <c r="Y331" s="17">
        <f>IF([1]source_data!G333="","",IF([1]source_data!Q333="","",[1]source_data!Q333))</f>
        <v>2</v>
      </c>
      <c r="Z331" s="18" t="str">
        <f>IF([1]source_data!G333="","",IF([1]source_data!I333="","",[1]tailored_settings!$B$10))</f>
        <v>Primary grant reason</v>
      </c>
      <c r="AA331" s="18" t="str">
        <f>IF([1]source_data!G333="","",IF([1]source_data!I333="","",[1]source_data!I333))</f>
        <v>1. Customer/family with a diagnosed condition or disability</v>
      </c>
      <c r="AB331" s="18" t="str">
        <f>IF([1]source_data!G333="","",IF([1]source_data!J333="","",[1]tailored_settings!$B$11))</f>
        <v/>
      </c>
      <c r="AC331" s="18" t="str">
        <f>IF([1]source_data!G333="","",IF([1]source_data!J333="","",[1]source_data!J333))</f>
        <v/>
      </c>
      <c r="AD331" s="18" t="str">
        <f>IF([1]source_data!G333="","",IF([1]source_data!K333="","",[1]tailored_settings!$B$12))</f>
        <v>Grant purpose</v>
      </c>
      <c r="AE331" s="18" t="str">
        <f>IF([1]source_data!G333="","",IF([1]source_data!K333="","",[1]source_data!K333))</f>
        <v xml:space="preserve">Furniture </v>
      </c>
      <c r="AF331" s="18" t="str">
        <f>IF([1]source_data!G333="","",IF([1]source_data!K333="","",[1]tailored_settings!$B$13))</f>
        <v>Grant purpose</v>
      </c>
      <c r="AG331" s="18" t="str">
        <f>IF([1]source_data!G333="","",IF([1]source_data!K333="","",[1]source_data!K333))</f>
        <v xml:space="preserve">Furniture </v>
      </c>
      <c r="AH331" s="18" t="str">
        <f>IF([1]source_data!G333="","",IF([1]source_data!M333="","",[1]tailored_settings!$B$14))</f>
        <v/>
      </c>
      <c r="AI331" s="18" t="str">
        <f>IF([1]source_data!G333="","",IF([1]source_data!M333="","",[1]source_data!M333))</f>
        <v/>
      </c>
    </row>
    <row r="332" spans="1:35" ht="16" x14ac:dyDescent="0.2">
      <c r="A332" s="11" t="str">
        <f>IF([1]source_data!G334="","",IF(AND([1]source_data!C334&lt;&gt;"",[1]tailored_settings!$B$15="Publish"),CONCATENATE([1]tailored_settings!$B$2&amp;[1]source_data!C334),IF(AND([1]source_data!C334&lt;&gt;"",[1]tailored_settings!$B$15="Do not publish"),CONCATENATE([1]tailored_settings!$B$2&amp;TEXT(ROW(A332)-1,"0000")&amp;"_"&amp;TEXT(F332,"yyyy-mm")),CONCATENATE([1]tailored_settings!$B$2&amp;TEXT(ROW(A332)-1,"0000")&amp;"_"&amp;TEXT(F332,"yyyy-mm")))))</f>
        <v>360G-Longleigh-E25-00416W</v>
      </c>
      <c r="B332" s="11" t="str">
        <f>IF([1]source_data!G334="","",IF([1]source_data!E334&lt;&gt;"",[1]source_data!E334,CONCATENATE("Grant to "&amp;G332)))</f>
        <v>Grant to Individual Recipient</v>
      </c>
      <c r="C332" s="11" t="str">
        <f>IF([1]source_data!G334="","",IF([1]source_data!F334="",_xlfn.XLOOKUP(T332,[1]tailored_settings!$B$20:$B$25,[1]tailored_settings!$A$20:$A$25,"")))</f>
        <v>Providing financial aid during a time of crisis</v>
      </c>
      <c r="D332" s="12">
        <f>IF([1]source_data!G334="","",IF([1]source_data!G334="","",[1]source_data!G334))</f>
        <v>350</v>
      </c>
      <c r="E332" s="11" t="str">
        <f>IF([1]source_data!G334="","",[1]tailored_settings!$B$3)</f>
        <v>GBP</v>
      </c>
      <c r="F332" s="13" t="str">
        <f>IF([1]source_data!G334="","",IF([1]source_data!H334="","",[1]source_data!H334))</f>
        <v>2025-12-08</v>
      </c>
      <c r="G332" s="11" t="str">
        <f>IF([1]source_data!G334="","",[1]tailored_settings!$B$5)</f>
        <v>Individual Recipient</v>
      </c>
      <c r="H332" s="11" t="str">
        <f>IF([1]source_data!G334="","",IF(AND([1]source_data!A334&lt;&gt;"",[1]tailored_settings!$B$16="Publish"),CONCATENATE([1]tailored_settings!$B$2&amp;[1]source_data!A334),IF(AND([1]source_data!A334&lt;&gt;"",[1]tailored_settings!$B$16="Do not publish"),CONCATENATE([1]tailored_settings!$B$4&amp;TEXT(ROW(A332)-1,"0000")&amp;"_"&amp;TEXT(F332,"yyyy-mm")),CONCATENATE([1]tailored_settings!$B$4&amp;TEXT(ROW(A332)-1,"0000")&amp;"_"&amp;TEXT(F332,"yyyy-mm")))))</f>
        <v>360G-Longleigh-IND-0331_2025-12</v>
      </c>
      <c r="I332" s="11" t="str">
        <f>IF([1]source_data!G334="","",[1]tailored_settings!$B$7)</f>
        <v>Longleigh Foundation</v>
      </c>
      <c r="J332" s="11" t="str">
        <f>IF([1]source_data!G334="","",[1]tailored_settings!$B$6)</f>
        <v>GB-CHC-1169016</v>
      </c>
      <c r="K332" s="11" t="str">
        <f>IF([1]source_data!G334="","",IF([1]source_data!I334="","",VLOOKUP([1]source_data!I334,[1]codelist_mapping!A:C,3,FALSE)))</f>
        <v>GTIR030</v>
      </c>
      <c r="L332" s="11" t="str">
        <f>IF([1]source_data!G334="","",IF([1]source_data!J334="","",VLOOKUP([1]source_data!J334,[1]codelist_mapping!A:C,3,FALSE)))</f>
        <v/>
      </c>
      <c r="M332" s="11" t="str">
        <f>IF([1]source_data!G334="","",IF([1]source_data!K334="","",IF([1]source_data!M334&lt;&gt;"",CONCATENATE(VLOOKUP([1]source_data!K334,[1]codelist_mapping!F:H,3,FALSE)&amp;";"&amp;VLOOKUP([1]source_data!L334,[1]codelist_mapping!F:H,3,FALSE)&amp;";"&amp;VLOOKUP([1]source_data!M334,[1]codelist_mapping!F:H,3,FALSE)),IF([1]source_data!L334&lt;&gt;"",CONCATENATE(VLOOKUP([1]source_data!K334,[1]codelist_mapping!F:H,3,FALSE)&amp;";"&amp;VLOOKUP([1]source_data!L334,[1]codelist_mapping!F:H,3,FALSE)),IF([1]source_data!K334&lt;&gt;"",CONCATENATE(VLOOKUP([1]source_data!K334,[1]codelist_mapping!F:H,3,FALSE)))))))</f>
        <v>GTIP070;GTIP050</v>
      </c>
      <c r="N332" s="14" t="str">
        <f>IF([1]source_data!G334="","",IF([1]source_data!D334="","",VLOOKUP([1]source_data!D334,[1]geo_data!A:I,9,FALSE)))</f>
        <v>Coley</v>
      </c>
      <c r="O332" s="14" t="str">
        <f>IF([1]source_data!G334="","",IF([1]source_data!D334="","",VLOOKUP([1]source_data!D334,[1]geo_data!A:I,8,FALSE)))</f>
        <v>E05013869</v>
      </c>
      <c r="P332" s="14" t="str">
        <f>IF([1]source_data!G334="","",IF(LEFT(O332,3)="E05","WD",IF(LEFT(O332,3)="S13","WD",IF(LEFT(O332,3)="W05","WD",IF(LEFT(O332,3)="W06","UA",IF(LEFT(O332,3)="S12","CA",IF(LEFT(O332,3)="E06","UA",IF(LEFT(O332,3)="E07","NMD",IF(LEFT(O332,3)="E08","MD",IF(LEFT(O332,3)="E09","LONB"))))))))))</f>
        <v>WD</v>
      </c>
      <c r="Q332" s="14" t="str">
        <f>IF([1]source_data!G334="","",IF([1]source_data!D334="","",VLOOKUP([1]source_data!D334,[1]geo_data!A:I,7,FALSE)))</f>
        <v>Reading</v>
      </c>
      <c r="R332" s="14" t="str">
        <f>IF([1]source_data!G334="","",IF([1]source_data!D334="","",VLOOKUP([1]source_data!D334,[1]geo_data!A:I,6,FALSE)))</f>
        <v>E06000038</v>
      </c>
      <c r="S332" s="14" t="str">
        <f>IF([1]source_data!G334="","",IF(LEFT(R332,3)="E05","WD",IF(LEFT(R332,3)="S13","WD",IF(LEFT(R332,3)="W05","WD",IF(LEFT(R332,3)="W06","UA",IF(LEFT(R332,3)="S12","CA",IF(LEFT(R332,3)="E06","UA",IF(LEFT(R332,3)="E07","NMD",IF(LEFT(R332,3)="E08","MD",IF(LEFT(R332,3)="E09","LONB"))))))))))</f>
        <v>UA</v>
      </c>
      <c r="T332" s="11" t="str">
        <f>IF([1]source_data!G334="","",IF([1]source_data!N334="","",[1]source_data!N334))</f>
        <v>Crisis Grant</v>
      </c>
      <c r="U332" s="15">
        <f>IF([1]source_data!G334="","",[1]tailored_settings!$B$8)</f>
        <v>46239</v>
      </c>
      <c r="V332" s="11" t="str">
        <f>IF([1]source_data!G334="","",[1]tailored_settings!$B$9)</f>
        <v>http://www.longleigh.org/</v>
      </c>
      <c r="W332" s="13" t="str">
        <f>IF([1]source_data!G334="","",IF([1]source_data!O334="","",[1]source_data!O334))</f>
        <v>2025-12-08</v>
      </c>
      <c r="X332" s="16" t="str">
        <f>IF([1]source_data!G334="","",IF([1]source_data!P334="","",[1]source_data!P334))</f>
        <v>2026-01-29</v>
      </c>
      <c r="Y332" s="17">
        <f>IF([1]source_data!G334="","",IF([1]source_data!Q334="","",[1]source_data!Q334))</f>
        <v>1</v>
      </c>
      <c r="Z332" s="18" t="str">
        <f>IF([1]source_data!G334="","",IF([1]source_data!I334="","",[1]tailored_settings!$B$10))</f>
        <v>Primary grant reason</v>
      </c>
      <c r="AA332" s="18" t="str">
        <f>IF([1]source_data!G334="","",IF([1]source_data!I334="","",[1]source_data!I334))</f>
        <v>1. Customer/family with a diagnosed condition or disability</v>
      </c>
      <c r="AB332" s="18" t="str">
        <f>IF([1]source_data!G334="","",IF([1]source_data!J334="","",[1]tailored_settings!$B$11))</f>
        <v/>
      </c>
      <c r="AC332" s="18" t="str">
        <f>IF([1]source_data!G334="","",IF([1]source_data!J334="","",[1]source_data!J334))</f>
        <v/>
      </c>
      <c r="AD332" s="18" t="str">
        <f>IF([1]source_data!G334="","",IF([1]source_data!K334="","",[1]tailored_settings!$B$12))</f>
        <v>Grant purpose</v>
      </c>
      <c r="AE332" s="18" t="str">
        <f>IF([1]source_data!G334="","",IF([1]source_data!K334="","",[1]source_data!K334))</f>
        <v>Food vouchers</v>
      </c>
      <c r="AF332" s="18" t="str">
        <f>IF([1]source_data!G334="","",IF([1]source_data!K334="","",[1]tailored_settings!$B$13))</f>
        <v>Grant purpose</v>
      </c>
      <c r="AG332" s="18" t="str">
        <f>IF([1]source_data!G334="","",IF([1]source_data!K334="","",[1]source_data!K334))</f>
        <v>Food vouchers</v>
      </c>
      <c r="AH332" s="18" t="str">
        <f>IF([1]source_data!G334="","",IF([1]source_data!M334="","",[1]tailored_settings!$B$14))</f>
        <v/>
      </c>
      <c r="AI332" s="18" t="str">
        <f>IF([1]source_data!G334="","",IF([1]source_data!M334="","",[1]source_data!M334))</f>
        <v/>
      </c>
    </row>
    <row r="333" spans="1:35" ht="16" x14ac:dyDescent="0.2">
      <c r="A333" s="11" t="str">
        <f>IF([1]source_data!G335="","",IF(AND([1]source_data!C335&lt;&gt;"",[1]tailored_settings!$B$15="Publish"),CONCATENATE([1]tailored_settings!$B$2&amp;[1]source_data!C335),IF(AND([1]source_data!C335&lt;&gt;"",[1]tailored_settings!$B$15="Do not publish"),CONCATENATE([1]tailored_settings!$B$2&amp;TEXT(ROW(A333)-1,"0000")&amp;"_"&amp;TEXT(F333,"yyyy-mm")),CONCATENATE([1]tailored_settings!$B$2&amp;TEXT(ROW(A333)-1,"0000")&amp;"_"&amp;TEXT(F333,"yyyy-mm")))))</f>
        <v>360G-Longleigh-E25-00417W</v>
      </c>
      <c r="B333" s="11" t="str">
        <f>IF([1]source_data!G335="","",IF([1]source_data!E335&lt;&gt;"",[1]source_data!E335,CONCATENATE("Grant to "&amp;G333)))</f>
        <v>Grant to Individual Recipient</v>
      </c>
      <c r="C333" s="11" t="str">
        <f>IF([1]source_data!G335="","",IF([1]source_data!F335="",_xlfn.XLOOKUP(T333,[1]tailored_settings!$B$20:$B$25,[1]tailored_settings!$A$20:$A$25,"")))</f>
        <v>Helping to alleviate financial hardship</v>
      </c>
      <c r="D333" s="12">
        <f>IF([1]source_data!G335="","",IF([1]source_data!G335="","",[1]source_data!G335))</f>
        <v>187.79</v>
      </c>
      <c r="E333" s="11" t="str">
        <f>IF([1]source_data!G335="","",[1]tailored_settings!$B$3)</f>
        <v>GBP</v>
      </c>
      <c r="F333" s="13" t="str">
        <f>IF([1]source_data!G335="","",IF([1]source_data!H335="","",[1]source_data!H335))</f>
        <v>2025-12-09</v>
      </c>
      <c r="G333" s="11" t="str">
        <f>IF([1]source_data!G335="","",[1]tailored_settings!$B$5)</f>
        <v>Individual Recipient</v>
      </c>
      <c r="H333" s="11" t="str">
        <f>IF([1]source_data!G335="","",IF(AND([1]source_data!A335&lt;&gt;"",[1]tailored_settings!$B$16="Publish"),CONCATENATE([1]tailored_settings!$B$2&amp;[1]source_data!A335),IF(AND([1]source_data!A335&lt;&gt;"",[1]tailored_settings!$B$16="Do not publish"),CONCATENATE([1]tailored_settings!$B$4&amp;TEXT(ROW(A333)-1,"0000")&amp;"_"&amp;TEXT(F333,"yyyy-mm")),CONCATENATE([1]tailored_settings!$B$4&amp;TEXT(ROW(A333)-1,"0000")&amp;"_"&amp;TEXT(F333,"yyyy-mm")))))</f>
        <v>360G-Longleigh-IND-0332_2025-12</v>
      </c>
      <c r="I333" s="11" t="str">
        <f>IF([1]source_data!G335="","",[1]tailored_settings!$B$7)</f>
        <v>Longleigh Foundation</v>
      </c>
      <c r="J333" s="11" t="str">
        <f>IF([1]source_data!G335="","",[1]tailored_settings!$B$6)</f>
        <v>GB-CHC-1169016</v>
      </c>
      <c r="K333" s="11" t="str">
        <f>IF([1]source_data!G335="","",IF([1]source_data!I335="","",VLOOKUP([1]source_data!I335,[1]codelist_mapping!A:C,3,FALSE)))</f>
        <v>GTIR040</v>
      </c>
      <c r="L333" s="11" t="str">
        <f>IF([1]source_data!G335="","",IF([1]source_data!J335="","",VLOOKUP([1]source_data!J335,[1]codelist_mapping!A:C,3,FALSE)))</f>
        <v/>
      </c>
      <c r="M333" s="11" t="str">
        <f>IF([1]source_data!G335="","",IF([1]source_data!K335="","",IF([1]source_data!M335&lt;&gt;"",CONCATENATE(VLOOKUP([1]source_data!K335,[1]codelist_mapping!F:H,3,FALSE)&amp;";"&amp;VLOOKUP([1]source_data!L335,[1]codelist_mapping!F:H,3,FALSE)&amp;";"&amp;VLOOKUP([1]source_data!M335,[1]codelist_mapping!F:H,3,FALSE)),IF([1]source_data!L335&lt;&gt;"",CONCATENATE(VLOOKUP([1]source_data!K335,[1]codelist_mapping!F:H,3,FALSE)&amp;";"&amp;VLOOKUP([1]source_data!L335,[1]codelist_mapping!F:H,3,FALSE)),IF([1]source_data!K335&lt;&gt;"",CONCATENATE(VLOOKUP([1]source_data!K335,[1]codelist_mapping!F:H,3,FALSE)))))))</f>
        <v>GTIP020;GTIP060</v>
      </c>
      <c r="N333" s="14" t="str">
        <f>IF([1]source_data!G335="","",IF([1]source_data!D335="","",VLOOKUP([1]source_data!D335,[1]geo_data!A:I,9,FALSE)))</f>
        <v>Bargate</v>
      </c>
      <c r="O333" s="14" t="str">
        <f>IF([1]source_data!G335="","",IF([1]source_data!D335="","",VLOOKUP([1]source_data!D335,[1]geo_data!A:I,8,FALSE)))</f>
        <v>E05015491</v>
      </c>
      <c r="P333" s="14" t="str">
        <f>IF([1]source_data!G335="","",IF(LEFT(O333,3)="E05","WD",IF(LEFT(O333,3)="S13","WD",IF(LEFT(O333,3)="W05","WD",IF(LEFT(O333,3)="W06","UA",IF(LEFT(O333,3)="S12","CA",IF(LEFT(O333,3)="E06","UA",IF(LEFT(O333,3)="E07","NMD",IF(LEFT(O333,3)="E08","MD",IF(LEFT(O333,3)="E09","LONB"))))))))))</f>
        <v>WD</v>
      </c>
      <c r="Q333" s="14" t="str">
        <f>IF([1]source_data!G335="","",IF([1]source_data!D335="","",VLOOKUP([1]source_data!D335,[1]geo_data!A:I,7,FALSE)))</f>
        <v>Southampton</v>
      </c>
      <c r="R333" s="14" t="str">
        <f>IF([1]source_data!G335="","",IF([1]source_data!D335="","",VLOOKUP([1]source_data!D335,[1]geo_data!A:I,6,FALSE)))</f>
        <v>E06000045</v>
      </c>
      <c r="S333" s="14" t="str">
        <f>IF([1]source_data!G335="","",IF(LEFT(R333,3)="E05","WD",IF(LEFT(R333,3)="S13","WD",IF(LEFT(R333,3)="W05","WD",IF(LEFT(R333,3)="W06","UA",IF(LEFT(R333,3)="S12","CA",IF(LEFT(R333,3)="E06","UA",IF(LEFT(R333,3)="E07","NMD",IF(LEFT(R333,3)="E08","MD",IF(LEFT(R333,3)="E09","LONB"))))))))))</f>
        <v>UA</v>
      </c>
      <c r="T333" s="11" t="str">
        <f>IF([1]source_data!G335="","",IF([1]source_data!N335="","",[1]source_data!N335))</f>
        <v>Hardship Grant</v>
      </c>
      <c r="U333" s="15">
        <f>IF([1]source_data!G335="","",[1]tailored_settings!$B$8)</f>
        <v>46239</v>
      </c>
      <c r="V333" s="11" t="str">
        <f>IF([1]source_data!G335="","",[1]tailored_settings!$B$9)</f>
        <v>http://www.longleigh.org/</v>
      </c>
      <c r="W333" s="13" t="str">
        <f>IF([1]source_data!G335="","",IF([1]source_data!O335="","",[1]source_data!O335))</f>
        <v>2025-12-09</v>
      </c>
      <c r="X333" s="16" t="str">
        <f>IF([1]source_data!G335="","",IF([1]source_data!P335="","",[1]source_data!P335))</f>
        <v>2025-12-22</v>
      </c>
      <c r="Y333" s="17">
        <f>IF([1]source_data!G335="","",IF([1]source_data!Q335="","",[1]source_data!Q335))</f>
        <v>0</v>
      </c>
      <c r="Z333" s="18" t="str">
        <f>IF([1]source_data!G335="","",IF([1]source_data!I335="","",[1]tailored_settings!$B$10))</f>
        <v>Primary grant reason</v>
      </c>
      <c r="AA333" s="18" t="str">
        <f>IF([1]source_data!G335="","",IF([1]source_data!I335="","",[1]source_data!I335))</f>
        <v>2. Customer/family receiving medication and/or therapy for a mental health condition or substance addiction.</v>
      </c>
      <c r="AB333" s="18" t="str">
        <f>IF([1]source_data!G335="","",IF([1]source_data!J335="","",[1]tailored_settings!$B$11))</f>
        <v/>
      </c>
      <c r="AC333" s="18" t="str">
        <f>IF([1]source_data!G335="","",IF([1]source_data!J335="","",[1]source_data!J335))</f>
        <v/>
      </c>
      <c r="AD333" s="18" t="str">
        <f>IF([1]source_data!G335="","",IF([1]source_data!K335="","",[1]tailored_settings!$B$12))</f>
        <v>Grant purpose</v>
      </c>
      <c r="AE333" s="18" t="str">
        <f>IF([1]source_data!G335="","",IF([1]source_data!K335="","",[1]source_data!K335))</f>
        <v xml:space="preserve">Furniture </v>
      </c>
      <c r="AF333" s="18" t="str">
        <f>IF([1]source_data!G335="","",IF([1]source_data!K335="","",[1]tailored_settings!$B$13))</f>
        <v>Grant purpose</v>
      </c>
      <c r="AG333" s="18" t="str">
        <f>IF([1]source_data!G335="","",IF([1]source_data!K335="","",[1]source_data!K335))</f>
        <v xml:space="preserve">Furniture </v>
      </c>
      <c r="AH333" s="18" t="str">
        <f>IF([1]source_data!G335="","",IF([1]source_data!M335="","",[1]tailored_settings!$B$14))</f>
        <v/>
      </c>
      <c r="AI333" s="18" t="str">
        <f>IF([1]source_data!G335="","",IF([1]source_data!M335="","",[1]source_data!M335))</f>
        <v/>
      </c>
    </row>
    <row r="334" spans="1:35" ht="16" x14ac:dyDescent="0.2">
      <c r="A334" s="11" t="str">
        <f>IF([1]source_data!G336="","",IF(AND([1]source_data!C336&lt;&gt;"",[1]tailored_settings!$B$15="Publish"),CONCATENATE([1]tailored_settings!$B$2&amp;[1]source_data!C336),IF(AND([1]source_data!C336&lt;&gt;"",[1]tailored_settings!$B$15="Do not publish"),CONCATENATE([1]tailored_settings!$B$2&amp;TEXT(ROW(A334)-1,"0000")&amp;"_"&amp;TEXT(F334,"yyyy-mm")),CONCATENATE([1]tailored_settings!$B$2&amp;TEXT(ROW(A334)-1,"0000")&amp;"_"&amp;TEXT(F334,"yyyy-mm")))))</f>
        <v>360G-Longleigh-E25-00418W</v>
      </c>
      <c r="B334" s="11" t="str">
        <f>IF([1]source_data!G336="","",IF([1]source_data!E336&lt;&gt;"",[1]source_data!E336,CONCATENATE("Grant to "&amp;G334)))</f>
        <v>Grant to Individual Recipient</v>
      </c>
      <c r="C334" s="11" t="str">
        <f>IF([1]source_data!G336="","",IF([1]source_data!F336="",_xlfn.XLOOKUP(T334,[1]tailored_settings!$B$20:$B$25,[1]tailored_settings!$A$20:$A$25,"")))</f>
        <v>Providing financial aid during a time of crisis</v>
      </c>
      <c r="D334" s="12">
        <f>IF([1]source_data!G336="","",IF([1]source_data!G336="","",[1]source_data!G336))</f>
        <v>350</v>
      </c>
      <c r="E334" s="11" t="str">
        <f>IF([1]source_data!G336="","",[1]tailored_settings!$B$3)</f>
        <v>GBP</v>
      </c>
      <c r="F334" s="13" t="str">
        <f>IF([1]source_data!G336="","",IF([1]source_data!H336="","",[1]source_data!H336))</f>
        <v>2025-12-08</v>
      </c>
      <c r="G334" s="11" t="str">
        <f>IF([1]source_data!G336="","",[1]tailored_settings!$B$5)</f>
        <v>Individual Recipient</v>
      </c>
      <c r="H334" s="11" t="str">
        <f>IF([1]source_data!G336="","",IF(AND([1]source_data!A336&lt;&gt;"",[1]tailored_settings!$B$16="Publish"),CONCATENATE([1]tailored_settings!$B$2&amp;[1]source_data!A336),IF(AND([1]source_data!A336&lt;&gt;"",[1]tailored_settings!$B$16="Do not publish"),CONCATENATE([1]tailored_settings!$B$4&amp;TEXT(ROW(A334)-1,"0000")&amp;"_"&amp;TEXT(F334,"yyyy-mm")),CONCATENATE([1]tailored_settings!$B$4&amp;TEXT(ROW(A334)-1,"0000")&amp;"_"&amp;TEXT(F334,"yyyy-mm")))))</f>
        <v>360G-Longleigh-IND-0333_2025-12</v>
      </c>
      <c r="I334" s="11" t="str">
        <f>IF([1]source_data!G336="","",[1]tailored_settings!$B$7)</f>
        <v>Longleigh Foundation</v>
      </c>
      <c r="J334" s="11" t="str">
        <f>IF([1]source_data!G336="","",[1]tailored_settings!$B$6)</f>
        <v>GB-CHC-1169016</v>
      </c>
      <c r="K334" s="11" t="str">
        <f>IF([1]source_data!G336="","",IF([1]source_data!I336="","",VLOOKUP([1]source_data!I336,[1]codelist_mapping!A:C,3,FALSE)))</f>
        <v>GTIR030</v>
      </c>
      <c r="L334" s="11" t="str">
        <f>IF([1]source_data!G336="","",IF([1]source_data!J336="","",VLOOKUP([1]source_data!J336,[1]codelist_mapping!A:C,3,FALSE)))</f>
        <v/>
      </c>
      <c r="M334" s="11" t="str">
        <f>IF([1]source_data!G336="","",IF([1]source_data!K336="","",IF([1]source_data!M336&lt;&gt;"",CONCATENATE(VLOOKUP([1]source_data!K336,[1]codelist_mapping!F:H,3,FALSE)&amp;";"&amp;VLOOKUP([1]source_data!L336,[1]codelist_mapping!F:H,3,FALSE)&amp;";"&amp;VLOOKUP([1]source_data!M336,[1]codelist_mapping!F:H,3,FALSE)),IF([1]source_data!L336&lt;&gt;"",CONCATENATE(VLOOKUP([1]source_data!K336,[1]codelist_mapping!F:H,3,FALSE)&amp;";"&amp;VLOOKUP([1]source_data!L336,[1]codelist_mapping!F:H,3,FALSE)),IF([1]source_data!K336&lt;&gt;"",CONCATENATE(VLOOKUP([1]source_data!K336,[1]codelist_mapping!F:H,3,FALSE)))))))</f>
        <v>GTIP070;GTIP050</v>
      </c>
      <c r="N334" s="14" t="str">
        <f>IF([1]source_data!G336="","",IF([1]source_data!D336="","",VLOOKUP([1]source_data!D336,[1]geo_data!A:I,9,FALSE)))</f>
        <v>Bargate</v>
      </c>
      <c r="O334" s="14" t="str">
        <f>IF([1]source_data!G336="","",IF([1]source_data!D336="","",VLOOKUP([1]source_data!D336,[1]geo_data!A:I,8,FALSE)))</f>
        <v>E05015491</v>
      </c>
      <c r="P334" s="14" t="str">
        <f>IF([1]source_data!G336="","",IF(LEFT(O334,3)="E05","WD",IF(LEFT(O334,3)="S13","WD",IF(LEFT(O334,3)="W05","WD",IF(LEFT(O334,3)="W06","UA",IF(LEFT(O334,3)="S12","CA",IF(LEFT(O334,3)="E06","UA",IF(LEFT(O334,3)="E07","NMD",IF(LEFT(O334,3)="E08","MD",IF(LEFT(O334,3)="E09","LONB"))))))))))</f>
        <v>WD</v>
      </c>
      <c r="Q334" s="14" t="str">
        <f>IF([1]source_data!G336="","",IF([1]source_data!D336="","",VLOOKUP([1]source_data!D336,[1]geo_data!A:I,7,FALSE)))</f>
        <v>Southampton</v>
      </c>
      <c r="R334" s="14" t="str">
        <f>IF([1]source_data!G336="","",IF([1]source_data!D336="","",VLOOKUP([1]source_data!D336,[1]geo_data!A:I,6,FALSE)))</f>
        <v>E06000045</v>
      </c>
      <c r="S334" s="14" t="str">
        <f>IF([1]source_data!G336="","",IF(LEFT(R334,3)="E05","WD",IF(LEFT(R334,3)="S13","WD",IF(LEFT(R334,3)="W05","WD",IF(LEFT(R334,3)="W06","UA",IF(LEFT(R334,3)="S12","CA",IF(LEFT(R334,3)="E06","UA",IF(LEFT(R334,3)="E07","NMD",IF(LEFT(R334,3)="E08","MD",IF(LEFT(R334,3)="E09","LONB"))))))))))</f>
        <v>UA</v>
      </c>
      <c r="T334" s="11" t="str">
        <f>IF([1]source_data!G336="","",IF([1]source_data!N336="","",[1]source_data!N336))</f>
        <v>Crisis Grant</v>
      </c>
      <c r="U334" s="15">
        <f>IF([1]source_data!G336="","",[1]tailored_settings!$B$8)</f>
        <v>46239</v>
      </c>
      <c r="V334" s="11" t="str">
        <f>IF([1]source_data!G336="","",[1]tailored_settings!$B$9)</f>
        <v>http://www.longleigh.org/</v>
      </c>
      <c r="W334" s="13" t="str">
        <f>IF([1]source_data!G336="","",IF([1]source_data!O336="","",[1]source_data!O336))</f>
        <v>2025-12-08</v>
      </c>
      <c r="X334" s="16" t="str">
        <f>IF([1]source_data!G336="","",IF([1]source_data!P336="","",[1]source_data!P336))</f>
        <v>2026-01-07</v>
      </c>
      <c r="Y334" s="17">
        <f>IF([1]source_data!G336="","",IF([1]source_data!Q336="","",[1]source_data!Q336))</f>
        <v>0</v>
      </c>
      <c r="Z334" s="18" t="str">
        <f>IF([1]source_data!G336="","",IF([1]source_data!I336="","",[1]tailored_settings!$B$10))</f>
        <v>Primary grant reason</v>
      </c>
      <c r="AA334" s="18" t="str">
        <f>IF([1]source_data!G336="","",IF([1]source_data!I336="","",[1]source_data!I336))</f>
        <v>1. Customer/family with a diagnosed condition or disability</v>
      </c>
      <c r="AB334" s="18" t="str">
        <f>IF([1]source_data!G336="","",IF([1]source_data!J336="","",[1]tailored_settings!$B$11))</f>
        <v/>
      </c>
      <c r="AC334" s="18" t="str">
        <f>IF([1]source_data!G336="","",IF([1]source_data!J336="","",[1]source_data!J336))</f>
        <v/>
      </c>
      <c r="AD334" s="18" t="str">
        <f>IF([1]source_data!G336="","",IF([1]source_data!K336="","",[1]tailored_settings!$B$12))</f>
        <v>Grant purpose</v>
      </c>
      <c r="AE334" s="18" t="str">
        <f>IF([1]source_data!G336="","",IF([1]source_data!K336="","",[1]source_data!K336))</f>
        <v>Food vouchers</v>
      </c>
      <c r="AF334" s="18" t="str">
        <f>IF([1]source_data!G336="","",IF([1]source_data!K336="","",[1]tailored_settings!$B$13))</f>
        <v>Grant purpose</v>
      </c>
      <c r="AG334" s="18" t="str">
        <f>IF([1]source_data!G336="","",IF([1]source_data!K336="","",[1]source_data!K336))</f>
        <v>Food vouchers</v>
      </c>
      <c r="AH334" s="18" t="str">
        <f>IF([1]source_data!G336="","",IF([1]source_data!M336="","",[1]tailored_settings!$B$14))</f>
        <v/>
      </c>
      <c r="AI334" s="18" t="str">
        <f>IF([1]source_data!G336="","",IF([1]source_data!M336="","",[1]source_data!M336))</f>
        <v/>
      </c>
    </row>
    <row r="335" spans="1:35" ht="16" x14ac:dyDescent="0.2">
      <c r="A335" s="11" t="str">
        <f>IF([1]source_data!G337="","",IF(AND([1]source_data!C337&lt;&gt;"",[1]tailored_settings!$B$15="Publish"),CONCATENATE([1]tailored_settings!$B$2&amp;[1]source_data!C337),IF(AND([1]source_data!C337&lt;&gt;"",[1]tailored_settings!$B$15="Do not publish"),CONCATENATE([1]tailored_settings!$B$2&amp;TEXT(ROW(A335)-1,"0000")&amp;"_"&amp;TEXT(F335,"yyyy-mm")),CONCATENATE([1]tailored_settings!$B$2&amp;TEXT(ROW(A335)-1,"0000")&amp;"_"&amp;TEXT(F335,"yyyy-mm")))))</f>
        <v>360G-Longleigh-E25-00419W</v>
      </c>
      <c r="B335" s="11" t="str">
        <f>IF([1]source_data!G337="","",IF([1]source_data!E337&lt;&gt;"",[1]source_data!E337,CONCATENATE("Grant to "&amp;G335)))</f>
        <v>Grant to Individual Recipient</v>
      </c>
      <c r="C335" s="11" t="str">
        <f>IF([1]source_data!G337="","",IF([1]source_data!F337="",_xlfn.XLOOKUP(T335,[1]tailored_settings!$B$20:$B$25,[1]tailored_settings!$A$20:$A$25,"")))</f>
        <v>Helping to alleviate financial hardship</v>
      </c>
      <c r="D335" s="12">
        <f>IF([1]source_data!G337="","",IF([1]source_data!G337="","",[1]source_data!G337))</f>
        <v>140</v>
      </c>
      <c r="E335" s="11" t="str">
        <f>IF([1]source_data!G337="","",[1]tailored_settings!$B$3)</f>
        <v>GBP</v>
      </c>
      <c r="F335" s="13" t="str">
        <f>IF([1]source_data!G337="","",IF([1]source_data!H337="","",[1]source_data!H337))</f>
        <v>2025-12-09</v>
      </c>
      <c r="G335" s="11" t="str">
        <f>IF([1]source_data!G337="","",[1]tailored_settings!$B$5)</f>
        <v>Individual Recipient</v>
      </c>
      <c r="H335" s="11" t="str">
        <f>IF([1]source_data!G337="","",IF(AND([1]source_data!A337&lt;&gt;"",[1]tailored_settings!$B$16="Publish"),CONCATENATE([1]tailored_settings!$B$2&amp;[1]source_data!A337),IF(AND([1]source_data!A337&lt;&gt;"",[1]tailored_settings!$B$16="Do not publish"),CONCATENATE([1]tailored_settings!$B$4&amp;TEXT(ROW(A335)-1,"0000")&amp;"_"&amp;TEXT(F335,"yyyy-mm")),CONCATENATE([1]tailored_settings!$B$4&amp;TEXT(ROW(A335)-1,"0000")&amp;"_"&amp;TEXT(F335,"yyyy-mm")))))</f>
        <v>360G-Longleigh-IND-0334_2025-12</v>
      </c>
      <c r="I335" s="11" t="str">
        <f>IF([1]source_data!G337="","",[1]tailored_settings!$B$7)</f>
        <v>Longleigh Foundation</v>
      </c>
      <c r="J335" s="11" t="str">
        <f>IF([1]source_data!G337="","",[1]tailored_settings!$B$6)</f>
        <v>GB-CHC-1169016</v>
      </c>
      <c r="K335" s="11" t="str">
        <f>IF([1]source_data!G337="","",IF([1]source_data!I337="","",VLOOKUP([1]source_data!I337,[1]codelist_mapping!A:C,3,FALSE)))</f>
        <v>GTIR030</v>
      </c>
      <c r="L335" s="11" t="str">
        <f>IF([1]source_data!G337="","",IF([1]source_data!J337="","",VLOOKUP([1]source_data!J337,[1]codelist_mapping!A:C,3,FALSE)))</f>
        <v/>
      </c>
      <c r="M335" s="11" t="str">
        <f>IF([1]source_data!G337="","",IF([1]source_data!K337="","",IF([1]source_data!M337&lt;&gt;"",CONCATENATE(VLOOKUP([1]source_data!K337,[1]codelist_mapping!F:H,3,FALSE)&amp;";"&amp;VLOOKUP([1]source_data!L337,[1]codelist_mapping!F:H,3,FALSE)&amp;";"&amp;VLOOKUP([1]source_data!M337,[1]codelist_mapping!F:H,3,FALSE)),IF([1]source_data!L337&lt;&gt;"",CONCATENATE(VLOOKUP([1]source_data!K337,[1]codelist_mapping!F:H,3,FALSE)&amp;";"&amp;VLOOKUP([1]source_data!L337,[1]codelist_mapping!F:H,3,FALSE)),IF([1]source_data!K337&lt;&gt;"",CONCATENATE(VLOOKUP([1]source_data!K337,[1]codelist_mapping!F:H,3,FALSE)))))))</f>
        <v>GTIP060</v>
      </c>
      <c r="N335" s="14" t="str">
        <f>IF([1]source_data!G337="","",IF([1]source_data!D337="","",VLOOKUP([1]source_data!D337,[1]geo_data!A:I,9,FALSE)))</f>
        <v>Alfreton</v>
      </c>
      <c r="O335" s="14" t="str">
        <f>IF([1]source_data!G337="","",IF([1]source_data!D337="","",VLOOKUP([1]source_data!D337,[1]geo_data!A:I,8,FALSE)))</f>
        <v>E05014690</v>
      </c>
      <c r="P335" s="14" t="str">
        <f>IF([1]source_data!G337="","",IF(LEFT(O335,3)="E05","WD",IF(LEFT(O335,3)="S13","WD",IF(LEFT(O335,3)="W05","WD",IF(LEFT(O335,3)="W06","UA",IF(LEFT(O335,3)="S12","CA",IF(LEFT(O335,3)="E06","UA",IF(LEFT(O335,3)="E07","NMD",IF(LEFT(O335,3)="E08","MD",IF(LEFT(O335,3)="E09","LONB"))))))))))</f>
        <v>WD</v>
      </c>
      <c r="Q335" s="14" t="str">
        <f>IF([1]source_data!G337="","",IF([1]source_data!D337="","",VLOOKUP([1]source_data!D337,[1]geo_data!A:I,7,FALSE)))</f>
        <v>Amber Valley</v>
      </c>
      <c r="R335" s="14" t="str">
        <f>IF([1]source_data!G337="","",IF([1]source_data!D337="","",VLOOKUP([1]source_data!D337,[1]geo_data!A:I,6,FALSE)))</f>
        <v>E07000032</v>
      </c>
      <c r="S335" s="14" t="str">
        <f>IF([1]source_data!G337="","",IF(LEFT(R335,3)="E05","WD",IF(LEFT(R335,3)="S13","WD",IF(LEFT(R335,3)="W05","WD",IF(LEFT(R335,3)="W06","UA",IF(LEFT(R335,3)="S12","CA",IF(LEFT(R335,3)="E06","UA",IF(LEFT(R335,3)="E07","NMD",IF(LEFT(R335,3)="E08","MD",IF(LEFT(R335,3)="E09","LONB"))))))))))</f>
        <v>NMD</v>
      </c>
      <c r="T335" s="11" t="str">
        <f>IF([1]source_data!G337="","",IF([1]source_data!N337="","",[1]source_data!N337))</f>
        <v>Hardship Grant</v>
      </c>
      <c r="U335" s="15">
        <f>IF([1]source_data!G337="","",[1]tailored_settings!$B$8)</f>
        <v>46239</v>
      </c>
      <c r="V335" s="11" t="str">
        <f>IF([1]source_data!G337="","",[1]tailored_settings!$B$9)</f>
        <v>http://www.longleigh.org/</v>
      </c>
      <c r="W335" s="13" t="str">
        <f>IF([1]source_data!G337="","",IF([1]source_data!O337="","",[1]source_data!O337))</f>
        <v>2025-12-09</v>
      </c>
      <c r="X335" s="16" t="str">
        <f>IF([1]source_data!G337="","",IF([1]source_data!P337="","",[1]source_data!P337))</f>
        <v>2026-02-12</v>
      </c>
      <c r="Y335" s="17">
        <f>IF([1]source_data!G337="","",IF([1]source_data!Q337="","",[1]source_data!Q337))</f>
        <v>2</v>
      </c>
      <c r="Z335" s="18" t="str">
        <f>IF([1]source_data!G337="","",IF([1]source_data!I337="","",[1]tailored_settings!$B$10))</f>
        <v>Primary grant reason</v>
      </c>
      <c r="AA335" s="18" t="str">
        <f>IF([1]source_data!G337="","",IF([1]source_data!I337="","",[1]source_data!I337))</f>
        <v>1. Customer/family with a diagnosed condition or disability</v>
      </c>
      <c r="AB335" s="18" t="str">
        <f>IF([1]source_data!G337="","",IF([1]source_data!J337="","",[1]tailored_settings!$B$11))</f>
        <v/>
      </c>
      <c r="AC335" s="18" t="str">
        <f>IF([1]source_data!G337="","",IF([1]source_data!J337="","",[1]source_data!J337))</f>
        <v/>
      </c>
      <c r="AD335" s="18" t="str">
        <f>IF([1]source_data!G337="","",IF([1]source_data!K337="","",[1]tailored_settings!$B$12))</f>
        <v>Grant purpose</v>
      </c>
      <c r="AE335" s="18" t="str">
        <f>IF([1]source_data!G337="","",IF([1]source_data!K337="","",[1]source_data!K337))</f>
        <v>Voucher for small household items</v>
      </c>
      <c r="AF335" s="18" t="str">
        <f>IF([1]source_data!G337="","",IF([1]source_data!K337="","",[1]tailored_settings!$B$13))</f>
        <v>Grant purpose</v>
      </c>
      <c r="AG335" s="18" t="str">
        <f>IF([1]source_data!G337="","",IF([1]source_data!K337="","",[1]source_data!K337))</f>
        <v>Voucher for small household items</v>
      </c>
      <c r="AH335" s="18" t="str">
        <f>IF([1]source_data!G337="","",IF([1]source_data!M337="","",[1]tailored_settings!$B$14))</f>
        <v/>
      </c>
      <c r="AI335" s="18" t="str">
        <f>IF([1]source_data!G337="","",IF([1]source_data!M337="","",[1]source_data!M337))</f>
        <v/>
      </c>
    </row>
    <row r="336" spans="1:35" ht="16" x14ac:dyDescent="0.2">
      <c r="A336" s="11" t="str">
        <f>IF([1]source_data!G338="","",IF(AND([1]source_data!C338&lt;&gt;"",[1]tailored_settings!$B$15="Publish"),CONCATENATE([1]tailored_settings!$B$2&amp;[1]source_data!C338),IF(AND([1]source_data!C338&lt;&gt;"",[1]tailored_settings!$B$15="Do not publish"),CONCATENATE([1]tailored_settings!$B$2&amp;TEXT(ROW(A336)-1,"0000")&amp;"_"&amp;TEXT(F336,"yyyy-mm")),CONCATENATE([1]tailored_settings!$B$2&amp;TEXT(ROW(A336)-1,"0000")&amp;"_"&amp;TEXT(F336,"yyyy-mm")))))</f>
        <v>360G-Longleigh-E25-00420W</v>
      </c>
      <c r="B336" s="11" t="str">
        <f>IF([1]source_data!G338="","",IF([1]source_data!E338&lt;&gt;"",[1]source_data!E338,CONCATENATE("Grant to "&amp;G336)))</f>
        <v>Grant to Individual Recipient</v>
      </c>
      <c r="C336" s="11" t="str">
        <f>IF([1]source_data!G338="","",IF([1]source_data!F338="",_xlfn.XLOOKUP(T336,[1]tailored_settings!$B$20:$B$25,[1]tailored_settings!$A$20:$A$25,"")))</f>
        <v>Helping to alleviate financial hardship</v>
      </c>
      <c r="D336" s="12">
        <f>IF([1]source_data!G338="","",IF([1]source_data!G338="","",[1]source_data!G338))</f>
        <v>463.99</v>
      </c>
      <c r="E336" s="11" t="str">
        <f>IF([1]source_data!G338="","",[1]tailored_settings!$B$3)</f>
        <v>GBP</v>
      </c>
      <c r="F336" s="13" t="str">
        <f>IF([1]source_data!G338="","",IF([1]source_data!H338="","",[1]source_data!H338))</f>
        <v>2025-12-09</v>
      </c>
      <c r="G336" s="11" t="str">
        <f>IF([1]source_data!G338="","",[1]tailored_settings!$B$5)</f>
        <v>Individual Recipient</v>
      </c>
      <c r="H336" s="11" t="str">
        <f>IF([1]source_data!G338="","",IF(AND([1]source_data!A338&lt;&gt;"",[1]tailored_settings!$B$16="Publish"),CONCATENATE([1]tailored_settings!$B$2&amp;[1]source_data!A338),IF(AND([1]source_data!A338&lt;&gt;"",[1]tailored_settings!$B$16="Do not publish"),CONCATENATE([1]tailored_settings!$B$4&amp;TEXT(ROW(A336)-1,"0000")&amp;"_"&amp;TEXT(F336,"yyyy-mm")),CONCATENATE([1]tailored_settings!$B$4&amp;TEXT(ROW(A336)-1,"0000")&amp;"_"&amp;TEXT(F336,"yyyy-mm")))))</f>
        <v>360G-Longleigh-IND-0335_2025-12</v>
      </c>
      <c r="I336" s="11" t="str">
        <f>IF([1]source_data!G338="","",[1]tailored_settings!$B$7)</f>
        <v>Longleigh Foundation</v>
      </c>
      <c r="J336" s="11" t="str">
        <f>IF([1]source_data!G338="","",[1]tailored_settings!$B$6)</f>
        <v>GB-CHC-1169016</v>
      </c>
      <c r="K336" s="11" t="str">
        <f>IF([1]source_data!G338="","",IF([1]source_data!I338="","",VLOOKUP([1]source_data!I338,[1]codelist_mapping!A:C,3,FALSE)))</f>
        <v>GTIR030</v>
      </c>
      <c r="L336" s="11" t="str">
        <f>IF([1]source_data!G338="","",IF([1]source_data!J338="","",VLOOKUP([1]source_data!J338,[1]codelist_mapping!A:C,3,FALSE)))</f>
        <v/>
      </c>
      <c r="M336" s="11" t="str">
        <f>IF([1]source_data!G338="","",IF([1]source_data!K338="","",IF([1]source_data!M338&lt;&gt;"",CONCATENATE(VLOOKUP([1]source_data!K338,[1]codelist_mapping!F:H,3,FALSE)&amp;";"&amp;VLOOKUP([1]source_data!L338,[1]codelist_mapping!F:H,3,FALSE)&amp;";"&amp;VLOOKUP([1]source_data!M338,[1]codelist_mapping!F:H,3,FALSE)),IF([1]source_data!L338&lt;&gt;"",CONCATENATE(VLOOKUP([1]source_data!K338,[1]codelist_mapping!F:H,3,FALSE)&amp;";"&amp;VLOOKUP([1]source_data!L338,[1]codelist_mapping!F:H,3,FALSE)),IF([1]source_data!K338&lt;&gt;"",CONCATENATE(VLOOKUP([1]source_data!K338,[1]codelist_mapping!F:H,3,FALSE)))))))</f>
        <v>GTIP020</v>
      </c>
      <c r="N336" s="14" t="str">
        <f>IF([1]source_data!G338="","",IF([1]source_data!D338="","",VLOOKUP([1]source_data!D338,[1]geo_data!A:I,9,FALSE)))</f>
        <v>Wroughton and Wichelstowe</v>
      </c>
      <c r="O336" s="14" t="str">
        <f>IF([1]source_data!G338="","",IF([1]source_data!D338="","",VLOOKUP([1]source_data!D338,[1]geo_data!A:I,8,FALSE)))</f>
        <v>E05008972</v>
      </c>
      <c r="P336" s="14" t="str">
        <f>IF([1]source_data!G338="","",IF(LEFT(O336,3)="E05","WD",IF(LEFT(O336,3)="S13","WD",IF(LEFT(O336,3)="W05","WD",IF(LEFT(O336,3)="W06","UA",IF(LEFT(O336,3)="S12","CA",IF(LEFT(O336,3)="E06","UA",IF(LEFT(O336,3)="E07","NMD",IF(LEFT(O336,3)="E08","MD",IF(LEFT(O336,3)="E09","LONB"))))))))))</f>
        <v>WD</v>
      </c>
      <c r="Q336" s="14" t="str">
        <f>IF([1]source_data!G338="","",IF([1]source_data!D338="","",VLOOKUP([1]source_data!D338,[1]geo_data!A:I,7,FALSE)))</f>
        <v>Swindon</v>
      </c>
      <c r="R336" s="14" t="str">
        <f>IF([1]source_data!G338="","",IF([1]source_data!D338="","",VLOOKUP([1]source_data!D338,[1]geo_data!A:I,6,FALSE)))</f>
        <v>E06000030</v>
      </c>
      <c r="S336" s="14" t="str">
        <f>IF([1]source_data!G338="","",IF(LEFT(R336,3)="E05","WD",IF(LEFT(R336,3)="S13","WD",IF(LEFT(R336,3)="W05","WD",IF(LEFT(R336,3)="W06","UA",IF(LEFT(R336,3)="S12","CA",IF(LEFT(R336,3)="E06","UA",IF(LEFT(R336,3)="E07","NMD",IF(LEFT(R336,3)="E08","MD",IF(LEFT(R336,3)="E09","LONB"))))))))))</f>
        <v>UA</v>
      </c>
      <c r="T336" s="11" t="str">
        <f>IF([1]source_data!G338="","",IF([1]source_data!N338="","",[1]source_data!N338))</f>
        <v>Hardship Grant</v>
      </c>
      <c r="U336" s="15">
        <f>IF([1]source_data!G338="","",[1]tailored_settings!$B$8)</f>
        <v>46239</v>
      </c>
      <c r="V336" s="11" t="str">
        <f>IF([1]source_data!G338="","",[1]tailored_settings!$B$9)</f>
        <v>http://www.longleigh.org/</v>
      </c>
      <c r="W336" s="13" t="str">
        <f>IF([1]source_data!G338="","",IF([1]source_data!O338="","",[1]source_data!O338))</f>
        <v>2025-12-09</v>
      </c>
      <c r="X336" s="16" t="str">
        <f>IF([1]source_data!G338="","",IF([1]source_data!P338="","",[1]source_data!P338))</f>
        <v>2026-01-07</v>
      </c>
      <c r="Y336" s="17">
        <f>IF([1]source_data!G338="","",IF([1]source_data!Q338="","",[1]source_data!Q338))</f>
        <v>0</v>
      </c>
      <c r="Z336" s="18" t="str">
        <f>IF([1]source_data!G338="","",IF([1]source_data!I338="","",[1]tailored_settings!$B$10))</f>
        <v>Primary grant reason</v>
      </c>
      <c r="AA336" s="18" t="str">
        <f>IF([1]source_data!G338="","",IF([1]source_data!I338="","",[1]source_data!I338))</f>
        <v>1. Customer/family with a diagnosed condition or disability</v>
      </c>
      <c r="AB336" s="18" t="str">
        <f>IF([1]source_data!G338="","",IF([1]source_data!J338="","",[1]tailored_settings!$B$11))</f>
        <v/>
      </c>
      <c r="AC336" s="18" t="str">
        <f>IF([1]source_data!G338="","",IF([1]source_data!J338="","",[1]source_data!J338))</f>
        <v/>
      </c>
      <c r="AD336" s="18" t="str">
        <f>IF([1]source_data!G338="","",IF([1]source_data!K338="","",[1]tailored_settings!$B$12))</f>
        <v>Grant purpose</v>
      </c>
      <c r="AE336" s="18" t="str">
        <f>IF([1]source_data!G338="","",IF([1]source_data!K338="","",[1]source_data!K338))</f>
        <v>Appliances</v>
      </c>
      <c r="AF336" s="18" t="str">
        <f>IF([1]source_data!G338="","",IF([1]source_data!K338="","",[1]tailored_settings!$B$13))</f>
        <v>Grant purpose</v>
      </c>
      <c r="AG336" s="18" t="str">
        <f>IF([1]source_data!G338="","",IF([1]source_data!K338="","",[1]source_data!K338))</f>
        <v>Appliances</v>
      </c>
      <c r="AH336" s="18" t="str">
        <f>IF([1]source_data!G338="","",IF([1]source_data!M338="","",[1]tailored_settings!$B$14))</f>
        <v/>
      </c>
      <c r="AI336" s="18" t="str">
        <f>IF([1]source_data!G338="","",IF([1]source_data!M338="","",[1]source_data!M338))</f>
        <v/>
      </c>
    </row>
    <row r="337" spans="1:35" ht="16" x14ac:dyDescent="0.2">
      <c r="A337" s="11" t="str">
        <f>IF([1]source_data!G339="","",IF(AND([1]source_data!C339&lt;&gt;"",[1]tailored_settings!$B$15="Publish"),CONCATENATE([1]tailored_settings!$B$2&amp;[1]source_data!C339),IF(AND([1]source_data!C339&lt;&gt;"",[1]tailored_settings!$B$15="Do not publish"),CONCATENATE([1]tailored_settings!$B$2&amp;TEXT(ROW(A337)-1,"0000")&amp;"_"&amp;TEXT(F337,"yyyy-mm")),CONCATENATE([1]tailored_settings!$B$2&amp;TEXT(ROW(A337)-1,"0000")&amp;"_"&amp;TEXT(F337,"yyyy-mm")))))</f>
        <v>360G-Longleigh-E25-00421W</v>
      </c>
      <c r="B337" s="11" t="str">
        <f>IF([1]source_data!G339="","",IF([1]source_data!E339&lt;&gt;"",[1]source_data!E339,CONCATENATE("Grant to "&amp;G337)))</f>
        <v>Grant to Individual Recipient</v>
      </c>
      <c r="C337" s="11" t="str">
        <f>IF([1]source_data!G339="","",IF([1]source_data!F339="",_xlfn.XLOOKUP(T337,[1]tailored_settings!$B$20:$B$25,[1]tailored_settings!$A$20:$A$25,"")))</f>
        <v>Providing financial aid during a time of crisis</v>
      </c>
      <c r="D337" s="12">
        <f>IF([1]source_data!G339="","",IF([1]source_data!G339="","",[1]source_data!G339))</f>
        <v>250</v>
      </c>
      <c r="E337" s="11" t="str">
        <f>IF([1]source_data!G339="","",[1]tailored_settings!$B$3)</f>
        <v>GBP</v>
      </c>
      <c r="F337" s="13" t="str">
        <f>IF([1]source_data!G339="","",IF([1]source_data!H339="","",[1]source_data!H339))</f>
        <v>2025-12-15</v>
      </c>
      <c r="G337" s="11" t="str">
        <f>IF([1]source_data!G339="","",[1]tailored_settings!$B$5)</f>
        <v>Individual Recipient</v>
      </c>
      <c r="H337" s="11" t="str">
        <f>IF([1]source_data!G339="","",IF(AND([1]source_data!A339&lt;&gt;"",[1]tailored_settings!$B$16="Publish"),CONCATENATE([1]tailored_settings!$B$2&amp;[1]source_data!A339),IF(AND([1]source_data!A339&lt;&gt;"",[1]tailored_settings!$B$16="Do not publish"),CONCATENATE([1]tailored_settings!$B$4&amp;TEXT(ROW(A337)-1,"0000")&amp;"_"&amp;TEXT(F337,"yyyy-mm")),CONCATENATE([1]tailored_settings!$B$4&amp;TEXT(ROW(A337)-1,"0000")&amp;"_"&amp;TEXT(F337,"yyyy-mm")))))</f>
        <v>360G-Longleigh-IND-0336_2025-12</v>
      </c>
      <c r="I337" s="11" t="str">
        <f>IF([1]source_data!G339="","",[1]tailored_settings!$B$7)</f>
        <v>Longleigh Foundation</v>
      </c>
      <c r="J337" s="11" t="str">
        <f>IF([1]source_data!G339="","",[1]tailored_settings!$B$6)</f>
        <v>GB-CHC-1169016</v>
      </c>
      <c r="K337" s="11" t="str">
        <f>IF([1]source_data!G339="","",IF([1]source_data!I339="","",VLOOKUP([1]source_data!I339,[1]codelist_mapping!A:C,3,FALSE)))</f>
        <v>GTIR040</v>
      </c>
      <c r="L337" s="11" t="str">
        <f>IF([1]source_data!G339="","",IF([1]source_data!J339="","",VLOOKUP([1]source_data!J339,[1]codelist_mapping!A:C,3,FALSE)))</f>
        <v/>
      </c>
      <c r="M337" s="11" t="str">
        <f>IF([1]source_data!G339="","",IF([1]source_data!K339="","",IF([1]source_data!M339&lt;&gt;"",CONCATENATE(VLOOKUP([1]source_data!K339,[1]codelist_mapping!F:H,3,FALSE)&amp;";"&amp;VLOOKUP([1]source_data!L339,[1]codelist_mapping!F:H,3,FALSE)&amp;";"&amp;VLOOKUP([1]source_data!M339,[1]codelist_mapping!F:H,3,FALSE)),IF([1]source_data!L339&lt;&gt;"",CONCATENATE(VLOOKUP([1]source_data!K339,[1]codelist_mapping!F:H,3,FALSE)&amp;";"&amp;VLOOKUP([1]source_data!L339,[1]codelist_mapping!F:H,3,FALSE)),IF([1]source_data!K339&lt;&gt;"",CONCATENATE(VLOOKUP([1]source_data!K339,[1]codelist_mapping!F:H,3,FALSE)))))))</f>
        <v>GTIP070;GTIP050</v>
      </c>
      <c r="N337" s="14" t="str">
        <f>IF([1]source_data!G339="","",IF([1]source_data!D339="","",VLOOKUP([1]source_data!D339,[1]geo_data!A:I,9,FALSE)))</f>
        <v>Devizes South</v>
      </c>
      <c r="O337" s="14" t="str">
        <f>IF([1]source_data!G339="","",IF([1]source_data!D339="","",VLOOKUP([1]source_data!D339,[1]geo_data!A:I,8,FALSE)))</f>
        <v>E05013431</v>
      </c>
      <c r="P337" s="14" t="str">
        <f>IF([1]source_data!G339="","",IF(LEFT(O337,3)="E05","WD",IF(LEFT(O337,3)="S13","WD",IF(LEFT(O337,3)="W05","WD",IF(LEFT(O337,3)="W06","UA",IF(LEFT(O337,3)="S12","CA",IF(LEFT(O337,3)="E06","UA",IF(LEFT(O337,3)="E07","NMD",IF(LEFT(O337,3)="E08","MD",IF(LEFT(O337,3)="E09","LONB"))))))))))</f>
        <v>WD</v>
      </c>
      <c r="Q337" s="14" t="str">
        <f>IF([1]source_data!G339="","",IF([1]source_data!D339="","",VLOOKUP([1]source_data!D339,[1]geo_data!A:I,7,FALSE)))</f>
        <v>Wiltshire</v>
      </c>
      <c r="R337" s="14" t="str">
        <f>IF([1]source_data!G339="","",IF([1]source_data!D339="","",VLOOKUP([1]source_data!D339,[1]geo_data!A:I,6,FALSE)))</f>
        <v>E06000054</v>
      </c>
      <c r="S337" s="14" t="str">
        <f>IF([1]source_data!G339="","",IF(LEFT(R337,3)="E05","WD",IF(LEFT(R337,3)="S13","WD",IF(LEFT(R337,3)="W05","WD",IF(LEFT(R337,3)="W06","UA",IF(LEFT(R337,3)="S12","CA",IF(LEFT(R337,3)="E06","UA",IF(LEFT(R337,3)="E07","NMD",IF(LEFT(R337,3)="E08","MD",IF(LEFT(R337,3)="E09","LONB"))))))))))</f>
        <v>UA</v>
      </c>
      <c r="T337" s="11" t="str">
        <f>IF([1]source_data!G339="","",IF([1]source_data!N339="","",[1]source_data!N339))</f>
        <v>Crisis Grant</v>
      </c>
      <c r="U337" s="15">
        <f>IF([1]source_data!G339="","",[1]tailored_settings!$B$8)</f>
        <v>46239</v>
      </c>
      <c r="V337" s="11" t="str">
        <f>IF([1]source_data!G339="","",[1]tailored_settings!$B$9)</f>
        <v>http://www.longleigh.org/</v>
      </c>
      <c r="W337" s="13" t="str">
        <f>IF([1]source_data!G339="","",IF([1]source_data!O339="","",[1]source_data!O339))</f>
        <v>2025-12-15</v>
      </c>
      <c r="X337" s="16" t="str">
        <f>IF([1]source_data!G339="","",IF([1]source_data!P339="","",[1]source_data!P339))</f>
        <v>2026-02-24</v>
      </c>
      <c r="Y337" s="17">
        <f>IF([1]source_data!G339="","",IF([1]source_data!Q339="","",[1]source_data!Q339))</f>
        <v>2</v>
      </c>
      <c r="Z337" s="18" t="str">
        <f>IF([1]source_data!G339="","",IF([1]source_data!I339="","",[1]tailored_settings!$B$10))</f>
        <v>Primary grant reason</v>
      </c>
      <c r="AA337" s="18" t="str">
        <f>IF([1]source_data!G339="","",IF([1]source_data!I339="","",[1]source_data!I339))</f>
        <v>2. Customer/family receiving medication and/or therapy for a mental health condition or substance addiction.</v>
      </c>
      <c r="AB337" s="18" t="str">
        <f>IF([1]source_data!G339="","",IF([1]source_data!J339="","",[1]tailored_settings!$B$11))</f>
        <v/>
      </c>
      <c r="AC337" s="18" t="str">
        <f>IF([1]source_data!G339="","",IF([1]source_data!J339="","",[1]source_data!J339))</f>
        <v/>
      </c>
      <c r="AD337" s="18" t="str">
        <f>IF([1]source_data!G339="","",IF([1]source_data!K339="","",[1]tailored_settings!$B$12))</f>
        <v>Grant purpose</v>
      </c>
      <c r="AE337" s="18" t="str">
        <f>IF([1]source_data!G339="","",IF([1]source_data!K339="","",[1]source_data!K339))</f>
        <v>Food vouchers</v>
      </c>
      <c r="AF337" s="18" t="str">
        <f>IF([1]source_data!G339="","",IF([1]source_data!K339="","",[1]tailored_settings!$B$13))</f>
        <v>Grant purpose</v>
      </c>
      <c r="AG337" s="18" t="str">
        <f>IF([1]source_data!G339="","",IF([1]source_data!K339="","",[1]source_data!K339))</f>
        <v>Food vouchers</v>
      </c>
      <c r="AH337" s="18" t="str">
        <f>IF([1]source_data!G339="","",IF([1]source_data!M339="","",[1]tailored_settings!$B$14))</f>
        <v/>
      </c>
      <c r="AI337" s="18" t="str">
        <f>IF([1]source_data!G339="","",IF([1]source_data!M339="","",[1]source_data!M339))</f>
        <v/>
      </c>
    </row>
    <row r="338" spans="1:35" ht="16" x14ac:dyDescent="0.2">
      <c r="A338" s="11" t="str">
        <f>IF([1]source_data!G340="","",IF(AND([1]source_data!C340&lt;&gt;"",[1]tailored_settings!$B$15="Publish"),CONCATENATE([1]tailored_settings!$B$2&amp;[1]source_data!C340),IF(AND([1]source_data!C340&lt;&gt;"",[1]tailored_settings!$B$15="Do not publish"),CONCATENATE([1]tailored_settings!$B$2&amp;TEXT(ROW(A338)-1,"0000")&amp;"_"&amp;TEXT(F338,"yyyy-mm")),CONCATENATE([1]tailored_settings!$B$2&amp;TEXT(ROW(A338)-1,"0000")&amp;"_"&amp;TEXT(F338,"yyyy-mm")))))</f>
        <v>360G-Longleigh-E25-00422W</v>
      </c>
      <c r="B338" s="11" t="str">
        <f>IF([1]source_data!G340="","",IF([1]source_data!E340&lt;&gt;"",[1]source_data!E340,CONCATENATE("Grant to "&amp;G338)))</f>
        <v>Grant to Individual Recipient</v>
      </c>
      <c r="C338" s="11" t="str">
        <f>IF([1]source_data!G340="","",IF([1]source_data!F340="",_xlfn.XLOOKUP(T338,[1]tailored_settings!$B$20:$B$25,[1]tailored_settings!$A$20:$A$25,"")))</f>
        <v>Providing financial aid during a time of crisis</v>
      </c>
      <c r="D338" s="12">
        <f>IF([1]source_data!G340="","",IF([1]source_data!G340="","",[1]source_data!G340))</f>
        <v>350</v>
      </c>
      <c r="E338" s="11" t="str">
        <f>IF([1]source_data!G340="","",[1]tailored_settings!$B$3)</f>
        <v>GBP</v>
      </c>
      <c r="F338" s="13" t="str">
        <f>IF([1]source_data!G340="","",IF([1]source_data!H340="","",[1]source_data!H340))</f>
        <v>2025-12-15</v>
      </c>
      <c r="G338" s="11" t="str">
        <f>IF([1]source_data!G340="","",[1]tailored_settings!$B$5)</f>
        <v>Individual Recipient</v>
      </c>
      <c r="H338" s="11" t="str">
        <f>IF([1]source_data!G340="","",IF(AND([1]source_data!A340&lt;&gt;"",[1]tailored_settings!$B$16="Publish"),CONCATENATE([1]tailored_settings!$B$2&amp;[1]source_data!A340),IF(AND([1]source_data!A340&lt;&gt;"",[1]tailored_settings!$B$16="Do not publish"),CONCATENATE([1]tailored_settings!$B$4&amp;TEXT(ROW(A338)-1,"0000")&amp;"_"&amp;TEXT(F338,"yyyy-mm")),CONCATENATE([1]tailored_settings!$B$4&amp;TEXT(ROW(A338)-1,"0000")&amp;"_"&amp;TEXT(F338,"yyyy-mm")))))</f>
        <v>360G-Longleigh-IND-0337_2025-12</v>
      </c>
      <c r="I338" s="11" t="str">
        <f>IF([1]source_data!G340="","",[1]tailored_settings!$B$7)</f>
        <v>Longleigh Foundation</v>
      </c>
      <c r="J338" s="11" t="str">
        <f>IF([1]source_data!G340="","",[1]tailored_settings!$B$6)</f>
        <v>GB-CHC-1169016</v>
      </c>
      <c r="K338" s="11" t="str">
        <f>IF([1]source_data!G340="","",IF([1]source_data!I340="","",VLOOKUP([1]source_data!I340,[1]codelist_mapping!A:C,3,FALSE)))</f>
        <v>GTIR030</v>
      </c>
      <c r="L338" s="11" t="str">
        <f>IF([1]source_data!G340="","",IF([1]source_data!J340="","",VLOOKUP([1]source_data!J340,[1]codelist_mapping!A:C,3,FALSE)))</f>
        <v/>
      </c>
      <c r="M338" s="11" t="str">
        <f>IF([1]source_data!G340="","",IF([1]source_data!K340="","",IF([1]source_data!M340&lt;&gt;"",CONCATENATE(VLOOKUP([1]source_data!K340,[1]codelist_mapping!F:H,3,FALSE)&amp;";"&amp;VLOOKUP([1]source_data!L340,[1]codelist_mapping!F:H,3,FALSE)&amp;";"&amp;VLOOKUP([1]source_data!M340,[1]codelist_mapping!F:H,3,FALSE)),IF([1]source_data!L340&lt;&gt;"",CONCATENATE(VLOOKUP([1]source_data!K340,[1]codelist_mapping!F:H,3,FALSE)&amp;";"&amp;VLOOKUP([1]source_data!L340,[1]codelist_mapping!F:H,3,FALSE)),IF([1]source_data!K340&lt;&gt;"",CONCATENATE(VLOOKUP([1]source_data!K340,[1]codelist_mapping!F:H,3,FALSE)))))))</f>
        <v>GTIP070;GTIP050</v>
      </c>
      <c r="N338" s="14" t="str">
        <f>IF([1]source_data!G340="","",IF([1]source_data!D340="","",VLOOKUP([1]source_data!D340,[1]geo_data!A:I,9,FALSE)))</f>
        <v>Woughton &amp; Fishermead</v>
      </c>
      <c r="O338" s="14" t="str">
        <f>IF([1]source_data!G340="","",IF([1]source_data!D340="","",VLOOKUP([1]source_data!D340,[1]geo_data!A:I,8,FALSE)))</f>
        <v>E05009424</v>
      </c>
      <c r="P338" s="14" t="str">
        <f>IF([1]source_data!G340="","",IF(LEFT(O338,3)="E05","WD",IF(LEFT(O338,3)="S13","WD",IF(LEFT(O338,3)="W05","WD",IF(LEFT(O338,3)="W06","UA",IF(LEFT(O338,3)="S12","CA",IF(LEFT(O338,3)="E06","UA",IF(LEFT(O338,3)="E07","NMD",IF(LEFT(O338,3)="E08","MD",IF(LEFT(O338,3)="E09","LONB"))))))))))</f>
        <v>WD</v>
      </c>
      <c r="Q338" s="14" t="str">
        <f>IF([1]source_data!G340="","",IF([1]source_data!D340="","",VLOOKUP([1]source_data!D340,[1]geo_data!A:I,7,FALSE)))</f>
        <v>Milton Keynes</v>
      </c>
      <c r="R338" s="14" t="str">
        <f>IF([1]source_data!G340="","",IF([1]source_data!D340="","",VLOOKUP([1]source_data!D340,[1]geo_data!A:I,6,FALSE)))</f>
        <v>E06000042</v>
      </c>
      <c r="S338" s="14" t="str">
        <f>IF([1]source_data!G340="","",IF(LEFT(R338,3)="E05","WD",IF(LEFT(R338,3)="S13","WD",IF(LEFT(R338,3)="W05","WD",IF(LEFT(R338,3)="W06","UA",IF(LEFT(R338,3)="S12","CA",IF(LEFT(R338,3)="E06","UA",IF(LEFT(R338,3)="E07","NMD",IF(LEFT(R338,3)="E08","MD",IF(LEFT(R338,3)="E09","LONB"))))))))))</f>
        <v>UA</v>
      </c>
      <c r="T338" s="11" t="str">
        <f>IF([1]source_data!G340="","",IF([1]source_data!N340="","",[1]source_data!N340))</f>
        <v>Crisis Grant</v>
      </c>
      <c r="U338" s="15">
        <f>IF([1]source_data!G340="","",[1]tailored_settings!$B$8)</f>
        <v>46239</v>
      </c>
      <c r="V338" s="11" t="str">
        <f>IF([1]source_data!G340="","",[1]tailored_settings!$B$9)</f>
        <v>http://www.longleigh.org/</v>
      </c>
      <c r="W338" s="13" t="str">
        <f>IF([1]source_data!G340="","",IF([1]source_data!O340="","",[1]source_data!O340))</f>
        <v>2025-12-15</v>
      </c>
      <c r="X338" s="16" t="str">
        <f>IF([1]source_data!G340="","",IF([1]source_data!P340="","",[1]source_data!P340))</f>
        <v>2026-03-06</v>
      </c>
      <c r="Y338" s="17">
        <f>IF([1]source_data!G340="","",IF([1]source_data!Q340="","",[1]source_data!Q340))</f>
        <v>2</v>
      </c>
      <c r="Z338" s="18" t="str">
        <f>IF([1]source_data!G340="","",IF([1]source_data!I340="","",[1]tailored_settings!$B$10))</f>
        <v>Primary grant reason</v>
      </c>
      <c r="AA338" s="18" t="str">
        <f>IF([1]source_data!G340="","",IF([1]source_data!I340="","",[1]source_data!I340))</f>
        <v>1. Customer/family with a diagnosed condition or disability</v>
      </c>
      <c r="AB338" s="18" t="str">
        <f>IF([1]source_data!G340="","",IF([1]source_data!J340="","",[1]tailored_settings!$B$11))</f>
        <v/>
      </c>
      <c r="AC338" s="18" t="str">
        <f>IF([1]source_data!G340="","",IF([1]source_data!J340="","",[1]source_data!J340))</f>
        <v/>
      </c>
      <c r="AD338" s="18" t="str">
        <f>IF([1]source_data!G340="","",IF([1]source_data!K340="","",[1]tailored_settings!$B$12))</f>
        <v>Grant purpose</v>
      </c>
      <c r="AE338" s="18" t="str">
        <f>IF([1]source_data!G340="","",IF([1]source_data!K340="","",[1]source_data!K340))</f>
        <v>Food vouchers</v>
      </c>
      <c r="AF338" s="18" t="str">
        <f>IF([1]source_data!G340="","",IF([1]source_data!K340="","",[1]tailored_settings!$B$13))</f>
        <v>Grant purpose</v>
      </c>
      <c r="AG338" s="18" t="str">
        <f>IF([1]source_data!G340="","",IF([1]source_data!K340="","",[1]source_data!K340))</f>
        <v>Food vouchers</v>
      </c>
      <c r="AH338" s="18" t="str">
        <f>IF([1]source_data!G340="","",IF([1]source_data!M340="","",[1]tailored_settings!$B$14))</f>
        <v/>
      </c>
      <c r="AI338" s="18" t="str">
        <f>IF([1]source_data!G340="","",IF([1]source_data!M340="","",[1]source_data!M340))</f>
        <v/>
      </c>
    </row>
    <row r="339" spans="1:35" ht="16" x14ac:dyDescent="0.2">
      <c r="A339" s="11" t="str">
        <f>IF([1]source_data!G341="","",IF(AND([1]source_data!C341&lt;&gt;"",[1]tailored_settings!$B$15="Publish"),CONCATENATE([1]tailored_settings!$B$2&amp;[1]source_data!C341),IF(AND([1]source_data!C341&lt;&gt;"",[1]tailored_settings!$B$15="Do not publish"),CONCATENATE([1]tailored_settings!$B$2&amp;TEXT(ROW(A339)-1,"0000")&amp;"_"&amp;TEXT(F339,"yyyy-mm")),CONCATENATE([1]tailored_settings!$B$2&amp;TEXT(ROW(A339)-1,"0000")&amp;"_"&amp;TEXT(F339,"yyyy-mm")))))</f>
        <v>360G-Longleigh-E25-00424W</v>
      </c>
      <c r="B339" s="11" t="str">
        <f>IF([1]source_data!G341="","",IF([1]source_data!E341&lt;&gt;"",[1]source_data!E341,CONCATENATE("Grant to "&amp;G339)))</f>
        <v>Grant to Individual Recipient</v>
      </c>
      <c r="C339" s="11" t="str">
        <f>IF([1]source_data!G341="","",IF([1]source_data!F341="",_xlfn.XLOOKUP(T339,[1]tailored_settings!$B$20:$B$25,[1]tailored_settings!$A$20:$A$25,"")))</f>
        <v xml:space="preserve">Providing new flooring </v>
      </c>
      <c r="D339" s="12">
        <f>IF([1]source_data!G341="","",IF([1]source_data!G341="","",[1]source_data!G341))</f>
        <v>119.4</v>
      </c>
      <c r="E339" s="11" t="str">
        <f>IF([1]source_data!G341="","",[1]tailored_settings!$B$3)</f>
        <v>GBP</v>
      </c>
      <c r="F339" s="13" t="str">
        <f>IF([1]source_data!G341="","",IF([1]source_data!H341="","",[1]source_data!H341))</f>
        <v>2025-12-19</v>
      </c>
      <c r="G339" s="11" t="str">
        <f>IF([1]source_data!G341="","",[1]tailored_settings!$B$5)</f>
        <v>Individual Recipient</v>
      </c>
      <c r="H339" s="11" t="str">
        <f>IF([1]source_data!G341="","",IF(AND([1]source_data!A341&lt;&gt;"",[1]tailored_settings!$B$16="Publish"),CONCATENATE([1]tailored_settings!$B$2&amp;[1]source_data!A341),IF(AND([1]source_data!A341&lt;&gt;"",[1]tailored_settings!$B$16="Do not publish"),CONCATENATE([1]tailored_settings!$B$4&amp;TEXT(ROW(A339)-1,"0000")&amp;"_"&amp;TEXT(F339,"yyyy-mm")),CONCATENATE([1]tailored_settings!$B$4&amp;TEXT(ROW(A339)-1,"0000")&amp;"_"&amp;TEXT(F339,"yyyy-mm")))))</f>
        <v>360G-Longleigh-IND-0338_2025-12</v>
      </c>
      <c r="I339" s="11" t="str">
        <f>IF([1]source_data!G341="","",[1]tailored_settings!$B$7)</f>
        <v>Longleigh Foundation</v>
      </c>
      <c r="J339" s="11" t="str">
        <f>IF([1]source_data!G341="","",[1]tailored_settings!$B$6)</f>
        <v>GB-CHC-1169016</v>
      </c>
      <c r="K339" s="11" t="str">
        <f>IF([1]source_data!G341="","",IF([1]source_data!I341="","",VLOOKUP([1]source_data!I341,[1]codelist_mapping!A:C,3,FALSE)))</f>
        <v>GTIR030</v>
      </c>
      <c r="L339" s="11" t="str">
        <f>IF([1]source_data!G341="","",IF([1]source_data!J341="","",VLOOKUP([1]source_data!J341,[1]codelist_mapping!A:C,3,FALSE)))</f>
        <v/>
      </c>
      <c r="M339" s="11" t="str">
        <f>IF([1]source_data!G341="","",IF([1]source_data!K341="","",IF([1]source_data!M341&lt;&gt;"",CONCATENATE(VLOOKUP([1]source_data!K341,[1]codelist_mapping!F:H,3,FALSE)&amp;";"&amp;VLOOKUP([1]source_data!L341,[1]codelist_mapping!F:H,3,FALSE)&amp;";"&amp;VLOOKUP([1]source_data!M341,[1]codelist_mapping!F:H,3,FALSE)),IF([1]source_data!L341&lt;&gt;"",CONCATENATE(VLOOKUP([1]source_data!K341,[1]codelist_mapping!F:H,3,FALSE)&amp;";"&amp;VLOOKUP([1]source_data!L341,[1]codelist_mapping!F:H,3,FALSE)),IF([1]source_data!K341&lt;&gt;"",CONCATENATE(VLOOKUP([1]source_data!K341,[1]codelist_mapping!F:H,3,FALSE)))))))</f>
        <v>GTIP030</v>
      </c>
      <c r="N339" s="14" t="str">
        <f>IF([1]source_data!G341="","",IF([1]source_data!D341="","",VLOOKUP([1]source_data!D341,[1]geo_data!A:I,9,FALSE)))</f>
        <v>Sherborne East</v>
      </c>
      <c r="O339" s="14" t="str">
        <f>IF([1]source_data!G341="","",IF([1]source_data!D341="","",VLOOKUP([1]source_data!D341,[1]geo_data!A:I,8,FALSE)))</f>
        <v>E05012715</v>
      </c>
      <c r="P339" s="14" t="str">
        <f>IF([1]source_data!G341="","",IF(LEFT(O339,3)="E05","WD",IF(LEFT(O339,3)="S13","WD",IF(LEFT(O339,3)="W05","WD",IF(LEFT(O339,3)="W06","UA",IF(LEFT(O339,3)="S12","CA",IF(LEFT(O339,3)="E06","UA",IF(LEFT(O339,3)="E07","NMD",IF(LEFT(O339,3)="E08","MD",IF(LEFT(O339,3)="E09","LONB"))))))))))</f>
        <v>WD</v>
      </c>
      <c r="Q339" s="14" t="str">
        <f>IF([1]source_data!G341="","",IF([1]source_data!D341="","",VLOOKUP([1]source_data!D341,[1]geo_data!A:I,7,FALSE)))</f>
        <v>Dorset</v>
      </c>
      <c r="R339" s="14" t="str">
        <f>IF([1]source_data!G341="","",IF([1]source_data!D341="","",VLOOKUP([1]source_data!D341,[1]geo_data!A:I,6,FALSE)))</f>
        <v>E06000059</v>
      </c>
      <c r="S339" s="14" t="str">
        <f>IF([1]source_data!G341="","",IF(LEFT(R339,3)="E05","WD",IF(LEFT(R339,3)="S13","WD",IF(LEFT(R339,3)="W05","WD",IF(LEFT(R339,3)="W06","UA",IF(LEFT(R339,3)="S12","CA",IF(LEFT(R339,3)="E06","UA",IF(LEFT(R339,3)="E07","NMD",IF(LEFT(R339,3)="E08","MD",IF(LEFT(R339,3)="E09","LONB"))))))))))</f>
        <v>UA</v>
      </c>
      <c r="T339" s="11" t="str">
        <f>IF([1]source_data!G341="","",IF([1]source_data!N341="","",[1]source_data!N341))</f>
        <v>Flooring Grant</v>
      </c>
      <c r="U339" s="15">
        <f>IF([1]source_data!G341="","",[1]tailored_settings!$B$8)</f>
        <v>46239</v>
      </c>
      <c r="V339" s="11" t="str">
        <f>IF([1]source_data!G341="","",[1]tailored_settings!$B$9)</f>
        <v>http://www.longleigh.org/</v>
      </c>
      <c r="W339" s="13" t="str">
        <f>IF([1]source_data!G341="","",IF([1]source_data!O341="","",[1]source_data!O341))</f>
        <v/>
      </c>
      <c r="X339" s="16" t="str">
        <f>IF([1]source_data!G341="","",IF([1]source_data!P341="","",[1]source_data!P341))</f>
        <v/>
      </c>
      <c r="Y339" s="17">
        <f>IF([1]source_data!G341="","",IF([1]source_data!Q341="","",[1]source_data!Q341))</f>
        <v>0</v>
      </c>
      <c r="Z339" s="18" t="str">
        <f>IF([1]source_data!G341="","",IF([1]source_data!I341="","",[1]tailored_settings!$B$10))</f>
        <v>Primary grant reason</v>
      </c>
      <c r="AA339" s="18" t="str">
        <f>IF([1]source_data!G341="","",IF([1]source_data!I341="","",[1]source_data!I341))</f>
        <v>1. Customer/family with a diagnosed condition or disability</v>
      </c>
      <c r="AB339" s="18" t="str">
        <f>IF([1]source_data!G341="","",IF([1]source_data!J341="","",[1]tailored_settings!$B$11))</f>
        <v/>
      </c>
      <c r="AC339" s="18" t="str">
        <f>IF([1]source_data!G341="","",IF([1]source_data!J341="","",[1]source_data!J341))</f>
        <v/>
      </c>
      <c r="AD339" s="18" t="str">
        <f>IF([1]source_data!G341="","",IF([1]source_data!K341="","",[1]tailored_settings!$B$12))</f>
        <v>Grant purpose</v>
      </c>
      <c r="AE339" s="18" t="str">
        <f>IF([1]source_data!G341="","",IF([1]source_data!K341="","",[1]source_data!K341))</f>
        <v>Flooring</v>
      </c>
      <c r="AF339" s="18" t="str">
        <f>IF([1]source_data!G341="","",IF([1]source_data!K341="","",[1]tailored_settings!$B$13))</f>
        <v>Grant purpose</v>
      </c>
      <c r="AG339" s="18" t="str">
        <f>IF([1]source_data!G341="","",IF([1]source_data!K341="","",[1]source_data!K341))</f>
        <v>Flooring</v>
      </c>
      <c r="AH339" s="18" t="str">
        <f>IF([1]source_data!G341="","",IF([1]source_data!M341="","",[1]tailored_settings!$B$14))</f>
        <v/>
      </c>
      <c r="AI339" s="18" t="str">
        <f>IF([1]source_data!G341="","",IF([1]source_data!M341="","",[1]source_data!M341))</f>
        <v/>
      </c>
    </row>
    <row r="340" spans="1:35" ht="16" x14ac:dyDescent="0.2">
      <c r="A340" s="11" t="str">
        <f>IF([1]source_data!G342="","",IF(AND([1]source_data!C342&lt;&gt;"",[1]tailored_settings!$B$15="Publish"),CONCATENATE([1]tailored_settings!$B$2&amp;[1]source_data!C342),IF(AND([1]source_data!C342&lt;&gt;"",[1]tailored_settings!$B$15="Do not publish"),CONCATENATE([1]tailored_settings!$B$2&amp;TEXT(ROW(A340)-1,"0000")&amp;"_"&amp;TEXT(F340,"yyyy-mm")),CONCATENATE([1]tailored_settings!$B$2&amp;TEXT(ROW(A340)-1,"0000")&amp;"_"&amp;TEXT(F340,"yyyy-mm")))))</f>
        <v>360G-Longleigh-E25-00425W</v>
      </c>
      <c r="B340" s="11" t="str">
        <f>IF([1]source_data!G342="","",IF([1]source_data!E342&lt;&gt;"",[1]source_data!E342,CONCATENATE("Grant to "&amp;G340)))</f>
        <v>Grant to Individual Recipient</v>
      </c>
      <c r="C340" s="11" t="str">
        <f>IF([1]source_data!G342="","",IF([1]source_data!F342="",_xlfn.XLOOKUP(T340,[1]tailored_settings!$B$20:$B$25,[1]tailored_settings!$A$20:$A$25,"")))</f>
        <v>Providing financial aid during a time of crisis</v>
      </c>
      <c r="D340" s="12">
        <f>IF([1]source_data!G342="","",IF([1]source_data!G342="","",[1]source_data!G342))</f>
        <v>350</v>
      </c>
      <c r="E340" s="11" t="str">
        <f>IF([1]source_data!G342="","",[1]tailored_settings!$B$3)</f>
        <v>GBP</v>
      </c>
      <c r="F340" s="13" t="str">
        <f>IF([1]source_data!G342="","",IF([1]source_data!H342="","",[1]source_data!H342))</f>
        <v>2025-12-15</v>
      </c>
      <c r="G340" s="11" t="str">
        <f>IF([1]source_data!G342="","",[1]tailored_settings!$B$5)</f>
        <v>Individual Recipient</v>
      </c>
      <c r="H340" s="11" t="str">
        <f>IF([1]source_data!G342="","",IF(AND([1]source_data!A342&lt;&gt;"",[1]tailored_settings!$B$16="Publish"),CONCATENATE([1]tailored_settings!$B$2&amp;[1]source_data!A342),IF(AND([1]source_data!A342&lt;&gt;"",[1]tailored_settings!$B$16="Do not publish"),CONCATENATE([1]tailored_settings!$B$4&amp;TEXT(ROW(A340)-1,"0000")&amp;"_"&amp;TEXT(F340,"yyyy-mm")),CONCATENATE([1]tailored_settings!$B$4&amp;TEXT(ROW(A340)-1,"0000")&amp;"_"&amp;TEXT(F340,"yyyy-mm")))))</f>
        <v>360G-Longleigh-IND-0339_2025-12</v>
      </c>
      <c r="I340" s="11" t="str">
        <f>IF([1]source_data!G342="","",[1]tailored_settings!$B$7)</f>
        <v>Longleigh Foundation</v>
      </c>
      <c r="J340" s="11" t="str">
        <f>IF([1]source_data!G342="","",[1]tailored_settings!$B$6)</f>
        <v>GB-CHC-1169016</v>
      </c>
      <c r="K340" s="11" t="str">
        <f>IF([1]source_data!G342="","",IF([1]source_data!I342="","",VLOOKUP([1]source_data!I342,[1]codelist_mapping!A:C,3,FALSE)))</f>
        <v>GTIR040</v>
      </c>
      <c r="L340" s="11" t="str">
        <f>IF([1]source_data!G342="","",IF([1]source_data!J342="","",VLOOKUP([1]source_data!J342,[1]codelist_mapping!A:C,3,FALSE)))</f>
        <v/>
      </c>
      <c r="M340" s="11" t="str">
        <f>IF([1]source_data!G342="","",IF([1]source_data!K342="","",IF([1]source_data!M342&lt;&gt;"",CONCATENATE(VLOOKUP([1]source_data!K342,[1]codelist_mapping!F:H,3,FALSE)&amp;";"&amp;VLOOKUP([1]source_data!L342,[1]codelist_mapping!F:H,3,FALSE)&amp;";"&amp;VLOOKUP([1]source_data!M342,[1]codelist_mapping!F:H,3,FALSE)),IF([1]source_data!L342&lt;&gt;"",CONCATENATE(VLOOKUP([1]source_data!K342,[1]codelist_mapping!F:H,3,FALSE)&amp;";"&amp;VLOOKUP([1]source_data!L342,[1]codelist_mapping!F:H,3,FALSE)),IF([1]source_data!K342&lt;&gt;"",CONCATENATE(VLOOKUP([1]source_data!K342,[1]codelist_mapping!F:H,3,FALSE)))))))</f>
        <v>GTIP070;GTIP050</v>
      </c>
      <c r="N340" s="14" t="str">
        <f>IF([1]source_data!G342="","",IF([1]source_data!D342="","",VLOOKUP([1]source_data!D342,[1]geo_data!A:I,9,FALSE)))</f>
        <v>Lindridge</v>
      </c>
      <c r="O340" s="14" t="str">
        <f>IF([1]source_data!G342="","",IF([1]source_data!D342="","",VLOOKUP([1]source_data!D342,[1]geo_data!A:I,8,FALSE)))</f>
        <v>E05015388</v>
      </c>
      <c r="P340" s="14" t="str">
        <f>IF([1]source_data!G342="","",IF(LEFT(O340,3)="E05","WD",IF(LEFT(O340,3)="S13","WD",IF(LEFT(O340,3)="W05","WD",IF(LEFT(O340,3)="W06","UA",IF(LEFT(O340,3)="S12","CA",IF(LEFT(O340,3)="E06","UA",IF(LEFT(O340,3)="E07","NMD",IF(LEFT(O340,3)="E08","MD",IF(LEFT(O340,3)="E09","LONB"))))))))))</f>
        <v>WD</v>
      </c>
      <c r="Q340" s="14" t="str">
        <f>IF([1]source_data!G342="","",IF([1]source_data!D342="","",VLOOKUP([1]source_data!D342,[1]geo_data!A:I,7,FALSE)))</f>
        <v>Malvern Hills</v>
      </c>
      <c r="R340" s="14" t="str">
        <f>IF([1]source_data!G342="","",IF([1]source_data!D342="","",VLOOKUP([1]source_data!D342,[1]geo_data!A:I,6,FALSE)))</f>
        <v>E07000235</v>
      </c>
      <c r="S340" s="14" t="str">
        <f>IF([1]source_data!G342="","",IF(LEFT(R340,3)="E05","WD",IF(LEFT(R340,3)="S13","WD",IF(LEFT(R340,3)="W05","WD",IF(LEFT(R340,3)="W06","UA",IF(LEFT(R340,3)="S12","CA",IF(LEFT(R340,3)="E06","UA",IF(LEFT(R340,3)="E07","NMD",IF(LEFT(R340,3)="E08","MD",IF(LEFT(R340,3)="E09","LONB"))))))))))</f>
        <v>NMD</v>
      </c>
      <c r="T340" s="11" t="str">
        <f>IF([1]source_data!G342="","",IF([1]source_data!N342="","",[1]source_data!N342))</f>
        <v>Crisis Grant</v>
      </c>
      <c r="U340" s="15">
        <f>IF([1]source_data!G342="","",[1]tailored_settings!$B$8)</f>
        <v>46239</v>
      </c>
      <c r="V340" s="11" t="str">
        <f>IF([1]source_data!G342="","",[1]tailored_settings!$B$9)</f>
        <v>http://www.longleigh.org/</v>
      </c>
      <c r="W340" s="13" t="str">
        <f>IF([1]source_data!G342="","",IF([1]source_data!O342="","",[1]source_data!O342))</f>
        <v>2025-12-15</v>
      </c>
      <c r="X340" s="16" t="str">
        <f>IF([1]source_data!G342="","",IF([1]source_data!P342="","",[1]source_data!P342))</f>
        <v>2026-04-15</v>
      </c>
      <c r="Y340" s="17">
        <f>IF([1]source_data!G342="","",IF([1]source_data!Q342="","",[1]source_data!Q342))</f>
        <v>4</v>
      </c>
      <c r="Z340" s="18" t="str">
        <f>IF([1]source_data!G342="","",IF([1]source_data!I342="","",[1]tailored_settings!$B$10))</f>
        <v>Primary grant reason</v>
      </c>
      <c r="AA340" s="18" t="str">
        <f>IF([1]source_data!G342="","",IF([1]source_data!I342="","",[1]source_data!I342))</f>
        <v>2. Customer/family receiving medication and/or therapy for a mental health condition or substance addiction.</v>
      </c>
      <c r="AB340" s="18" t="str">
        <f>IF([1]source_data!G342="","",IF([1]source_data!J342="","",[1]tailored_settings!$B$11))</f>
        <v/>
      </c>
      <c r="AC340" s="18" t="str">
        <f>IF([1]source_data!G342="","",IF([1]source_data!J342="","",[1]source_data!J342))</f>
        <v/>
      </c>
      <c r="AD340" s="18" t="str">
        <f>IF([1]source_data!G342="","",IF([1]source_data!K342="","",[1]tailored_settings!$B$12))</f>
        <v>Grant purpose</v>
      </c>
      <c r="AE340" s="18" t="str">
        <f>IF([1]source_data!G342="","",IF([1]source_data!K342="","",[1]source_data!K342))</f>
        <v>Food vouchers</v>
      </c>
      <c r="AF340" s="18" t="str">
        <f>IF([1]source_data!G342="","",IF([1]source_data!K342="","",[1]tailored_settings!$B$13))</f>
        <v>Grant purpose</v>
      </c>
      <c r="AG340" s="18" t="str">
        <f>IF([1]source_data!G342="","",IF([1]source_data!K342="","",[1]source_data!K342))</f>
        <v>Food vouchers</v>
      </c>
      <c r="AH340" s="18" t="str">
        <f>IF([1]source_data!G342="","",IF([1]source_data!M342="","",[1]tailored_settings!$B$14))</f>
        <v/>
      </c>
      <c r="AI340" s="18" t="str">
        <f>IF([1]source_data!G342="","",IF([1]source_data!M342="","",[1]source_data!M342))</f>
        <v/>
      </c>
    </row>
    <row r="341" spans="1:35" ht="16" x14ac:dyDescent="0.2">
      <c r="A341" s="11" t="str">
        <f>IF([1]source_data!G343="","",IF(AND([1]source_data!C343&lt;&gt;"",[1]tailored_settings!$B$15="Publish"),CONCATENATE([1]tailored_settings!$B$2&amp;[1]source_data!C343),IF(AND([1]source_data!C343&lt;&gt;"",[1]tailored_settings!$B$15="Do not publish"),CONCATENATE([1]tailored_settings!$B$2&amp;TEXT(ROW(A341)-1,"0000")&amp;"_"&amp;TEXT(F341,"yyyy-mm")),CONCATENATE([1]tailored_settings!$B$2&amp;TEXT(ROW(A341)-1,"0000")&amp;"_"&amp;TEXT(F341,"yyyy-mm")))))</f>
        <v>360G-Longleigh-E25-00426W</v>
      </c>
      <c r="B341" s="11" t="str">
        <f>IF([1]source_data!G343="","",IF([1]source_data!E343&lt;&gt;"",[1]source_data!E343,CONCATENATE("Grant to "&amp;G341)))</f>
        <v>Grant to Individual Recipient</v>
      </c>
      <c r="C341" s="11" t="str">
        <f>IF([1]source_data!G343="","",IF([1]source_data!F343="",_xlfn.XLOOKUP(T341,[1]tailored_settings!$B$20:$B$25,[1]tailored_settings!$A$20:$A$25,"")))</f>
        <v>Providing financial aid during a time of crisis</v>
      </c>
      <c r="D341" s="12">
        <f>IF([1]source_data!G343="","",IF([1]source_data!G343="","",[1]source_data!G343))</f>
        <v>500</v>
      </c>
      <c r="E341" s="11" t="str">
        <f>IF([1]source_data!G343="","",[1]tailored_settings!$B$3)</f>
        <v>GBP</v>
      </c>
      <c r="F341" s="13" t="str">
        <f>IF([1]source_data!G343="","",IF([1]source_data!H343="","",[1]source_data!H343))</f>
        <v>2025-12-15</v>
      </c>
      <c r="G341" s="11" t="str">
        <f>IF([1]source_data!G343="","",[1]tailored_settings!$B$5)</f>
        <v>Individual Recipient</v>
      </c>
      <c r="H341" s="11" t="str">
        <f>IF([1]source_data!G343="","",IF(AND([1]source_data!A343&lt;&gt;"",[1]tailored_settings!$B$16="Publish"),CONCATENATE([1]tailored_settings!$B$2&amp;[1]source_data!A343),IF(AND([1]source_data!A343&lt;&gt;"",[1]tailored_settings!$B$16="Do not publish"),CONCATENATE([1]tailored_settings!$B$4&amp;TEXT(ROW(A341)-1,"0000")&amp;"_"&amp;TEXT(F341,"yyyy-mm")),CONCATENATE([1]tailored_settings!$B$4&amp;TEXT(ROW(A341)-1,"0000")&amp;"_"&amp;TEXT(F341,"yyyy-mm")))))</f>
        <v>360G-Longleigh-IND-0340_2025-12</v>
      </c>
      <c r="I341" s="11" t="str">
        <f>IF([1]source_data!G343="","",[1]tailored_settings!$B$7)</f>
        <v>Longleigh Foundation</v>
      </c>
      <c r="J341" s="11" t="str">
        <f>IF([1]source_data!G343="","",[1]tailored_settings!$B$6)</f>
        <v>GB-CHC-1169016</v>
      </c>
      <c r="K341" s="11" t="str">
        <f>IF([1]source_data!G343="","",IF([1]source_data!I343="","",VLOOKUP([1]source_data!I343,[1]codelist_mapping!A:C,3,FALSE)))</f>
        <v>GTIR060</v>
      </c>
      <c r="L341" s="11" t="str">
        <f>IF([1]source_data!G343="","",IF([1]source_data!J343="","",VLOOKUP([1]source_data!J343,[1]codelist_mapping!A:C,3,FALSE)))</f>
        <v/>
      </c>
      <c r="M341" s="11" t="str">
        <f>IF([1]source_data!G343="","",IF([1]source_data!K343="","",IF([1]source_data!M343&lt;&gt;"",CONCATENATE(VLOOKUP([1]source_data!K343,[1]codelist_mapping!F:H,3,FALSE)&amp;";"&amp;VLOOKUP([1]source_data!L343,[1]codelist_mapping!F:H,3,FALSE)&amp;";"&amp;VLOOKUP([1]source_data!M343,[1]codelist_mapping!F:H,3,FALSE)),IF([1]source_data!L343&lt;&gt;"",CONCATENATE(VLOOKUP([1]source_data!K343,[1]codelist_mapping!F:H,3,FALSE)&amp;";"&amp;VLOOKUP([1]source_data!L343,[1]codelist_mapping!F:H,3,FALSE)),IF([1]source_data!K343&lt;&gt;"",CONCATENATE(VLOOKUP([1]source_data!K343,[1]codelist_mapping!F:H,3,FALSE)))))))</f>
        <v>GTIP070;GTIP080</v>
      </c>
      <c r="N341" s="14" t="str">
        <f>IF([1]source_data!G343="","",IF([1]source_data!D343="","",VLOOKUP([1]source_data!D343,[1]geo_data!A:I,9,FALSE)))</f>
        <v>Biggleswade West</v>
      </c>
      <c r="O341" s="14" t="str">
        <f>IF([1]source_data!G343="","",IF([1]source_data!D343="","",VLOOKUP([1]source_data!D343,[1]geo_data!A:I,8,FALSE)))</f>
        <v>E05014399</v>
      </c>
      <c r="P341" s="14" t="str">
        <f>IF([1]source_data!G343="","",IF(LEFT(O341,3)="E05","WD",IF(LEFT(O341,3)="S13","WD",IF(LEFT(O341,3)="W05","WD",IF(LEFT(O341,3)="W06","UA",IF(LEFT(O341,3)="S12","CA",IF(LEFT(O341,3)="E06","UA",IF(LEFT(O341,3)="E07","NMD",IF(LEFT(O341,3)="E08","MD",IF(LEFT(O341,3)="E09","LONB"))))))))))</f>
        <v>WD</v>
      </c>
      <c r="Q341" s="14" t="str">
        <f>IF([1]source_data!G343="","",IF([1]source_data!D343="","",VLOOKUP([1]source_data!D343,[1]geo_data!A:I,7,FALSE)))</f>
        <v>Central Bedfordshire</v>
      </c>
      <c r="R341" s="14" t="str">
        <f>IF([1]source_data!G343="","",IF([1]source_data!D343="","",VLOOKUP([1]source_data!D343,[1]geo_data!A:I,6,FALSE)))</f>
        <v>E06000056</v>
      </c>
      <c r="S341" s="14" t="str">
        <f>IF([1]source_data!G343="","",IF(LEFT(R341,3)="E05","WD",IF(LEFT(R341,3)="S13","WD",IF(LEFT(R341,3)="W05","WD",IF(LEFT(R341,3)="W06","UA",IF(LEFT(R341,3)="S12","CA",IF(LEFT(R341,3)="E06","UA",IF(LEFT(R341,3)="E07","NMD",IF(LEFT(R341,3)="E08","MD",IF(LEFT(R341,3)="E09","LONB"))))))))))</f>
        <v>UA</v>
      </c>
      <c r="T341" s="11" t="str">
        <f>IF([1]source_data!G343="","",IF([1]source_data!N343="","",[1]source_data!N343))</f>
        <v>Crisis Grant</v>
      </c>
      <c r="U341" s="15">
        <f>IF([1]source_data!G343="","",[1]tailored_settings!$B$8)</f>
        <v>46239</v>
      </c>
      <c r="V341" s="11" t="str">
        <f>IF([1]source_data!G343="","",[1]tailored_settings!$B$9)</f>
        <v>http://www.longleigh.org/</v>
      </c>
      <c r="W341" s="13" t="str">
        <f>IF([1]source_data!G343="","",IF([1]source_data!O343="","",[1]source_data!O343))</f>
        <v>2025-12-15</v>
      </c>
      <c r="X341" s="16" t="str">
        <f>IF([1]source_data!G343="","",IF([1]source_data!P343="","",[1]source_data!P343))</f>
        <v>2026-04-10</v>
      </c>
      <c r="Y341" s="17">
        <f>IF([1]source_data!G343="","",IF([1]source_data!Q343="","",[1]source_data!Q343))</f>
        <v>3</v>
      </c>
      <c r="Z341" s="18" t="str">
        <f>IF([1]source_data!G343="","",IF([1]source_data!I343="","",[1]tailored_settings!$B$10))</f>
        <v>Primary grant reason</v>
      </c>
      <c r="AA341" s="18" t="str">
        <f>IF([1]source_data!G343="","",IF([1]source_data!I343="","",[1]source_data!I343))</f>
        <v>4. Customer/family fleeing from a violent or abusive relationship</v>
      </c>
      <c r="AB341" s="18" t="str">
        <f>IF([1]source_data!G343="","",IF([1]source_data!J343="","",[1]tailored_settings!$B$11))</f>
        <v/>
      </c>
      <c r="AC341" s="18" t="str">
        <f>IF([1]source_data!G343="","",IF([1]source_data!J343="","",[1]source_data!J343))</f>
        <v/>
      </c>
      <c r="AD341" s="18" t="str">
        <f>IF([1]source_data!G343="","",IF([1]source_data!K343="","",[1]tailored_settings!$B$12))</f>
        <v>Grant purpose</v>
      </c>
      <c r="AE341" s="18" t="str">
        <f>IF([1]source_data!G343="","",IF([1]source_data!K343="","",[1]source_data!K343))</f>
        <v>Food vouchers</v>
      </c>
      <c r="AF341" s="18" t="str">
        <f>IF([1]source_data!G343="","",IF([1]source_data!K343="","",[1]tailored_settings!$B$13))</f>
        <v>Grant purpose</v>
      </c>
      <c r="AG341" s="18" t="str">
        <f>IF([1]source_data!G343="","",IF([1]source_data!K343="","",[1]source_data!K343))</f>
        <v>Food vouchers</v>
      </c>
      <c r="AH341" s="18" t="str">
        <f>IF([1]source_data!G343="","",IF([1]source_data!M343="","",[1]tailored_settings!$B$14))</f>
        <v/>
      </c>
      <c r="AI341" s="18" t="str">
        <f>IF([1]source_data!G343="","",IF([1]source_data!M343="","",[1]source_data!M343))</f>
        <v/>
      </c>
    </row>
    <row r="342" spans="1:35" ht="16" x14ac:dyDescent="0.2">
      <c r="A342" s="11" t="str">
        <f>IF([1]source_data!G344="","",IF(AND([1]source_data!C344&lt;&gt;"",[1]tailored_settings!$B$15="Publish"),CONCATENATE([1]tailored_settings!$B$2&amp;[1]source_data!C344),IF(AND([1]source_data!C344&lt;&gt;"",[1]tailored_settings!$B$15="Do not publish"),CONCATENATE([1]tailored_settings!$B$2&amp;TEXT(ROW(A342)-1,"0000")&amp;"_"&amp;TEXT(F342,"yyyy-mm")),CONCATENATE([1]tailored_settings!$B$2&amp;TEXT(ROW(A342)-1,"0000")&amp;"_"&amp;TEXT(F342,"yyyy-mm")))))</f>
        <v>360G-Longleigh-E25-00427W</v>
      </c>
      <c r="B342" s="11" t="str">
        <f>IF([1]source_data!G344="","",IF([1]source_data!E344&lt;&gt;"",[1]source_data!E344,CONCATENATE("Grant to "&amp;G342)))</f>
        <v>Grant to Individual Recipient</v>
      </c>
      <c r="C342" s="11" t="str">
        <f>IF([1]source_data!G344="","",IF([1]source_data!F344="",_xlfn.XLOOKUP(T342,[1]tailored_settings!$B$20:$B$25,[1]tailored_settings!$A$20:$A$25,"")))</f>
        <v>Helping to alleviate financial hardship</v>
      </c>
      <c r="D342" s="12">
        <f>IF([1]source_data!G344="","",IF([1]source_data!G344="","",[1]source_data!G344))</f>
        <v>970.98</v>
      </c>
      <c r="E342" s="11" t="str">
        <f>IF([1]source_data!G344="","",[1]tailored_settings!$B$3)</f>
        <v>GBP</v>
      </c>
      <c r="F342" s="13" t="str">
        <f>IF([1]source_data!G344="","",IF([1]source_data!H344="","",[1]source_data!H344))</f>
        <v>2025-12-15</v>
      </c>
      <c r="G342" s="11" t="str">
        <f>IF([1]source_data!G344="","",[1]tailored_settings!$B$5)</f>
        <v>Individual Recipient</v>
      </c>
      <c r="H342" s="11" t="str">
        <f>IF([1]source_data!G344="","",IF(AND([1]source_data!A344&lt;&gt;"",[1]tailored_settings!$B$16="Publish"),CONCATENATE([1]tailored_settings!$B$2&amp;[1]source_data!A344),IF(AND([1]source_data!A344&lt;&gt;"",[1]tailored_settings!$B$16="Do not publish"),CONCATENATE([1]tailored_settings!$B$4&amp;TEXT(ROW(A342)-1,"0000")&amp;"_"&amp;TEXT(F342,"yyyy-mm")),CONCATENATE([1]tailored_settings!$B$4&amp;TEXT(ROW(A342)-1,"0000")&amp;"_"&amp;TEXT(F342,"yyyy-mm")))))</f>
        <v>360G-Longleigh-IND-0341_2025-12</v>
      </c>
      <c r="I342" s="11" t="str">
        <f>IF([1]source_data!G344="","",[1]tailored_settings!$B$7)</f>
        <v>Longleigh Foundation</v>
      </c>
      <c r="J342" s="11" t="str">
        <f>IF([1]source_data!G344="","",[1]tailored_settings!$B$6)</f>
        <v>GB-CHC-1169016</v>
      </c>
      <c r="K342" s="11" t="str">
        <f>IF([1]source_data!G344="","",IF([1]source_data!I344="","",VLOOKUP([1]source_data!I344,[1]codelist_mapping!A:C,3,FALSE)))</f>
        <v>GTIR030</v>
      </c>
      <c r="L342" s="11" t="str">
        <f>IF([1]source_data!G344="","",IF([1]source_data!J344="","",VLOOKUP([1]source_data!J344,[1]codelist_mapping!A:C,3,FALSE)))</f>
        <v/>
      </c>
      <c r="M342" s="11" t="str">
        <f>IF([1]source_data!G344="","",IF([1]source_data!K344="","",IF([1]source_data!M344&lt;&gt;"",CONCATENATE(VLOOKUP([1]source_data!K344,[1]codelist_mapping!F:H,3,FALSE)&amp;";"&amp;VLOOKUP([1]source_data!L344,[1]codelist_mapping!F:H,3,FALSE)&amp;";"&amp;VLOOKUP([1]source_data!M344,[1]codelist_mapping!F:H,3,FALSE)),IF([1]source_data!L344&lt;&gt;"",CONCATENATE(VLOOKUP([1]source_data!K344,[1]codelist_mapping!F:H,3,FALSE)&amp;";"&amp;VLOOKUP([1]source_data!L344,[1]codelist_mapping!F:H,3,FALSE)),IF([1]source_data!K344&lt;&gt;"",CONCATENATE(VLOOKUP([1]source_data!K344,[1]codelist_mapping!F:H,3,FALSE)))))))</f>
        <v>GTIP020;GTIP020;GTIP080</v>
      </c>
      <c r="N342" s="14" t="str">
        <f>IF([1]source_data!G344="","",IF([1]source_data!D344="","",VLOOKUP([1]source_data!D344,[1]geo_data!A:I,9,FALSE)))</f>
        <v>Coker</v>
      </c>
      <c r="O342" s="14" t="str">
        <f>IF([1]source_data!G344="","",IF([1]source_data!D344="","",VLOOKUP([1]source_data!D344,[1]geo_data!A:I,8,FALSE)))</f>
        <v>E05014354</v>
      </c>
      <c r="P342" s="14" t="str">
        <f>IF([1]source_data!G344="","",IF(LEFT(O342,3)="E05","WD",IF(LEFT(O342,3)="S13","WD",IF(LEFT(O342,3)="W05","WD",IF(LEFT(O342,3)="W06","UA",IF(LEFT(O342,3)="S12","CA",IF(LEFT(O342,3)="E06","UA",IF(LEFT(O342,3)="E07","NMD",IF(LEFT(O342,3)="E08","MD",IF(LEFT(O342,3)="E09","LONB"))))))))))</f>
        <v>WD</v>
      </c>
      <c r="Q342" s="14" t="str">
        <f>IF([1]source_data!G344="","",IF([1]source_data!D344="","",VLOOKUP([1]source_data!D344,[1]geo_data!A:I,7,FALSE)))</f>
        <v>Somerset</v>
      </c>
      <c r="R342" s="14" t="str">
        <f>IF([1]source_data!G344="","",IF([1]source_data!D344="","",VLOOKUP([1]source_data!D344,[1]geo_data!A:I,6,FALSE)))</f>
        <v>E06000066</v>
      </c>
      <c r="S342" s="14" t="str">
        <f>IF([1]source_data!G344="","",IF(LEFT(R342,3)="E05","WD",IF(LEFT(R342,3)="S13","WD",IF(LEFT(R342,3)="W05","WD",IF(LEFT(R342,3)="W06","UA",IF(LEFT(R342,3)="S12","CA",IF(LEFT(R342,3)="E06","UA",IF(LEFT(R342,3)="E07","NMD",IF(LEFT(R342,3)="E08","MD",IF(LEFT(R342,3)="E09","LONB"))))))))))</f>
        <v>UA</v>
      </c>
      <c r="T342" s="11" t="str">
        <f>IF([1]source_data!G344="","",IF([1]source_data!N344="","",[1]source_data!N344))</f>
        <v>Hardship Grant</v>
      </c>
      <c r="U342" s="15">
        <f>IF([1]source_data!G344="","",[1]tailored_settings!$B$8)</f>
        <v>46239</v>
      </c>
      <c r="V342" s="11" t="str">
        <f>IF([1]source_data!G344="","",[1]tailored_settings!$B$9)</f>
        <v>http://www.longleigh.org/</v>
      </c>
      <c r="W342" s="13" t="str">
        <f>IF([1]source_data!G344="","",IF([1]source_data!O344="","",[1]source_data!O344))</f>
        <v>2025-12-15</v>
      </c>
      <c r="X342" s="16" t="str">
        <f>IF([1]source_data!G344="","",IF([1]source_data!P344="","",[1]source_data!P344))</f>
        <v>2026-01-19</v>
      </c>
      <c r="Y342" s="17">
        <f>IF([1]source_data!G344="","",IF([1]source_data!Q344="","",[1]source_data!Q344))</f>
        <v>1</v>
      </c>
      <c r="Z342" s="18" t="str">
        <f>IF([1]source_data!G344="","",IF([1]source_data!I344="","",[1]tailored_settings!$B$10))</f>
        <v>Primary grant reason</v>
      </c>
      <c r="AA342" s="18" t="str">
        <f>IF([1]source_data!G344="","",IF([1]source_data!I344="","",[1]source_data!I344))</f>
        <v>1. Customer/family with a diagnosed condition or disability</v>
      </c>
      <c r="AB342" s="18" t="str">
        <f>IF([1]source_data!G344="","",IF([1]source_data!J344="","",[1]tailored_settings!$B$11))</f>
        <v/>
      </c>
      <c r="AC342" s="18" t="str">
        <f>IF([1]source_data!G344="","",IF([1]source_data!J344="","",[1]source_data!J344))</f>
        <v/>
      </c>
      <c r="AD342" s="18" t="str">
        <f>IF([1]source_data!G344="","",IF([1]source_data!K344="","",[1]tailored_settings!$B$12))</f>
        <v>Grant purpose</v>
      </c>
      <c r="AE342" s="18" t="str">
        <f>IF([1]source_data!G344="","",IF([1]source_data!K344="","",[1]source_data!K344))</f>
        <v xml:space="preserve">Furniture </v>
      </c>
      <c r="AF342" s="18" t="str">
        <f>IF([1]source_data!G344="","",IF([1]source_data!K344="","",[1]tailored_settings!$B$13))</f>
        <v>Grant purpose</v>
      </c>
      <c r="AG342" s="18" t="str">
        <f>IF([1]source_data!G344="","",IF([1]source_data!K344="","",[1]source_data!K344))</f>
        <v xml:space="preserve">Furniture </v>
      </c>
      <c r="AH342" s="18" t="str">
        <f>IF([1]source_data!G344="","",IF([1]source_data!M344="","",[1]tailored_settings!$B$14))</f>
        <v>Grant purpose</v>
      </c>
      <c r="AI342" s="18" t="str">
        <f>IF([1]source_data!G344="","",IF([1]source_data!M344="","",[1]source_data!M344))</f>
        <v>Clothing</v>
      </c>
    </row>
    <row r="343" spans="1:35" ht="16" x14ac:dyDescent="0.2">
      <c r="A343" s="11" t="str">
        <f>IF([1]source_data!G345="","",IF(AND([1]source_data!C345&lt;&gt;"",[1]tailored_settings!$B$15="Publish"),CONCATENATE([1]tailored_settings!$B$2&amp;[1]source_data!C345),IF(AND([1]source_data!C345&lt;&gt;"",[1]tailored_settings!$B$15="Do not publish"),CONCATENATE([1]tailored_settings!$B$2&amp;TEXT(ROW(A343)-1,"0000")&amp;"_"&amp;TEXT(F343,"yyyy-mm")),CONCATENATE([1]tailored_settings!$B$2&amp;TEXT(ROW(A343)-1,"0000")&amp;"_"&amp;TEXT(F343,"yyyy-mm")))))</f>
        <v>360G-Longleigh-E25-00428W</v>
      </c>
      <c r="B343" s="11" t="str">
        <f>IF([1]source_data!G345="","",IF([1]source_data!E345&lt;&gt;"",[1]source_data!E345,CONCATENATE("Grant to "&amp;G343)))</f>
        <v>Grant to Individual Recipient</v>
      </c>
      <c r="C343" s="11" t="str">
        <f>IF([1]source_data!G345="","",IF([1]source_data!F345="",_xlfn.XLOOKUP(T343,[1]tailored_settings!$B$20:$B$25,[1]tailored_settings!$A$20:$A$25,"")))</f>
        <v>Helping to alleviate financial hardship</v>
      </c>
      <c r="D343" s="12">
        <f>IF([1]source_data!G345="","",IF([1]source_data!G345="","",[1]source_data!G345))</f>
        <v>928.38000000000011</v>
      </c>
      <c r="E343" s="11" t="str">
        <f>IF([1]source_data!G345="","",[1]tailored_settings!$B$3)</f>
        <v>GBP</v>
      </c>
      <c r="F343" s="13" t="str">
        <f>IF([1]source_data!G345="","",IF([1]source_data!H345="","",[1]source_data!H345))</f>
        <v>2025-12-15</v>
      </c>
      <c r="G343" s="11" t="str">
        <f>IF([1]source_data!G345="","",[1]tailored_settings!$B$5)</f>
        <v>Individual Recipient</v>
      </c>
      <c r="H343" s="11" t="str">
        <f>IF([1]source_data!G345="","",IF(AND([1]source_data!A345&lt;&gt;"",[1]tailored_settings!$B$16="Publish"),CONCATENATE([1]tailored_settings!$B$2&amp;[1]source_data!A345),IF(AND([1]source_data!A345&lt;&gt;"",[1]tailored_settings!$B$16="Do not publish"),CONCATENATE([1]tailored_settings!$B$4&amp;TEXT(ROW(A343)-1,"0000")&amp;"_"&amp;TEXT(F343,"yyyy-mm")),CONCATENATE([1]tailored_settings!$B$4&amp;TEXT(ROW(A343)-1,"0000")&amp;"_"&amp;TEXT(F343,"yyyy-mm")))))</f>
        <v>360G-Longleigh-IND-0342_2025-12</v>
      </c>
      <c r="I343" s="11" t="str">
        <f>IF([1]source_data!G345="","",[1]tailored_settings!$B$7)</f>
        <v>Longleigh Foundation</v>
      </c>
      <c r="J343" s="11" t="str">
        <f>IF([1]source_data!G345="","",[1]tailored_settings!$B$6)</f>
        <v>GB-CHC-1169016</v>
      </c>
      <c r="K343" s="11" t="str">
        <f>IF([1]source_data!G345="","",IF([1]source_data!I345="","",VLOOKUP([1]source_data!I345,[1]codelist_mapping!A:C,3,FALSE)))</f>
        <v>GTIR040</v>
      </c>
      <c r="L343" s="11" t="str">
        <f>IF([1]source_data!G345="","",IF([1]source_data!J345="","",VLOOKUP([1]source_data!J345,[1]codelist_mapping!A:C,3,FALSE)))</f>
        <v/>
      </c>
      <c r="M343" s="11" t="str">
        <f>IF([1]source_data!G345="","",IF([1]source_data!K345="","",IF([1]source_data!M345&lt;&gt;"",CONCATENATE(VLOOKUP([1]source_data!K345,[1]codelist_mapping!F:H,3,FALSE)&amp;";"&amp;VLOOKUP([1]source_data!L345,[1]codelist_mapping!F:H,3,FALSE)&amp;";"&amp;VLOOKUP([1]source_data!M345,[1]codelist_mapping!F:H,3,FALSE)),IF([1]source_data!L345&lt;&gt;"",CONCATENATE(VLOOKUP([1]source_data!K345,[1]codelist_mapping!F:H,3,FALSE)&amp;";"&amp;VLOOKUP([1]source_data!L345,[1]codelist_mapping!F:H,3,FALSE)),IF([1]source_data!K345&lt;&gt;"",CONCATENATE(VLOOKUP([1]source_data!K345,[1]codelist_mapping!F:H,3,FALSE)))))))</f>
        <v>GTIP020;GTIP020</v>
      </c>
      <c r="N343" s="14" t="str">
        <f>IF([1]source_data!G345="","",IF([1]source_data!D345="","",VLOOKUP([1]source_data!D345,[1]geo_data!A:I,9,FALSE)))</f>
        <v>The Wolds</v>
      </c>
      <c r="O343" s="14" t="str">
        <f>IF([1]source_data!G345="","",IF([1]source_data!D345="","",VLOOKUP([1]source_data!D345,[1]geo_data!A:I,8,FALSE)))</f>
        <v>E05014687</v>
      </c>
      <c r="P343" s="14" t="str">
        <f>IF([1]source_data!G345="","",IF(LEFT(O343,3)="E05","WD",IF(LEFT(O343,3)="S13","WD",IF(LEFT(O343,3)="W05","WD",IF(LEFT(O343,3)="W06","UA",IF(LEFT(O343,3)="S12","CA",IF(LEFT(O343,3)="E06","UA",IF(LEFT(O343,3)="E07","NMD",IF(LEFT(O343,3)="E08","MD",IF(LEFT(O343,3)="E09","LONB"))))))))))</f>
        <v>WD</v>
      </c>
      <c r="Q343" s="14" t="str">
        <f>IF([1]source_data!G345="","",IF([1]source_data!D345="","",VLOOKUP([1]source_data!D345,[1]geo_data!A:I,7,FALSE)))</f>
        <v>Charnwood</v>
      </c>
      <c r="R343" s="14" t="str">
        <f>IF([1]source_data!G345="","",IF([1]source_data!D345="","",VLOOKUP([1]source_data!D345,[1]geo_data!A:I,6,FALSE)))</f>
        <v>E07000130</v>
      </c>
      <c r="S343" s="14" t="str">
        <f>IF([1]source_data!G345="","",IF(LEFT(R343,3)="E05","WD",IF(LEFT(R343,3)="S13","WD",IF(LEFT(R343,3)="W05","WD",IF(LEFT(R343,3)="W06","UA",IF(LEFT(R343,3)="S12","CA",IF(LEFT(R343,3)="E06","UA",IF(LEFT(R343,3)="E07","NMD",IF(LEFT(R343,3)="E08","MD",IF(LEFT(R343,3)="E09","LONB"))))))))))</f>
        <v>NMD</v>
      </c>
      <c r="T343" s="11" t="str">
        <f>IF([1]source_data!G345="","",IF([1]source_data!N345="","",[1]source_data!N345))</f>
        <v>Hardship Grant</v>
      </c>
      <c r="U343" s="15">
        <f>IF([1]source_data!G345="","",[1]tailored_settings!$B$8)</f>
        <v>46239</v>
      </c>
      <c r="V343" s="11" t="str">
        <f>IF([1]source_data!G345="","",[1]tailored_settings!$B$9)</f>
        <v>http://www.longleigh.org/</v>
      </c>
      <c r="W343" s="13" t="str">
        <f>IF([1]source_data!G345="","",IF([1]source_data!O345="","",[1]source_data!O345))</f>
        <v>2025-12-15</v>
      </c>
      <c r="X343" s="16" t="str">
        <f>IF([1]source_data!G345="","",IF([1]source_data!P345="","",[1]source_data!P345))</f>
        <v>2026-01-26</v>
      </c>
      <c r="Y343" s="17">
        <f>IF([1]source_data!G345="","",IF([1]source_data!Q345="","",[1]source_data!Q345))</f>
        <v>1</v>
      </c>
      <c r="Z343" s="18" t="str">
        <f>IF([1]source_data!G345="","",IF([1]source_data!I345="","",[1]tailored_settings!$B$10))</f>
        <v>Primary grant reason</v>
      </c>
      <c r="AA343" s="18" t="str">
        <f>IF([1]source_data!G345="","",IF([1]source_data!I345="","",[1]source_data!I345))</f>
        <v>2. Customer/family receiving medication and/or therapy for a mental health condition or substance addiction.</v>
      </c>
      <c r="AB343" s="18" t="str">
        <f>IF([1]source_data!G345="","",IF([1]source_data!J345="","",[1]tailored_settings!$B$11))</f>
        <v/>
      </c>
      <c r="AC343" s="18" t="str">
        <f>IF([1]source_data!G345="","",IF([1]source_data!J345="","",[1]source_data!J345))</f>
        <v/>
      </c>
      <c r="AD343" s="18" t="str">
        <f>IF([1]source_data!G345="","",IF([1]source_data!K345="","",[1]tailored_settings!$B$12))</f>
        <v>Grant purpose</v>
      </c>
      <c r="AE343" s="18" t="str">
        <f>IF([1]source_data!G345="","",IF([1]source_data!K345="","",[1]source_data!K345))</f>
        <v xml:space="preserve">Furniture </v>
      </c>
      <c r="AF343" s="18" t="str">
        <f>IF([1]source_data!G345="","",IF([1]source_data!K345="","",[1]tailored_settings!$B$13))</f>
        <v>Grant purpose</v>
      </c>
      <c r="AG343" s="18" t="str">
        <f>IF([1]source_data!G345="","",IF([1]source_data!K345="","",[1]source_data!K345))</f>
        <v xml:space="preserve">Furniture </v>
      </c>
      <c r="AH343" s="18" t="str">
        <f>IF([1]source_data!G345="","",IF([1]source_data!M345="","",[1]tailored_settings!$B$14))</f>
        <v/>
      </c>
      <c r="AI343" s="18" t="str">
        <f>IF([1]source_data!G345="","",IF([1]source_data!M345="","",[1]source_data!M345))</f>
        <v/>
      </c>
    </row>
    <row r="344" spans="1:35" ht="16" x14ac:dyDescent="0.2">
      <c r="A344" s="11" t="str">
        <f>IF([1]source_data!G346="","",IF(AND([1]source_data!C346&lt;&gt;"",[1]tailored_settings!$B$15="Publish"),CONCATENATE([1]tailored_settings!$B$2&amp;[1]source_data!C346),IF(AND([1]source_data!C346&lt;&gt;"",[1]tailored_settings!$B$15="Do not publish"),CONCATENATE([1]tailored_settings!$B$2&amp;TEXT(ROW(A344)-1,"0000")&amp;"_"&amp;TEXT(F344,"yyyy-mm")),CONCATENATE([1]tailored_settings!$B$2&amp;TEXT(ROW(A344)-1,"0000")&amp;"_"&amp;TEXT(F344,"yyyy-mm")))))</f>
        <v>360G-Longleigh-E25-00429W</v>
      </c>
      <c r="B344" s="11" t="str">
        <f>IF([1]source_data!G346="","",IF([1]source_data!E346&lt;&gt;"",[1]source_data!E346,CONCATENATE("Grant to "&amp;G344)))</f>
        <v>Grant to Individual Recipient</v>
      </c>
      <c r="C344" s="11" t="str">
        <f>IF([1]source_data!G346="","",IF([1]source_data!F346="",_xlfn.XLOOKUP(T344,[1]tailored_settings!$B$20:$B$25,[1]tailored_settings!$A$20:$A$25,"")))</f>
        <v>Providing financial aid after an impactful incident</v>
      </c>
      <c r="D344" s="12">
        <f>IF([1]source_data!G346="","",IF([1]source_data!G346="","",[1]source_data!G346))</f>
        <v>2500</v>
      </c>
      <c r="E344" s="11" t="str">
        <f>IF([1]source_data!G346="","",[1]tailored_settings!$B$3)</f>
        <v>GBP</v>
      </c>
      <c r="F344" s="13" t="str">
        <f>IF([1]source_data!G346="","",IF([1]source_data!H346="","",[1]source_data!H346))</f>
        <v>2025-12-16</v>
      </c>
      <c r="G344" s="11" t="str">
        <f>IF([1]source_data!G346="","",[1]tailored_settings!$B$5)</f>
        <v>Individual Recipient</v>
      </c>
      <c r="H344" s="11" t="str">
        <f>IF([1]source_data!G346="","",IF(AND([1]source_data!A346&lt;&gt;"",[1]tailored_settings!$B$16="Publish"),CONCATENATE([1]tailored_settings!$B$2&amp;[1]source_data!A346),IF(AND([1]source_data!A346&lt;&gt;"",[1]tailored_settings!$B$16="Do not publish"),CONCATENATE([1]tailored_settings!$B$4&amp;TEXT(ROW(A344)-1,"0000")&amp;"_"&amp;TEXT(F344,"yyyy-mm")),CONCATENATE([1]tailored_settings!$B$4&amp;TEXT(ROW(A344)-1,"0000")&amp;"_"&amp;TEXT(F344,"yyyy-mm")))))</f>
        <v>360G-Longleigh-IND-0343_2025-12</v>
      </c>
      <c r="I344" s="11" t="str">
        <f>IF([1]source_data!G346="","",[1]tailored_settings!$B$7)</f>
        <v>Longleigh Foundation</v>
      </c>
      <c r="J344" s="11" t="str">
        <f>IF([1]source_data!G346="","",[1]tailored_settings!$B$6)</f>
        <v>GB-CHC-1169016</v>
      </c>
      <c r="K344" s="11" t="str">
        <f>IF([1]source_data!G346="","",IF([1]source_data!I346="","",VLOOKUP([1]source_data!I346,[1]codelist_mapping!A:C,3,FALSE)))</f>
        <v>GTIR040</v>
      </c>
      <c r="L344" s="11" t="str">
        <f>IF([1]source_data!G346="","",IF([1]source_data!J346="","",VLOOKUP([1]source_data!J346,[1]codelist_mapping!A:C,3,FALSE)))</f>
        <v/>
      </c>
      <c r="M344" s="11" t="str">
        <f>IF([1]source_data!G346="","",IF([1]source_data!K346="","",IF([1]source_data!M346&lt;&gt;"",CONCATENATE(VLOOKUP([1]source_data!K346,[1]codelist_mapping!F:H,3,FALSE)&amp;";"&amp;VLOOKUP([1]source_data!L346,[1]codelist_mapping!F:H,3,FALSE)&amp;";"&amp;VLOOKUP([1]source_data!M346,[1]codelist_mapping!F:H,3,FALSE)),IF([1]source_data!L346&lt;&gt;"",CONCATENATE(VLOOKUP([1]source_data!K346,[1]codelist_mapping!F:H,3,FALSE)&amp;";"&amp;VLOOKUP([1]source_data!L346,[1]codelist_mapping!F:H,3,FALSE)),IF([1]source_data!K346&lt;&gt;"",CONCATENATE(VLOOKUP([1]source_data!K346,[1]codelist_mapping!F:H,3,FALSE)))))))</f>
        <v>GTIP120</v>
      </c>
      <c r="N344" s="14" t="str">
        <f>IF([1]source_data!G346="","",IF([1]source_data!D346="","",VLOOKUP([1]source_data!D346,[1]geo_data!A:I,9,FALSE)))</f>
        <v>Leamington Clarendon</v>
      </c>
      <c r="O344" s="14" t="str">
        <f>IF([1]source_data!G346="","",IF([1]source_data!D346="","",VLOOKUP([1]source_data!D346,[1]geo_data!A:I,8,FALSE)))</f>
        <v>E05012622</v>
      </c>
      <c r="P344" s="14" t="str">
        <f>IF([1]source_data!G346="","",IF(LEFT(O344,3)="E05","WD",IF(LEFT(O344,3)="S13","WD",IF(LEFT(O344,3)="W05","WD",IF(LEFT(O344,3)="W06","UA",IF(LEFT(O344,3)="S12","CA",IF(LEFT(O344,3)="E06","UA",IF(LEFT(O344,3)="E07","NMD",IF(LEFT(O344,3)="E08","MD",IF(LEFT(O344,3)="E09","LONB"))))))))))</f>
        <v>WD</v>
      </c>
      <c r="Q344" s="14" t="str">
        <f>IF([1]source_data!G346="","",IF([1]source_data!D346="","",VLOOKUP([1]source_data!D346,[1]geo_data!A:I,7,FALSE)))</f>
        <v>Warwick</v>
      </c>
      <c r="R344" s="14" t="str">
        <f>IF([1]source_data!G346="","",IF([1]source_data!D346="","",VLOOKUP([1]source_data!D346,[1]geo_data!A:I,6,FALSE)))</f>
        <v>E07000222</v>
      </c>
      <c r="S344" s="14" t="str">
        <f>IF([1]source_data!G346="","",IF(LEFT(R344,3)="E05","WD",IF(LEFT(R344,3)="S13","WD",IF(LEFT(R344,3)="W05","WD",IF(LEFT(R344,3)="W06","UA",IF(LEFT(R344,3)="S12","CA",IF(LEFT(R344,3)="E06","UA",IF(LEFT(R344,3)="E07","NMD",IF(LEFT(R344,3)="E08","MD",IF(LEFT(R344,3)="E09","LONB"))))))))))</f>
        <v>NMD</v>
      </c>
      <c r="T344" s="11" t="str">
        <f>IF([1]source_data!G346="","",IF([1]source_data!N346="","",[1]source_data!N346))</f>
        <v>Critical Incident Grant</v>
      </c>
      <c r="U344" s="15">
        <f>IF([1]source_data!G346="","",[1]tailored_settings!$B$8)</f>
        <v>46239</v>
      </c>
      <c r="V344" s="11" t="str">
        <f>IF([1]source_data!G346="","",[1]tailored_settings!$B$9)</f>
        <v>http://www.longleigh.org/</v>
      </c>
      <c r="W344" s="13" t="str">
        <f>IF([1]source_data!G346="","",IF([1]source_data!O346="","",[1]source_data!O346))</f>
        <v>2025-12-16</v>
      </c>
      <c r="X344" s="16" t="str">
        <f>IF([1]source_data!G346="","",IF([1]source_data!P346="","",[1]source_data!P346))</f>
        <v>2025-12-19</v>
      </c>
      <c r="Y344" s="17">
        <f>IF([1]source_data!G346="","",IF([1]source_data!Q346="","",[1]source_data!Q346))</f>
        <v>0</v>
      </c>
      <c r="Z344" s="18" t="str">
        <f>IF([1]source_data!G346="","",IF([1]source_data!I346="","",[1]tailored_settings!$B$10))</f>
        <v>Primary grant reason</v>
      </c>
      <c r="AA344" s="18" t="str">
        <f>IF([1]source_data!G346="","",IF([1]source_data!I346="","",[1]source_data!I346))</f>
        <v>2. Customer/family receiving medication and/or therapy for a mental health condition or substance addiction.</v>
      </c>
      <c r="AB344" s="18" t="str">
        <f>IF([1]source_data!G346="","",IF([1]source_data!J346="","",[1]tailored_settings!$B$11))</f>
        <v/>
      </c>
      <c r="AC344" s="18" t="str">
        <f>IF([1]source_data!G346="","",IF([1]source_data!J346="","",[1]source_data!J346))</f>
        <v/>
      </c>
      <c r="AD344" s="18" t="str">
        <f>IF([1]source_data!G346="","",IF([1]source_data!K346="","",[1]tailored_settings!$B$12))</f>
        <v>Grant purpose</v>
      </c>
      <c r="AE344" s="18" t="str">
        <f>IF([1]source_data!G346="","",IF([1]source_data!K346="","",[1]source_data!K346))</f>
        <v>House Deep Clean</v>
      </c>
      <c r="AF344" s="18" t="str">
        <f>IF([1]source_data!G346="","",IF([1]source_data!K346="","",[1]tailored_settings!$B$13))</f>
        <v>Grant purpose</v>
      </c>
      <c r="AG344" s="18" t="str">
        <f>IF([1]source_data!G346="","",IF([1]source_data!K346="","",[1]source_data!K346))</f>
        <v>House Deep Clean</v>
      </c>
      <c r="AH344" s="18" t="str">
        <f>IF([1]source_data!G346="","",IF([1]source_data!M346="","",[1]tailored_settings!$B$14))</f>
        <v/>
      </c>
      <c r="AI344" s="18" t="str">
        <f>IF([1]source_data!G346="","",IF([1]source_data!M346="","",[1]source_data!M346))</f>
        <v/>
      </c>
    </row>
    <row r="345" spans="1:35" ht="16" x14ac:dyDescent="0.2">
      <c r="A345" s="11" t="str">
        <f>IF([1]source_data!G347="","",IF(AND([1]source_data!C347&lt;&gt;"",[1]tailored_settings!$B$15="Publish"),CONCATENATE([1]tailored_settings!$B$2&amp;[1]source_data!C347),IF(AND([1]source_data!C347&lt;&gt;"",[1]tailored_settings!$B$15="Do not publish"),CONCATENATE([1]tailored_settings!$B$2&amp;TEXT(ROW(A345)-1,"0000")&amp;"_"&amp;TEXT(F345,"yyyy-mm")),CONCATENATE([1]tailored_settings!$B$2&amp;TEXT(ROW(A345)-1,"0000")&amp;"_"&amp;TEXT(F345,"yyyy-mm")))))</f>
        <v>360G-Longleigh-E25-00430W</v>
      </c>
      <c r="B345" s="11" t="str">
        <f>IF([1]source_data!G347="","",IF([1]source_data!E347&lt;&gt;"",[1]source_data!E347,CONCATENATE("Grant to "&amp;G345)))</f>
        <v>Grant to Individual Recipient</v>
      </c>
      <c r="C345" s="11" t="str">
        <f>IF([1]source_data!G347="","",IF([1]source_data!F347="",_xlfn.XLOOKUP(T345,[1]tailored_settings!$B$20:$B$25,[1]tailored_settings!$A$20:$A$25,"")))</f>
        <v>Providing financial aid during a time of crisis</v>
      </c>
      <c r="D345" s="12">
        <f>IF([1]source_data!G347="","",IF([1]source_data!G347="","",[1]source_data!G347))</f>
        <v>350</v>
      </c>
      <c r="E345" s="11" t="str">
        <f>IF([1]source_data!G347="","",[1]tailored_settings!$B$3)</f>
        <v>GBP</v>
      </c>
      <c r="F345" s="13" t="str">
        <f>IF([1]source_data!G347="","",IF([1]source_data!H347="","",[1]source_data!H347))</f>
        <v>2025-12-15</v>
      </c>
      <c r="G345" s="11" t="str">
        <f>IF([1]source_data!G347="","",[1]tailored_settings!$B$5)</f>
        <v>Individual Recipient</v>
      </c>
      <c r="H345" s="11" t="str">
        <f>IF([1]source_data!G347="","",IF(AND([1]source_data!A347&lt;&gt;"",[1]tailored_settings!$B$16="Publish"),CONCATENATE([1]tailored_settings!$B$2&amp;[1]source_data!A347),IF(AND([1]source_data!A347&lt;&gt;"",[1]tailored_settings!$B$16="Do not publish"),CONCATENATE([1]tailored_settings!$B$4&amp;TEXT(ROW(A345)-1,"0000")&amp;"_"&amp;TEXT(F345,"yyyy-mm")),CONCATENATE([1]tailored_settings!$B$4&amp;TEXT(ROW(A345)-1,"0000")&amp;"_"&amp;TEXT(F345,"yyyy-mm")))))</f>
        <v>360G-Longleigh-IND-0344_2025-12</v>
      </c>
      <c r="I345" s="11" t="str">
        <f>IF([1]source_data!G347="","",[1]tailored_settings!$B$7)</f>
        <v>Longleigh Foundation</v>
      </c>
      <c r="J345" s="11" t="str">
        <f>IF([1]source_data!G347="","",[1]tailored_settings!$B$6)</f>
        <v>GB-CHC-1169016</v>
      </c>
      <c r="K345" s="11" t="str">
        <f>IF([1]source_data!G347="","",IF([1]source_data!I347="","",VLOOKUP([1]source_data!I347,[1]codelist_mapping!A:C,3,FALSE)))</f>
        <v>GTIR030</v>
      </c>
      <c r="L345" s="11" t="str">
        <f>IF([1]source_data!G347="","",IF([1]source_data!J347="","",VLOOKUP([1]source_data!J347,[1]codelist_mapping!A:C,3,FALSE)))</f>
        <v/>
      </c>
      <c r="M345" s="11" t="str">
        <f>IF([1]source_data!G347="","",IF([1]source_data!K347="","",IF([1]source_data!M347&lt;&gt;"",CONCATENATE(VLOOKUP([1]source_data!K347,[1]codelist_mapping!F:H,3,FALSE)&amp;";"&amp;VLOOKUP([1]source_data!L347,[1]codelist_mapping!F:H,3,FALSE)&amp;";"&amp;VLOOKUP([1]source_data!M347,[1]codelist_mapping!F:H,3,FALSE)),IF([1]source_data!L347&lt;&gt;"",CONCATENATE(VLOOKUP([1]source_data!K347,[1]codelist_mapping!F:H,3,FALSE)&amp;";"&amp;VLOOKUP([1]source_data!L347,[1]codelist_mapping!F:H,3,FALSE)),IF([1]source_data!K347&lt;&gt;"",CONCATENATE(VLOOKUP([1]source_data!K347,[1]codelist_mapping!F:H,3,FALSE)))))))</f>
        <v>GTIP070;GTIP050</v>
      </c>
      <c r="N345" s="14" t="str">
        <f>IF([1]source_data!G347="","",IF([1]source_data!D347="","",VLOOKUP([1]source_data!D347,[1]geo_data!A:I,9,FALSE)))</f>
        <v>Dallow</v>
      </c>
      <c r="O345" s="14" t="str">
        <f>IF([1]source_data!G347="","",IF([1]source_data!D347="","",VLOOKUP([1]source_data!D347,[1]geo_data!A:I,8,FALSE)))</f>
        <v>E05014741</v>
      </c>
      <c r="P345" s="14" t="str">
        <f>IF([1]source_data!G347="","",IF(LEFT(O345,3)="E05","WD",IF(LEFT(O345,3)="S13","WD",IF(LEFT(O345,3)="W05","WD",IF(LEFT(O345,3)="W06","UA",IF(LEFT(O345,3)="S12","CA",IF(LEFT(O345,3)="E06","UA",IF(LEFT(O345,3)="E07","NMD",IF(LEFT(O345,3)="E08","MD",IF(LEFT(O345,3)="E09","LONB"))))))))))</f>
        <v>WD</v>
      </c>
      <c r="Q345" s="14" t="str">
        <f>IF([1]source_data!G347="","",IF([1]source_data!D347="","",VLOOKUP([1]source_data!D347,[1]geo_data!A:I,7,FALSE)))</f>
        <v>Luton</v>
      </c>
      <c r="R345" s="14" t="str">
        <f>IF([1]source_data!G347="","",IF([1]source_data!D347="","",VLOOKUP([1]source_data!D347,[1]geo_data!A:I,6,FALSE)))</f>
        <v>E06000032</v>
      </c>
      <c r="S345" s="14" t="str">
        <f>IF([1]source_data!G347="","",IF(LEFT(R345,3)="E05","WD",IF(LEFT(R345,3)="S13","WD",IF(LEFT(R345,3)="W05","WD",IF(LEFT(R345,3)="W06","UA",IF(LEFT(R345,3)="S12","CA",IF(LEFT(R345,3)="E06","UA",IF(LEFT(R345,3)="E07","NMD",IF(LEFT(R345,3)="E08","MD",IF(LEFT(R345,3)="E09","LONB"))))))))))</f>
        <v>UA</v>
      </c>
      <c r="T345" s="11" t="str">
        <f>IF([1]source_data!G347="","",IF([1]source_data!N347="","",[1]source_data!N347))</f>
        <v>Crisis Grant</v>
      </c>
      <c r="U345" s="15">
        <f>IF([1]source_data!G347="","",[1]tailored_settings!$B$8)</f>
        <v>46239</v>
      </c>
      <c r="V345" s="11" t="str">
        <f>IF([1]source_data!G347="","",[1]tailored_settings!$B$9)</f>
        <v>http://www.longleigh.org/</v>
      </c>
      <c r="W345" s="13" t="str">
        <f>IF([1]source_data!G347="","",IF([1]source_data!O347="","",[1]source_data!O347))</f>
        <v>2025-12-15</v>
      </c>
      <c r="X345" s="16" t="str">
        <f>IF([1]source_data!G347="","",IF([1]source_data!P347="","",[1]source_data!P347))</f>
        <v>2026-01-26</v>
      </c>
      <c r="Y345" s="17">
        <f>IF([1]source_data!G347="","",IF([1]source_data!Q347="","",[1]source_data!Q347))</f>
        <v>1</v>
      </c>
      <c r="Z345" s="18" t="str">
        <f>IF([1]source_data!G347="","",IF([1]source_data!I347="","",[1]tailored_settings!$B$10))</f>
        <v>Primary grant reason</v>
      </c>
      <c r="AA345" s="18" t="str">
        <f>IF([1]source_data!G347="","",IF([1]source_data!I347="","",[1]source_data!I347))</f>
        <v>1. Customer/family with a diagnosed condition or disability</v>
      </c>
      <c r="AB345" s="18" t="str">
        <f>IF([1]source_data!G347="","",IF([1]source_data!J347="","",[1]tailored_settings!$B$11))</f>
        <v/>
      </c>
      <c r="AC345" s="18" t="str">
        <f>IF([1]source_data!G347="","",IF([1]source_data!J347="","",[1]source_data!J347))</f>
        <v/>
      </c>
      <c r="AD345" s="18" t="str">
        <f>IF([1]source_data!G347="","",IF([1]source_data!K347="","",[1]tailored_settings!$B$12))</f>
        <v>Grant purpose</v>
      </c>
      <c r="AE345" s="18" t="str">
        <f>IF([1]source_data!G347="","",IF([1]source_data!K347="","",[1]source_data!K347))</f>
        <v>Food vouchers</v>
      </c>
      <c r="AF345" s="18" t="str">
        <f>IF([1]source_data!G347="","",IF([1]source_data!K347="","",[1]tailored_settings!$B$13))</f>
        <v>Grant purpose</v>
      </c>
      <c r="AG345" s="18" t="str">
        <f>IF([1]source_data!G347="","",IF([1]source_data!K347="","",[1]source_data!K347))</f>
        <v>Food vouchers</v>
      </c>
      <c r="AH345" s="18" t="str">
        <f>IF([1]source_data!G347="","",IF([1]source_data!M347="","",[1]tailored_settings!$B$14))</f>
        <v/>
      </c>
      <c r="AI345" s="18" t="str">
        <f>IF([1]source_data!G347="","",IF([1]source_data!M347="","",[1]source_data!M347))</f>
        <v/>
      </c>
    </row>
    <row r="346" spans="1:35" ht="16" x14ac:dyDescent="0.2">
      <c r="A346" s="11" t="str">
        <f>IF([1]source_data!G348="","",IF(AND([1]source_data!C348&lt;&gt;"",[1]tailored_settings!$B$15="Publish"),CONCATENATE([1]tailored_settings!$B$2&amp;[1]source_data!C348),IF(AND([1]source_data!C348&lt;&gt;"",[1]tailored_settings!$B$15="Do not publish"),CONCATENATE([1]tailored_settings!$B$2&amp;TEXT(ROW(A346)-1,"0000")&amp;"_"&amp;TEXT(F346,"yyyy-mm")),CONCATENATE([1]tailored_settings!$B$2&amp;TEXT(ROW(A346)-1,"0000")&amp;"_"&amp;TEXT(F346,"yyyy-mm")))))</f>
        <v>360G-Longleigh-E25-00432W</v>
      </c>
      <c r="B346" s="11" t="str">
        <f>IF([1]source_data!G348="","",IF([1]source_data!E348&lt;&gt;"",[1]source_data!E348,CONCATENATE("Grant to "&amp;G346)))</f>
        <v>Grant to Individual Recipient</v>
      </c>
      <c r="C346" s="11" t="str">
        <f>IF([1]source_data!G348="","",IF([1]source_data!F348="",_xlfn.XLOOKUP(T346,[1]tailored_settings!$B$20:$B$25,[1]tailored_settings!$A$20:$A$25,"")))</f>
        <v>Providing financial aid during a time of crisis</v>
      </c>
      <c r="D346" s="12">
        <f>IF([1]source_data!G348="","",IF([1]source_data!G348="","",[1]source_data!G348))</f>
        <v>350</v>
      </c>
      <c r="E346" s="11" t="str">
        <f>IF([1]source_data!G348="","",[1]tailored_settings!$B$3)</f>
        <v>GBP</v>
      </c>
      <c r="F346" s="13" t="str">
        <f>IF([1]source_data!G348="","",IF([1]source_data!H348="","",[1]source_data!H348))</f>
        <v>2025-12-15</v>
      </c>
      <c r="G346" s="11" t="str">
        <f>IF([1]source_data!G348="","",[1]tailored_settings!$B$5)</f>
        <v>Individual Recipient</v>
      </c>
      <c r="H346" s="11" t="str">
        <f>IF([1]source_data!G348="","",IF(AND([1]source_data!A348&lt;&gt;"",[1]tailored_settings!$B$16="Publish"),CONCATENATE([1]tailored_settings!$B$2&amp;[1]source_data!A348),IF(AND([1]source_data!A348&lt;&gt;"",[1]tailored_settings!$B$16="Do not publish"),CONCATENATE([1]tailored_settings!$B$4&amp;TEXT(ROW(A346)-1,"0000")&amp;"_"&amp;TEXT(F346,"yyyy-mm")),CONCATENATE([1]tailored_settings!$B$4&amp;TEXT(ROW(A346)-1,"0000")&amp;"_"&amp;TEXT(F346,"yyyy-mm")))))</f>
        <v>360G-Longleigh-IND-0345_2025-12</v>
      </c>
      <c r="I346" s="11" t="str">
        <f>IF([1]source_data!G348="","",[1]tailored_settings!$B$7)</f>
        <v>Longleigh Foundation</v>
      </c>
      <c r="J346" s="11" t="str">
        <f>IF([1]source_data!G348="","",[1]tailored_settings!$B$6)</f>
        <v>GB-CHC-1169016</v>
      </c>
      <c r="K346" s="11" t="str">
        <f>IF([1]source_data!G348="","",IF([1]source_data!I348="","",VLOOKUP([1]source_data!I348,[1]codelist_mapping!A:C,3,FALSE)))</f>
        <v>GTIR040</v>
      </c>
      <c r="L346" s="11" t="str">
        <f>IF([1]source_data!G348="","",IF([1]source_data!J348="","",VLOOKUP([1]source_data!J348,[1]codelist_mapping!A:C,3,FALSE)))</f>
        <v/>
      </c>
      <c r="M346" s="11" t="str">
        <f>IF([1]source_data!G348="","",IF([1]source_data!K348="","",IF([1]source_data!M348&lt;&gt;"",CONCATENATE(VLOOKUP([1]source_data!K348,[1]codelist_mapping!F:H,3,FALSE)&amp;";"&amp;VLOOKUP([1]source_data!L348,[1]codelist_mapping!F:H,3,FALSE)&amp;";"&amp;VLOOKUP([1]source_data!M348,[1]codelist_mapping!F:H,3,FALSE)),IF([1]source_data!L348&lt;&gt;"",CONCATENATE(VLOOKUP([1]source_data!K348,[1]codelist_mapping!F:H,3,FALSE)&amp;";"&amp;VLOOKUP([1]source_data!L348,[1]codelist_mapping!F:H,3,FALSE)),IF([1]source_data!K348&lt;&gt;"",CONCATENATE(VLOOKUP([1]source_data!K348,[1]codelist_mapping!F:H,3,FALSE)))))))</f>
        <v>GTIP070;GTIP050</v>
      </c>
      <c r="N346" s="14" t="str">
        <f>IF([1]source_data!G348="","",IF([1]source_data!D348="","",VLOOKUP([1]source_data!D348,[1]geo_data!A:I,9,FALSE)))</f>
        <v>Sherborne St John &amp; Rooksdown</v>
      </c>
      <c r="O346" s="14" t="str">
        <f>IF([1]source_data!G348="","",IF([1]source_data!D348="","",VLOOKUP([1]source_data!D348,[1]geo_data!A:I,8,FALSE)))</f>
        <v>E05013090</v>
      </c>
      <c r="P346" s="14" t="str">
        <f>IF([1]source_data!G348="","",IF(LEFT(O346,3)="E05","WD",IF(LEFT(O346,3)="S13","WD",IF(LEFT(O346,3)="W05","WD",IF(LEFT(O346,3)="W06","UA",IF(LEFT(O346,3)="S12","CA",IF(LEFT(O346,3)="E06","UA",IF(LEFT(O346,3)="E07","NMD",IF(LEFT(O346,3)="E08","MD",IF(LEFT(O346,3)="E09","LONB"))))))))))</f>
        <v>WD</v>
      </c>
      <c r="Q346" s="14" t="str">
        <f>IF([1]source_data!G348="","",IF([1]source_data!D348="","",VLOOKUP([1]source_data!D348,[1]geo_data!A:I,7,FALSE)))</f>
        <v>Basingstoke and Deane</v>
      </c>
      <c r="R346" s="14" t="str">
        <f>IF([1]source_data!G348="","",IF([1]source_data!D348="","",VLOOKUP([1]source_data!D348,[1]geo_data!A:I,6,FALSE)))</f>
        <v>E07000084</v>
      </c>
      <c r="S346" s="14" t="str">
        <f>IF([1]source_data!G348="","",IF(LEFT(R346,3)="E05","WD",IF(LEFT(R346,3)="S13","WD",IF(LEFT(R346,3)="W05","WD",IF(LEFT(R346,3)="W06","UA",IF(LEFT(R346,3)="S12","CA",IF(LEFT(R346,3)="E06","UA",IF(LEFT(R346,3)="E07","NMD",IF(LEFT(R346,3)="E08","MD",IF(LEFT(R346,3)="E09","LONB"))))))))))</f>
        <v>NMD</v>
      </c>
      <c r="T346" s="11" t="str">
        <f>IF([1]source_data!G348="","",IF([1]source_data!N348="","",[1]source_data!N348))</f>
        <v>Crisis Grant</v>
      </c>
      <c r="U346" s="15">
        <f>IF([1]source_data!G348="","",[1]tailored_settings!$B$8)</f>
        <v>46239</v>
      </c>
      <c r="V346" s="11" t="str">
        <f>IF([1]source_data!G348="","",[1]tailored_settings!$B$9)</f>
        <v>http://www.longleigh.org/</v>
      </c>
      <c r="W346" s="13" t="str">
        <f>IF([1]source_data!G348="","",IF([1]source_data!O348="","",[1]source_data!O348))</f>
        <v>2025-12-15</v>
      </c>
      <c r="X346" s="16" t="str">
        <f>IF([1]source_data!G348="","",IF([1]source_data!P348="","",[1]source_data!P348))</f>
        <v>2026-02-20</v>
      </c>
      <c r="Y346" s="17">
        <f>IF([1]source_data!G348="","",IF([1]source_data!Q348="","",[1]source_data!Q348))</f>
        <v>2</v>
      </c>
      <c r="Z346" s="18" t="str">
        <f>IF([1]source_data!G348="","",IF([1]source_data!I348="","",[1]tailored_settings!$B$10))</f>
        <v>Primary grant reason</v>
      </c>
      <c r="AA346" s="18" t="str">
        <f>IF([1]source_data!G348="","",IF([1]source_data!I348="","",[1]source_data!I348))</f>
        <v>2. Customer/family receiving medication and/or therapy for a mental health condition or substance addiction.</v>
      </c>
      <c r="AB346" s="18" t="str">
        <f>IF([1]source_data!G348="","",IF([1]source_data!J348="","",[1]tailored_settings!$B$11))</f>
        <v/>
      </c>
      <c r="AC346" s="18" t="str">
        <f>IF([1]source_data!G348="","",IF([1]source_data!J348="","",[1]source_data!J348))</f>
        <v/>
      </c>
      <c r="AD346" s="18" t="str">
        <f>IF([1]source_data!G348="","",IF([1]source_data!K348="","",[1]tailored_settings!$B$12))</f>
        <v>Grant purpose</v>
      </c>
      <c r="AE346" s="18" t="str">
        <f>IF([1]source_data!G348="","",IF([1]source_data!K348="","",[1]source_data!K348))</f>
        <v>Food vouchers</v>
      </c>
      <c r="AF346" s="18" t="str">
        <f>IF([1]source_data!G348="","",IF([1]source_data!K348="","",[1]tailored_settings!$B$13))</f>
        <v>Grant purpose</v>
      </c>
      <c r="AG346" s="18" t="str">
        <f>IF([1]source_data!G348="","",IF([1]source_data!K348="","",[1]source_data!K348))</f>
        <v>Food vouchers</v>
      </c>
      <c r="AH346" s="18" t="str">
        <f>IF([1]source_data!G348="","",IF([1]source_data!M348="","",[1]tailored_settings!$B$14))</f>
        <v/>
      </c>
      <c r="AI346" s="18" t="str">
        <f>IF([1]source_data!G348="","",IF([1]source_data!M348="","",[1]source_data!M348))</f>
        <v/>
      </c>
    </row>
    <row r="347" spans="1:35" ht="16" x14ac:dyDescent="0.2">
      <c r="A347" s="11" t="str">
        <f>IF([1]source_data!G349="","",IF(AND([1]source_data!C349&lt;&gt;"",[1]tailored_settings!$B$15="Publish"),CONCATENATE([1]tailored_settings!$B$2&amp;[1]source_data!C349),IF(AND([1]source_data!C349&lt;&gt;"",[1]tailored_settings!$B$15="Do not publish"),CONCATENATE([1]tailored_settings!$B$2&amp;TEXT(ROW(A347)-1,"0000")&amp;"_"&amp;TEXT(F347,"yyyy-mm")),CONCATENATE([1]tailored_settings!$B$2&amp;TEXT(ROW(A347)-1,"0000")&amp;"_"&amp;TEXT(F347,"yyyy-mm")))))</f>
        <v>360G-Longleigh-E25-00433W</v>
      </c>
      <c r="B347" s="11" t="str">
        <f>IF([1]source_data!G349="","",IF([1]source_data!E349&lt;&gt;"",[1]source_data!E349,CONCATENATE("Grant to "&amp;G347)))</f>
        <v>Grant to Individual Recipient</v>
      </c>
      <c r="C347" s="11" t="str">
        <f>IF([1]source_data!G349="","",IF([1]source_data!F349="",_xlfn.XLOOKUP(T347,[1]tailored_settings!$B$20:$B$25,[1]tailored_settings!$A$20:$A$25,"")))</f>
        <v>Helping to alleviate financial hardship</v>
      </c>
      <c r="D347" s="12">
        <f>IF([1]source_data!G349="","",IF([1]source_data!G349="","",[1]source_data!G349))</f>
        <v>767.77</v>
      </c>
      <c r="E347" s="11" t="str">
        <f>IF([1]source_data!G349="","",[1]tailored_settings!$B$3)</f>
        <v>GBP</v>
      </c>
      <c r="F347" s="13" t="str">
        <f>IF([1]source_data!G349="","",IF([1]source_data!H349="","",[1]source_data!H349))</f>
        <v>2025-12-15</v>
      </c>
      <c r="G347" s="11" t="str">
        <f>IF([1]source_data!G349="","",[1]tailored_settings!$B$5)</f>
        <v>Individual Recipient</v>
      </c>
      <c r="H347" s="11" t="str">
        <f>IF([1]source_data!G349="","",IF(AND([1]source_data!A349&lt;&gt;"",[1]tailored_settings!$B$16="Publish"),CONCATENATE([1]tailored_settings!$B$2&amp;[1]source_data!A349),IF(AND([1]source_data!A349&lt;&gt;"",[1]tailored_settings!$B$16="Do not publish"),CONCATENATE([1]tailored_settings!$B$4&amp;TEXT(ROW(A347)-1,"0000")&amp;"_"&amp;TEXT(F347,"yyyy-mm")),CONCATENATE([1]tailored_settings!$B$4&amp;TEXT(ROW(A347)-1,"0000")&amp;"_"&amp;TEXT(F347,"yyyy-mm")))))</f>
        <v>360G-Longleigh-IND-0346_2025-12</v>
      </c>
      <c r="I347" s="11" t="str">
        <f>IF([1]source_data!G349="","",[1]tailored_settings!$B$7)</f>
        <v>Longleigh Foundation</v>
      </c>
      <c r="J347" s="11" t="str">
        <f>IF([1]source_data!G349="","",[1]tailored_settings!$B$6)</f>
        <v>GB-CHC-1169016</v>
      </c>
      <c r="K347" s="11" t="str">
        <f>IF([1]source_data!G349="","",IF([1]source_data!I349="","",VLOOKUP([1]source_data!I349,[1]codelist_mapping!A:C,3,FALSE)))</f>
        <v>GTIR040</v>
      </c>
      <c r="L347" s="11" t="str">
        <f>IF([1]source_data!G349="","",IF([1]source_data!J349="","",VLOOKUP([1]source_data!J349,[1]codelist_mapping!A:C,3,FALSE)))</f>
        <v/>
      </c>
      <c r="M347" s="11" t="str">
        <f>IF([1]source_data!G349="","",IF([1]source_data!K349="","",IF([1]source_data!M349&lt;&gt;"",CONCATENATE(VLOOKUP([1]source_data!K349,[1]codelist_mapping!F:H,3,FALSE)&amp;";"&amp;VLOOKUP([1]source_data!L349,[1]codelist_mapping!F:H,3,FALSE)&amp;";"&amp;VLOOKUP([1]source_data!M349,[1]codelist_mapping!F:H,3,FALSE)),IF([1]source_data!L349&lt;&gt;"",CONCATENATE(VLOOKUP([1]source_data!K349,[1]codelist_mapping!F:H,3,FALSE)&amp;";"&amp;VLOOKUP([1]source_data!L349,[1]codelist_mapping!F:H,3,FALSE)),IF([1]source_data!K349&lt;&gt;"",CONCATENATE(VLOOKUP([1]source_data!K349,[1]codelist_mapping!F:H,3,FALSE)))))))</f>
        <v>GTIP020;GTIP020</v>
      </c>
      <c r="N347" s="14" t="str">
        <f>IF([1]source_data!G349="","",IF([1]source_data!D349="","",VLOOKUP([1]source_data!D349,[1]geo_data!A:I,9,FALSE)))</f>
        <v>Kenilworth St John's</v>
      </c>
      <c r="O347" s="14" t="str">
        <f>IF([1]source_data!G349="","",IF([1]source_data!D349="","",VLOOKUP([1]source_data!D349,[1]geo_data!A:I,8,FALSE)))</f>
        <v>E05012620</v>
      </c>
      <c r="P347" s="14" t="str">
        <f>IF([1]source_data!G349="","",IF(LEFT(O347,3)="E05","WD",IF(LEFT(O347,3)="S13","WD",IF(LEFT(O347,3)="W05","WD",IF(LEFT(O347,3)="W06","UA",IF(LEFT(O347,3)="S12","CA",IF(LEFT(O347,3)="E06","UA",IF(LEFT(O347,3)="E07","NMD",IF(LEFT(O347,3)="E08","MD",IF(LEFT(O347,3)="E09","LONB"))))))))))</f>
        <v>WD</v>
      </c>
      <c r="Q347" s="14" t="str">
        <f>IF([1]source_data!G349="","",IF([1]source_data!D349="","",VLOOKUP([1]source_data!D349,[1]geo_data!A:I,7,FALSE)))</f>
        <v>Warwick</v>
      </c>
      <c r="R347" s="14" t="str">
        <f>IF([1]source_data!G349="","",IF([1]source_data!D349="","",VLOOKUP([1]source_data!D349,[1]geo_data!A:I,6,FALSE)))</f>
        <v>E07000222</v>
      </c>
      <c r="S347" s="14" t="str">
        <f>IF([1]source_data!G349="","",IF(LEFT(R347,3)="E05","WD",IF(LEFT(R347,3)="S13","WD",IF(LEFT(R347,3)="W05","WD",IF(LEFT(R347,3)="W06","UA",IF(LEFT(R347,3)="S12","CA",IF(LEFT(R347,3)="E06","UA",IF(LEFT(R347,3)="E07","NMD",IF(LEFT(R347,3)="E08","MD",IF(LEFT(R347,3)="E09","LONB"))))))))))</f>
        <v>NMD</v>
      </c>
      <c r="T347" s="11" t="str">
        <f>IF([1]source_data!G349="","",IF([1]source_data!N349="","",[1]source_data!N349))</f>
        <v>Hardship Grant</v>
      </c>
      <c r="U347" s="15">
        <f>IF([1]source_data!G349="","",[1]tailored_settings!$B$8)</f>
        <v>46239</v>
      </c>
      <c r="V347" s="11" t="str">
        <f>IF([1]source_data!G349="","",[1]tailored_settings!$B$9)</f>
        <v>http://www.longleigh.org/</v>
      </c>
      <c r="W347" s="13" t="str">
        <f>IF([1]source_data!G349="","",IF([1]source_data!O349="","",[1]source_data!O349))</f>
        <v>2025-12-15</v>
      </c>
      <c r="X347" s="16" t="str">
        <f>IF([1]source_data!G349="","",IF([1]source_data!P349="","",[1]source_data!P349))</f>
        <v>2026-01-05</v>
      </c>
      <c r="Y347" s="17">
        <f>IF([1]source_data!G349="","",IF([1]source_data!Q349="","",[1]source_data!Q349))</f>
        <v>0</v>
      </c>
      <c r="Z347" s="18" t="str">
        <f>IF([1]source_data!G349="","",IF([1]source_data!I349="","",[1]tailored_settings!$B$10))</f>
        <v>Primary grant reason</v>
      </c>
      <c r="AA347" s="18" t="str">
        <f>IF([1]source_data!G349="","",IF([1]source_data!I349="","",[1]source_data!I349))</f>
        <v>2. Customer/family receiving medication and/or therapy for a mental health condition or substance addiction.</v>
      </c>
      <c r="AB347" s="18" t="str">
        <f>IF([1]source_data!G349="","",IF([1]source_data!J349="","",[1]tailored_settings!$B$11))</f>
        <v/>
      </c>
      <c r="AC347" s="18" t="str">
        <f>IF([1]source_data!G349="","",IF([1]source_data!J349="","",[1]source_data!J349))</f>
        <v/>
      </c>
      <c r="AD347" s="18" t="str">
        <f>IF([1]source_data!G349="","",IF([1]source_data!K349="","",[1]tailored_settings!$B$12))</f>
        <v>Grant purpose</v>
      </c>
      <c r="AE347" s="18" t="str">
        <f>IF([1]source_data!G349="","",IF([1]source_data!K349="","",[1]source_data!K349))</f>
        <v xml:space="preserve">Furniture </v>
      </c>
      <c r="AF347" s="18" t="str">
        <f>IF([1]source_data!G349="","",IF([1]source_data!K349="","",[1]tailored_settings!$B$13))</f>
        <v>Grant purpose</v>
      </c>
      <c r="AG347" s="18" t="str">
        <f>IF([1]source_data!G349="","",IF([1]source_data!K349="","",[1]source_data!K349))</f>
        <v xml:space="preserve">Furniture </v>
      </c>
      <c r="AH347" s="18" t="str">
        <f>IF([1]source_data!G349="","",IF([1]source_data!M349="","",[1]tailored_settings!$B$14))</f>
        <v/>
      </c>
      <c r="AI347" s="18" t="str">
        <f>IF([1]source_data!G349="","",IF([1]source_data!M349="","",[1]source_data!M349))</f>
        <v/>
      </c>
    </row>
    <row r="348" spans="1:35" ht="16" x14ac:dyDescent="0.2">
      <c r="A348" s="11" t="str">
        <f>IF([1]source_data!G350="","",IF(AND([1]source_data!C350&lt;&gt;"",[1]tailored_settings!$B$15="Publish"),CONCATENATE([1]tailored_settings!$B$2&amp;[1]source_data!C350),IF(AND([1]source_data!C350&lt;&gt;"",[1]tailored_settings!$B$15="Do not publish"),CONCATENATE([1]tailored_settings!$B$2&amp;TEXT(ROW(A348)-1,"0000")&amp;"_"&amp;TEXT(F348,"yyyy-mm")),CONCATENATE([1]tailored_settings!$B$2&amp;TEXT(ROW(A348)-1,"0000")&amp;"_"&amp;TEXT(F348,"yyyy-mm")))))</f>
        <v>360G-Longleigh-E25-00434W</v>
      </c>
      <c r="B348" s="11" t="str">
        <f>IF([1]source_data!G350="","",IF([1]source_data!E350&lt;&gt;"",[1]source_data!E350,CONCATENATE("Grant to "&amp;G348)))</f>
        <v>Grant to Individual Recipient</v>
      </c>
      <c r="C348" s="11" t="str">
        <f>IF([1]source_data!G350="","",IF([1]source_data!F350="",_xlfn.XLOOKUP(T348,[1]tailored_settings!$B$20:$B$25,[1]tailored_settings!$A$20:$A$25,"")))</f>
        <v>Providing financial aid after an impactful incident</v>
      </c>
      <c r="D348" s="12">
        <f>IF([1]source_data!G350="","",IF([1]source_data!G350="","",[1]source_data!G350))</f>
        <v>2500</v>
      </c>
      <c r="E348" s="11" t="str">
        <f>IF([1]source_data!G350="","",[1]tailored_settings!$B$3)</f>
        <v>GBP</v>
      </c>
      <c r="F348" s="13" t="str">
        <f>IF([1]source_data!G350="","",IF([1]source_data!H350="","",[1]source_data!H350))</f>
        <v>2025-12-19</v>
      </c>
      <c r="G348" s="11" t="str">
        <f>IF([1]source_data!G350="","",[1]tailored_settings!$B$5)</f>
        <v>Individual Recipient</v>
      </c>
      <c r="H348" s="11" t="str">
        <f>IF([1]source_data!G350="","",IF(AND([1]source_data!A350&lt;&gt;"",[1]tailored_settings!$B$16="Publish"),CONCATENATE([1]tailored_settings!$B$2&amp;[1]source_data!A350),IF(AND([1]source_data!A350&lt;&gt;"",[1]tailored_settings!$B$16="Do not publish"),CONCATENATE([1]tailored_settings!$B$4&amp;TEXT(ROW(A348)-1,"0000")&amp;"_"&amp;TEXT(F348,"yyyy-mm")),CONCATENATE([1]tailored_settings!$B$4&amp;TEXT(ROW(A348)-1,"0000")&amp;"_"&amp;TEXT(F348,"yyyy-mm")))))</f>
        <v>360G-Longleigh-IND-0347_2025-12</v>
      </c>
      <c r="I348" s="11" t="str">
        <f>IF([1]source_data!G350="","",[1]tailored_settings!$B$7)</f>
        <v>Longleigh Foundation</v>
      </c>
      <c r="J348" s="11" t="str">
        <f>IF([1]source_data!G350="","",[1]tailored_settings!$B$6)</f>
        <v>GB-CHC-1169016</v>
      </c>
      <c r="K348" s="11" t="str">
        <f>IF([1]source_data!G350="","",IF([1]source_data!I350="","",VLOOKUP([1]source_data!I350,[1]codelist_mapping!A:C,3,FALSE)))</f>
        <v>GTIR060</v>
      </c>
      <c r="L348" s="11" t="str">
        <f>IF([1]source_data!G350="","",IF([1]source_data!J350="","",VLOOKUP([1]source_data!J350,[1]codelist_mapping!A:C,3,FALSE)))</f>
        <v/>
      </c>
      <c r="M348" s="11" t="str">
        <f>IF([1]source_data!G350="","",IF([1]source_data!K350="","",IF([1]source_data!M350&lt;&gt;"",CONCATENATE(VLOOKUP([1]source_data!K350,[1]codelist_mapping!F:H,3,FALSE)&amp;";"&amp;VLOOKUP([1]source_data!L350,[1]codelist_mapping!F:H,3,FALSE)&amp;";"&amp;VLOOKUP([1]source_data!M350,[1]codelist_mapping!F:H,3,FALSE)),IF([1]source_data!L350&lt;&gt;"",CONCATENATE(VLOOKUP([1]source_data!K350,[1]codelist_mapping!F:H,3,FALSE)&amp;";"&amp;VLOOKUP([1]source_data!L350,[1]codelist_mapping!F:H,3,FALSE)),IF([1]source_data!K350&lt;&gt;"",CONCATENATE(VLOOKUP([1]source_data!K350,[1]codelist_mapping!F:H,3,FALSE)))))))</f>
        <v>GTIP120</v>
      </c>
      <c r="N348" s="14" t="str">
        <f>IF([1]source_data!G350="","",IF([1]source_data!D350="","",VLOOKUP([1]source_data!D350,[1]geo_data!A:I,9,FALSE)))</f>
        <v>Fair Oak &amp; Horton Heath</v>
      </c>
      <c r="O348" s="14" t="str">
        <f>IF([1]source_data!G350="","",IF([1]source_data!D350="","",VLOOKUP([1]source_data!D350,[1]geo_data!A:I,8,FALSE)))</f>
        <v>E05011194</v>
      </c>
      <c r="P348" s="14" t="str">
        <f>IF([1]source_data!G350="","",IF(LEFT(O348,3)="E05","WD",IF(LEFT(O348,3)="S13","WD",IF(LEFT(O348,3)="W05","WD",IF(LEFT(O348,3)="W06","UA",IF(LEFT(O348,3)="S12","CA",IF(LEFT(O348,3)="E06","UA",IF(LEFT(O348,3)="E07","NMD",IF(LEFT(O348,3)="E08","MD",IF(LEFT(O348,3)="E09","LONB"))))))))))</f>
        <v>WD</v>
      </c>
      <c r="Q348" s="14" t="str">
        <f>IF([1]source_data!G350="","",IF([1]source_data!D350="","",VLOOKUP([1]source_data!D350,[1]geo_data!A:I,7,FALSE)))</f>
        <v>Eastleigh</v>
      </c>
      <c r="R348" s="14" t="str">
        <f>IF([1]source_data!G350="","",IF([1]source_data!D350="","",VLOOKUP([1]source_data!D350,[1]geo_data!A:I,6,FALSE)))</f>
        <v>E07000086</v>
      </c>
      <c r="S348" s="14" t="str">
        <f>IF([1]source_data!G350="","",IF(LEFT(R348,3)="E05","WD",IF(LEFT(R348,3)="S13","WD",IF(LEFT(R348,3)="W05","WD",IF(LEFT(R348,3)="W06","UA",IF(LEFT(R348,3)="S12","CA",IF(LEFT(R348,3)="E06","UA",IF(LEFT(R348,3)="E07","NMD",IF(LEFT(R348,3)="E08","MD",IF(LEFT(R348,3)="E09","LONB"))))))))))</f>
        <v>NMD</v>
      </c>
      <c r="T348" s="11" t="str">
        <f>IF([1]source_data!G350="","",IF([1]source_data!N350="","",[1]source_data!N350))</f>
        <v>Critical Incident Grant</v>
      </c>
      <c r="U348" s="15">
        <f>IF([1]source_data!G350="","",[1]tailored_settings!$B$8)</f>
        <v>46239</v>
      </c>
      <c r="V348" s="11" t="str">
        <f>IF([1]source_data!G350="","",[1]tailored_settings!$B$9)</f>
        <v>http://www.longleigh.org/</v>
      </c>
      <c r="W348" s="13" t="str">
        <f>IF([1]source_data!G350="","",IF([1]source_data!O350="","",[1]source_data!O350))</f>
        <v>2025-12-19</v>
      </c>
      <c r="X348" s="16" t="str">
        <f>IF([1]source_data!G350="","",IF([1]source_data!P350="","",[1]source_data!P350))</f>
        <v>2026-07-24</v>
      </c>
      <c r="Y348" s="17">
        <f>IF([1]source_data!G350="","",IF([1]source_data!Q350="","",[1]source_data!Q350))</f>
        <v>7</v>
      </c>
      <c r="Z348" s="18" t="str">
        <f>IF([1]source_data!G350="","",IF([1]source_data!I350="","",[1]tailored_settings!$B$10))</f>
        <v>Primary grant reason</v>
      </c>
      <c r="AA348" s="18" t="str">
        <f>IF([1]source_data!G350="","",IF([1]source_data!I350="","",[1]source_data!I350))</f>
        <v>6b. Customer/family under the care of Social Services (Adult or Children’s) - DV</v>
      </c>
      <c r="AB348" s="18" t="str">
        <f>IF([1]source_data!G350="","",IF([1]source_data!J350="","",[1]tailored_settings!$B$11))</f>
        <v/>
      </c>
      <c r="AC348" s="18" t="str">
        <f>IF([1]source_data!G350="","",IF([1]source_data!J350="","",[1]source_data!J350))</f>
        <v/>
      </c>
      <c r="AD348" s="18" t="str">
        <f>IF([1]source_data!G350="","",IF([1]source_data!K350="","",[1]tailored_settings!$B$12))</f>
        <v>Grant purpose</v>
      </c>
      <c r="AE348" s="18" t="str">
        <f>IF([1]source_data!G350="","",IF([1]source_data!K350="","",[1]source_data!K350))</f>
        <v>House Deep Clean</v>
      </c>
      <c r="AF348" s="18" t="str">
        <f>IF([1]source_data!G350="","",IF([1]source_data!K350="","",[1]tailored_settings!$B$13))</f>
        <v>Grant purpose</v>
      </c>
      <c r="AG348" s="18" t="str">
        <f>IF([1]source_data!G350="","",IF([1]source_data!K350="","",[1]source_data!K350))</f>
        <v>House Deep Clean</v>
      </c>
      <c r="AH348" s="18" t="str">
        <f>IF([1]source_data!G350="","",IF([1]source_data!M350="","",[1]tailored_settings!$B$14))</f>
        <v/>
      </c>
      <c r="AI348" s="18" t="str">
        <f>IF([1]source_data!G350="","",IF([1]source_data!M350="","",[1]source_data!M350))</f>
        <v/>
      </c>
    </row>
    <row r="349" spans="1:35" ht="16" x14ac:dyDescent="0.2">
      <c r="A349" s="11" t="str">
        <f>IF([1]source_data!G351="","",IF(AND([1]source_data!C351&lt;&gt;"",[1]tailored_settings!$B$15="Publish"),CONCATENATE([1]tailored_settings!$B$2&amp;[1]source_data!C351),IF(AND([1]source_data!C351&lt;&gt;"",[1]tailored_settings!$B$15="Do not publish"),CONCATENATE([1]tailored_settings!$B$2&amp;TEXT(ROW(A349)-1,"0000")&amp;"_"&amp;TEXT(F349,"yyyy-mm")),CONCATENATE([1]tailored_settings!$B$2&amp;TEXT(ROW(A349)-1,"0000")&amp;"_"&amp;TEXT(F349,"yyyy-mm")))))</f>
        <v>360G-Longleigh-E25-00435W</v>
      </c>
      <c r="B349" s="11" t="str">
        <f>IF([1]source_data!G351="","",IF([1]source_data!E351&lt;&gt;"",[1]source_data!E351,CONCATENATE("Grant to "&amp;G349)))</f>
        <v>Grant to Individual Recipient</v>
      </c>
      <c r="C349" s="11" t="str">
        <f>IF([1]source_data!G351="","",IF([1]source_data!F351="",_xlfn.XLOOKUP(T349,[1]tailored_settings!$B$20:$B$25,[1]tailored_settings!$A$20:$A$25,"")))</f>
        <v>Providing financial aid during a time of crisis</v>
      </c>
      <c r="D349" s="12">
        <f>IF([1]source_data!G351="","",IF([1]source_data!G351="","",[1]source_data!G351))</f>
        <v>350</v>
      </c>
      <c r="E349" s="11" t="str">
        <f>IF([1]source_data!G351="","",[1]tailored_settings!$B$3)</f>
        <v>GBP</v>
      </c>
      <c r="F349" s="13" t="str">
        <f>IF([1]source_data!G351="","",IF([1]source_data!H351="","",[1]source_data!H351))</f>
        <v>2025-12-15</v>
      </c>
      <c r="G349" s="11" t="str">
        <f>IF([1]source_data!G351="","",[1]tailored_settings!$B$5)</f>
        <v>Individual Recipient</v>
      </c>
      <c r="H349" s="11" t="str">
        <f>IF([1]source_data!G351="","",IF(AND([1]source_data!A351&lt;&gt;"",[1]tailored_settings!$B$16="Publish"),CONCATENATE([1]tailored_settings!$B$2&amp;[1]source_data!A351),IF(AND([1]source_data!A351&lt;&gt;"",[1]tailored_settings!$B$16="Do not publish"),CONCATENATE([1]tailored_settings!$B$4&amp;TEXT(ROW(A349)-1,"0000")&amp;"_"&amp;TEXT(F349,"yyyy-mm")),CONCATENATE([1]tailored_settings!$B$4&amp;TEXT(ROW(A349)-1,"0000")&amp;"_"&amp;TEXT(F349,"yyyy-mm")))))</f>
        <v>360G-Longleigh-IND-0348_2025-12</v>
      </c>
      <c r="I349" s="11" t="str">
        <f>IF([1]source_data!G351="","",[1]tailored_settings!$B$7)</f>
        <v>Longleigh Foundation</v>
      </c>
      <c r="J349" s="11" t="str">
        <f>IF([1]source_data!G351="","",[1]tailored_settings!$B$6)</f>
        <v>GB-CHC-1169016</v>
      </c>
      <c r="K349" s="11" t="str">
        <f>IF([1]source_data!G351="","",IF([1]source_data!I351="","",VLOOKUP([1]source_data!I351,[1]codelist_mapping!A:C,3,FALSE)))</f>
        <v>GTIR030</v>
      </c>
      <c r="L349" s="11" t="str">
        <f>IF([1]source_data!G351="","",IF([1]source_data!J351="","",VLOOKUP([1]source_data!J351,[1]codelist_mapping!A:C,3,FALSE)))</f>
        <v/>
      </c>
      <c r="M349" s="11" t="str">
        <f>IF([1]source_data!G351="","",IF([1]source_data!K351="","",IF([1]source_data!M351&lt;&gt;"",CONCATENATE(VLOOKUP([1]source_data!K351,[1]codelist_mapping!F:H,3,FALSE)&amp;";"&amp;VLOOKUP([1]source_data!L351,[1]codelist_mapping!F:H,3,FALSE)&amp;";"&amp;VLOOKUP([1]source_data!M351,[1]codelist_mapping!F:H,3,FALSE)),IF([1]source_data!L351&lt;&gt;"",CONCATENATE(VLOOKUP([1]source_data!K351,[1]codelist_mapping!F:H,3,FALSE)&amp;";"&amp;VLOOKUP([1]source_data!L351,[1]codelist_mapping!F:H,3,FALSE)),IF([1]source_data!K351&lt;&gt;"",CONCATENATE(VLOOKUP([1]source_data!K351,[1]codelist_mapping!F:H,3,FALSE)))))))</f>
        <v>GTIP070;GTIP050</v>
      </c>
      <c r="N349" s="14" t="str">
        <f>IF([1]source_data!G351="","",IF([1]source_data!D351="","",VLOOKUP([1]source_data!D351,[1]geo_data!A:I,9,FALSE)))</f>
        <v>Horsforth</v>
      </c>
      <c r="O349" s="14" t="str">
        <f>IF([1]source_data!G351="","",IF([1]source_data!D351="","",VLOOKUP([1]source_data!D351,[1]geo_data!A:I,8,FALSE)))</f>
        <v>E05011547</v>
      </c>
      <c r="P349" s="14" t="str">
        <f>IF([1]source_data!G351="","",IF(LEFT(O349,3)="E05","WD",IF(LEFT(O349,3)="S13","WD",IF(LEFT(O349,3)="W05","WD",IF(LEFT(O349,3)="W06","UA",IF(LEFT(O349,3)="S12","CA",IF(LEFT(O349,3)="E06","UA",IF(LEFT(O349,3)="E07","NMD",IF(LEFT(O349,3)="E08","MD",IF(LEFT(O349,3)="E09","LONB"))))))))))</f>
        <v>WD</v>
      </c>
      <c r="Q349" s="14" t="str">
        <f>IF([1]source_data!G351="","",IF([1]source_data!D351="","",VLOOKUP([1]source_data!D351,[1]geo_data!A:I,7,FALSE)))</f>
        <v>Leeds</v>
      </c>
      <c r="R349" s="14" t="str">
        <f>IF([1]source_data!G351="","",IF([1]source_data!D351="","",VLOOKUP([1]source_data!D351,[1]geo_data!A:I,6,FALSE)))</f>
        <v>E08000035</v>
      </c>
      <c r="S349" s="14" t="str">
        <f>IF([1]source_data!G351="","",IF(LEFT(R349,3)="E05","WD",IF(LEFT(R349,3)="S13","WD",IF(LEFT(R349,3)="W05","WD",IF(LEFT(R349,3)="W06","UA",IF(LEFT(R349,3)="S12","CA",IF(LEFT(R349,3)="E06","UA",IF(LEFT(R349,3)="E07","NMD",IF(LEFT(R349,3)="E08","MD",IF(LEFT(R349,3)="E09","LONB"))))))))))</f>
        <v>MD</v>
      </c>
      <c r="T349" s="11" t="str">
        <f>IF([1]source_data!G351="","",IF([1]source_data!N351="","",[1]source_data!N351))</f>
        <v>Crisis Grant</v>
      </c>
      <c r="U349" s="15">
        <f>IF([1]source_data!G351="","",[1]tailored_settings!$B$8)</f>
        <v>46239</v>
      </c>
      <c r="V349" s="11" t="str">
        <f>IF([1]source_data!G351="","",[1]tailored_settings!$B$9)</f>
        <v>http://www.longleigh.org/</v>
      </c>
      <c r="W349" s="13" t="str">
        <f>IF([1]source_data!G351="","",IF([1]source_data!O351="","",[1]source_data!O351))</f>
        <v>2025-12-15</v>
      </c>
      <c r="X349" s="16" t="str">
        <f>IF([1]source_data!G351="","",IF([1]source_data!P351="","",[1]source_data!P351))</f>
        <v>2026-02-20</v>
      </c>
      <c r="Y349" s="17">
        <f>IF([1]source_data!G351="","",IF([1]source_data!Q351="","",[1]source_data!Q351))</f>
        <v>2</v>
      </c>
      <c r="Z349" s="18" t="str">
        <f>IF([1]source_data!G351="","",IF([1]source_data!I351="","",[1]tailored_settings!$B$10))</f>
        <v>Primary grant reason</v>
      </c>
      <c r="AA349" s="18" t="str">
        <f>IF([1]source_data!G351="","",IF([1]source_data!I351="","",[1]source_data!I351))</f>
        <v>1. Customer/family with a diagnosed condition or disability</v>
      </c>
      <c r="AB349" s="18" t="str">
        <f>IF([1]source_data!G351="","",IF([1]source_data!J351="","",[1]tailored_settings!$B$11))</f>
        <v/>
      </c>
      <c r="AC349" s="18" t="str">
        <f>IF([1]source_data!G351="","",IF([1]source_data!J351="","",[1]source_data!J351))</f>
        <v/>
      </c>
      <c r="AD349" s="18" t="str">
        <f>IF([1]source_data!G351="","",IF([1]source_data!K351="","",[1]tailored_settings!$B$12))</f>
        <v>Grant purpose</v>
      </c>
      <c r="AE349" s="18" t="str">
        <f>IF([1]source_data!G351="","",IF([1]source_data!K351="","",[1]source_data!K351))</f>
        <v>Food vouchers</v>
      </c>
      <c r="AF349" s="18" t="str">
        <f>IF([1]source_data!G351="","",IF([1]source_data!K351="","",[1]tailored_settings!$B$13))</f>
        <v>Grant purpose</v>
      </c>
      <c r="AG349" s="18" t="str">
        <f>IF([1]source_data!G351="","",IF([1]source_data!K351="","",[1]source_data!K351))</f>
        <v>Food vouchers</v>
      </c>
      <c r="AH349" s="18" t="str">
        <f>IF([1]source_data!G351="","",IF([1]source_data!M351="","",[1]tailored_settings!$B$14))</f>
        <v/>
      </c>
      <c r="AI349" s="18" t="str">
        <f>IF([1]source_data!G351="","",IF([1]source_data!M351="","",[1]source_data!M351))</f>
        <v/>
      </c>
    </row>
    <row r="350" spans="1:35" ht="16" x14ac:dyDescent="0.2">
      <c r="A350" s="11" t="str">
        <f>IF([1]source_data!G352="","",IF(AND([1]source_data!C352&lt;&gt;"",[1]tailored_settings!$B$15="Publish"),CONCATENATE([1]tailored_settings!$B$2&amp;[1]source_data!C352),IF(AND([1]source_data!C352&lt;&gt;"",[1]tailored_settings!$B$15="Do not publish"),CONCATENATE([1]tailored_settings!$B$2&amp;TEXT(ROW(A350)-1,"0000")&amp;"_"&amp;TEXT(F350,"yyyy-mm")),CONCATENATE([1]tailored_settings!$B$2&amp;TEXT(ROW(A350)-1,"0000")&amp;"_"&amp;TEXT(F350,"yyyy-mm")))))</f>
        <v>360G-Longleigh-E25-00436W</v>
      </c>
      <c r="B350" s="11" t="str">
        <f>IF([1]source_data!G352="","",IF([1]source_data!E352&lt;&gt;"",[1]source_data!E352,CONCATENATE("Grant to "&amp;G350)))</f>
        <v>Grant to Individual Recipient</v>
      </c>
      <c r="C350" s="11" t="str">
        <f>IF([1]source_data!G352="","",IF([1]source_data!F352="",_xlfn.XLOOKUP(T350,[1]tailored_settings!$B$20:$B$25,[1]tailored_settings!$A$20:$A$25,"")))</f>
        <v>Providing financial aid during a time of crisis</v>
      </c>
      <c r="D350" s="12">
        <f>IF([1]source_data!G352="","",IF([1]source_data!G352="","",[1]source_data!G352))</f>
        <v>350</v>
      </c>
      <c r="E350" s="11" t="str">
        <f>IF([1]source_data!G352="","",[1]tailored_settings!$B$3)</f>
        <v>GBP</v>
      </c>
      <c r="F350" s="13" t="str">
        <f>IF([1]source_data!G352="","",IF([1]source_data!H352="","",[1]source_data!H352))</f>
        <v>2025-12-15</v>
      </c>
      <c r="G350" s="11" t="str">
        <f>IF([1]source_data!G352="","",[1]tailored_settings!$B$5)</f>
        <v>Individual Recipient</v>
      </c>
      <c r="H350" s="11" t="str">
        <f>IF([1]source_data!G352="","",IF(AND([1]source_data!A352&lt;&gt;"",[1]tailored_settings!$B$16="Publish"),CONCATENATE([1]tailored_settings!$B$2&amp;[1]source_data!A352),IF(AND([1]source_data!A352&lt;&gt;"",[1]tailored_settings!$B$16="Do not publish"),CONCATENATE([1]tailored_settings!$B$4&amp;TEXT(ROW(A350)-1,"0000")&amp;"_"&amp;TEXT(F350,"yyyy-mm")),CONCATENATE([1]tailored_settings!$B$4&amp;TEXT(ROW(A350)-1,"0000")&amp;"_"&amp;TEXT(F350,"yyyy-mm")))))</f>
        <v>360G-Longleigh-IND-0349_2025-12</v>
      </c>
      <c r="I350" s="11" t="str">
        <f>IF([1]source_data!G352="","",[1]tailored_settings!$B$7)</f>
        <v>Longleigh Foundation</v>
      </c>
      <c r="J350" s="11" t="str">
        <f>IF([1]source_data!G352="","",[1]tailored_settings!$B$6)</f>
        <v>GB-CHC-1169016</v>
      </c>
      <c r="K350" s="11" t="str">
        <f>IF([1]source_data!G352="","",IF([1]source_data!I352="","",VLOOKUP([1]source_data!I352,[1]codelist_mapping!A:C,3,FALSE)))</f>
        <v>GTIR030</v>
      </c>
      <c r="L350" s="11" t="str">
        <f>IF([1]source_data!G352="","",IF([1]source_data!J352="","",VLOOKUP([1]source_data!J352,[1]codelist_mapping!A:C,3,FALSE)))</f>
        <v/>
      </c>
      <c r="M350" s="11" t="str">
        <f>IF([1]source_data!G352="","",IF([1]source_data!K352="","",IF([1]source_data!M352&lt;&gt;"",CONCATENATE(VLOOKUP([1]source_data!K352,[1]codelist_mapping!F:H,3,FALSE)&amp;";"&amp;VLOOKUP([1]source_data!L352,[1]codelist_mapping!F:H,3,FALSE)&amp;";"&amp;VLOOKUP([1]source_data!M352,[1]codelist_mapping!F:H,3,FALSE)),IF([1]source_data!L352&lt;&gt;"",CONCATENATE(VLOOKUP([1]source_data!K352,[1]codelist_mapping!F:H,3,FALSE)&amp;";"&amp;VLOOKUP([1]source_data!L352,[1]codelist_mapping!F:H,3,FALSE)),IF([1]source_data!K352&lt;&gt;"",CONCATENATE(VLOOKUP([1]source_data!K352,[1]codelist_mapping!F:H,3,FALSE)))))))</f>
        <v>GTIP070;GTIP050</v>
      </c>
      <c r="N350" s="14" t="str">
        <f>IF([1]source_data!G352="","",IF([1]source_data!D352="","",VLOOKUP([1]source_data!D352,[1]geo_data!A:I,9,FALSE)))</f>
        <v>Bargate</v>
      </c>
      <c r="O350" s="14" t="str">
        <f>IF([1]source_data!G352="","",IF([1]source_data!D352="","",VLOOKUP([1]source_data!D352,[1]geo_data!A:I,8,FALSE)))</f>
        <v>E05015491</v>
      </c>
      <c r="P350" s="14" t="str">
        <f>IF([1]source_data!G352="","",IF(LEFT(O350,3)="E05","WD",IF(LEFT(O350,3)="S13","WD",IF(LEFT(O350,3)="W05","WD",IF(LEFT(O350,3)="W06","UA",IF(LEFT(O350,3)="S12","CA",IF(LEFT(O350,3)="E06","UA",IF(LEFT(O350,3)="E07","NMD",IF(LEFT(O350,3)="E08","MD",IF(LEFT(O350,3)="E09","LONB"))))))))))</f>
        <v>WD</v>
      </c>
      <c r="Q350" s="14" t="str">
        <f>IF([1]source_data!G352="","",IF([1]source_data!D352="","",VLOOKUP([1]source_data!D352,[1]geo_data!A:I,7,FALSE)))</f>
        <v>Southampton</v>
      </c>
      <c r="R350" s="14" t="str">
        <f>IF([1]source_data!G352="","",IF([1]source_data!D352="","",VLOOKUP([1]source_data!D352,[1]geo_data!A:I,6,FALSE)))</f>
        <v>E06000045</v>
      </c>
      <c r="S350" s="14" t="str">
        <f>IF([1]source_data!G352="","",IF(LEFT(R350,3)="E05","WD",IF(LEFT(R350,3)="S13","WD",IF(LEFT(R350,3)="W05","WD",IF(LEFT(R350,3)="W06","UA",IF(LEFT(R350,3)="S12","CA",IF(LEFT(R350,3)="E06","UA",IF(LEFT(R350,3)="E07","NMD",IF(LEFT(R350,3)="E08","MD",IF(LEFT(R350,3)="E09","LONB"))))))))))</f>
        <v>UA</v>
      </c>
      <c r="T350" s="11" t="str">
        <f>IF([1]source_data!G352="","",IF([1]source_data!N352="","",[1]source_data!N352))</f>
        <v>Crisis Grant</v>
      </c>
      <c r="U350" s="15">
        <f>IF([1]source_data!G352="","",[1]tailored_settings!$B$8)</f>
        <v>46239</v>
      </c>
      <c r="V350" s="11" t="str">
        <f>IF([1]source_data!G352="","",[1]tailored_settings!$B$9)</f>
        <v>http://www.longleigh.org/</v>
      </c>
      <c r="W350" s="13" t="str">
        <f>IF([1]source_data!G352="","",IF([1]source_data!O352="","",[1]source_data!O352))</f>
        <v>2025-12-15</v>
      </c>
      <c r="X350" s="16" t="str">
        <f>IF([1]source_data!G352="","",IF([1]source_data!P352="","",[1]source_data!P352))</f>
        <v>2026-01-09</v>
      </c>
      <c r="Y350" s="17">
        <f>IF([1]source_data!G352="","",IF([1]source_data!Q352="","",[1]source_data!Q352))</f>
        <v>0</v>
      </c>
      <c r="Z350" s="18" t="str">
        <f>IF([1]source_data!G352="","",IF([1]source_data!I352="","",[1]tailored_settings!$B$10))</f>
        <v>Primary grant reason</v>
      </c>
      <c r="AA350" s="18" t="str">
        <f>IF([1]source_data!G352="","",IF([1]source_data!I352="","",[1]source_data!I352))</f>
        <v>1. Customer/family with a diagnosed condition or disability</v>
      </c>
      <c r="AB350" s="18" t="str">
        <f>IF([1]source_data!G352="","",IF([1]source_data!J352="","",[1]tailored_settings!$B$11))</f>
        <v/>
      </c>
      <c r="AC350" s="18" t="str">
        <f>IF([1]source_data!G352="","",IF([1]source_data!J352="","",[1]source_data!J352))</f>
        <v/>
      </c>
      <c r="AD350" s="18" t="str">
        <f>IF([1]source_data!G352="","",IF([1]source_data!K352="","",[1]tailored_settings!$B$12))</f>
        <v>Grant purpose</v>
      </c>
      <c r="AE350" s="18" t="str">
        <f>IF([1]source_data!G352="","",IF([1]source_data!K352="","",[1]source_data!K352))</f>
        <v>Food vouchers</v>
      </c>
      <c r="AF350" s="18" t="str">
        <f>IF([1]source_data!G352="","",IF([1]source_data!K352="","",[1]tailored_settings!$B$13))</f>
        <v>Grant purpose</v>
      </c>
      <c r="AG350" s="18" t="str">
        <f>IF([1]source_data!G352="","",IF([1]source_data!K352="","",[1]source_data!K352))</f>
        <v>Food vouchers</v>
      </c>
      <c r="AH350" s="18" t="str">
        <f>IF([1]source_data!G352="","",IF([1]source_data!M352="","",[1]tailored_settings!$B$14))</f>
        <v/>
      </c>
      <c r="AI350" s="18" t="str">
        <f>IF([1]source_data!G352="","",IF([1]source_data!M352="","",[1]source_data!M352))</f>
        <v/>
      </c>
    </row>
    <row r="351" spans="1:35" ht="16" x14ac:dyDescent="0.2">
      <c r="A351" s="11" t="str">
        <f>IF([1]source_data!G353="","",IF(AND([1]source_data!C353&lt;&gt;"",[1]tailored_settings!$B$15="Publish"),CONCATENATE([1]tailored_settings!$B$2&amp;[1]source_data!C353),IF(AND([1]source_data!C353&lt;&gt;"",[1]tailored_settings!$B$15="Do not publish"),CONCATENATE([1]tailored_settings!$B$2&amp;TEXT(ROW(A351)-1,"0000")&amp;"_"&amp;TEXT(F351,"yyyy-mm")),CONCATENATE([1]tailored_settings!$B$2&amp;TEXT(ROW(A351)-1,"0000")&amp;"_"&amp;TEXT(F351,"yyyy-mm")))))</f>
        <v>360G-Longleigh-E25-00437W</v>
      </c>
      <c r="B351" s="11" t="str">
        <f>IF([1]source_data!G353="","",IF([1]source_data!E353&lt;&gt;"",[1]source_data!E353,CONCATENATE("Grant to "&amp;G351)))</f>
        <v>Grant to Individual Recipient</v>
      </c>
      <c r="C351" s="11" t="str">
        <f>IF([1]source_data!G353="","",IF([1]source_data!F353="",_xlfn.XLOOKUP(T351,[1]tailored_settings!$B$20:$B$25,[1]tailored_settings!$A$20:$A$25,"")))</f>
        <v>Helping to alleviate financial hardship</v>
      </c>
      <c r="D351" s="12">
        <f>IF([1]source_data!G353="","",IF([1]source_data!G353="","",[1]source_data!G353))</f>
        <v>750</v>
      </c>
      <c r="E351" s="11" t="str">
        <f>IF([1]source_data!G353="","",[1]tailored_settings!$B$3)</f>
        <v>GBP</v>
      </c>
      <c r="F351" s="13" t="str">
        <f>IF([1]source_data!G353="","",IF([1]source_data!H353="","",[1]source_data!H353))</f>
        <v>2025-12-15</v>
      </c>
      <c r="G351" s="11" t="str">
        <f>IF([1]source_data!G353="","",[1]tailored_settings!$B$5)</f>
        <v>Individual Recipient</v>
      </c>
      <c r="H351" s="11" t="str">
        <f>IF([1]source_data!G353="","",IF(AND([1]source_data!A353&lt;&gt;"",[1]tailored_settings!$B$16="Publish"),CONCATENATE([1]tailored_settings!$B$2&amp;[1]source_data!A353),IF(AND([1]source_data!A353&lt;&gt;"",[1]tailored_settings!$B$16="Do not publish"),CONCATENATE([1]tailored_settings!$B$4&amp;TEXT(ROW(A351)-1,"0000")&amp;"_"&amp;TEXT(F351,"yyyy-mm")),CONCATENATE([1]tailored_settings!$B$4&amp;TEXT(ROW(A351)-1,"0000")&amp;"_"&amp;TEXT(F351,"yyyy-mm")))))</f>
        <v>360G-Longleigh-IND-0350_2025-12</v>
      </c>
      <c r="I351" s="11" t="str">
        <f>IF([1]source_data!G353="","",[1]tailored_settings!$B$7)</f>
        <v>Longleigh Foundation</v>
      </c>
      <c r="J351" s="11" t="str">
        <f>IF([1]source_data!G353="","",[1]tailored_settings!$B$6)</f>
        <v>GB-CHC-1169016</v>
      </c>
      <c r="K351" s="11" t="str">
        <f>IF([1]source_data!G353="","",IF([1]source_data!I353="","",VLOOKUP([1]source_data!I353,[1]codelist_mapping!A:C,3,FALSE)))</f>
        <v>GTIR030</v>
      </c>
      <c r="L351" s="11" t="str">
        <f>IF([1]source_data!G353="","",IF([1]source_data!J353="","",VLOOKUP([1]source_data!J353,[1]codelist_mapping!A:C,3,FALSE)))</f>
        <v/>
      </c>
      <c r="M351" s="11" t="str">
        <f>IF([1]source_data!G353="","",IF([1]source_data!K353="","",IF([1]source_data!M353&lt;&gt;"",CONCATENATE(VLOOKUP([1]source_data!K353,[1]codelist_mapping!F:H,3,FALSE)&amp;";"&amp;VLOOKUP([1]source_data!L353,[1]codelist_mapping!F:H,3,FALSE)&amp;";"&amp;VLOOKUP([1]source_data!M353,[1]codelist_mapping!F:H,3,FALSE)),IF([1]source_data!L353&lt;&gt;"",CONCATENATE(VLOOKUP([1]source_data!K353,[1]codelist_mapping!F:H,3,FALSE)&amp;";"&amp;VLOOKUP([1]source_data!L353,[1]codelist_mapping!F:H,3,FALSE)),IF([1]source_data!K353&lt;&gt;"",CONCATENATE(VLOOKUP([1]source_data!K353,[1]codelist_mapping!F:H,3,FALSE)))))))</f>
        <v>GTIP080</v>
      </c>
      <c r="N351" s="14" t="str">
        <f>IF([1]source_data!G353="","",IF([1]source_data!D353="","",VLOOKUP([1]source_data!D353,[1]geo_data!A:I,9,FALSE)))</f>
        <v>Bargate</v>
      </c>
      <c r="O351" s="14" t="str">
        <f>IF([1]source_data!G353="","",IF([1]source_data!D353="","",VLOOKUP([1]source_data!D353,[1]geo_data!A:I,8,FALSE)))</f>
        <v>E05015491</v>
      </c>
      <c r="P351" s="14" t="str">
        <f>IF([1]source_data!G353="","",IF(LEFT(O351,3)="E05","WD",IF(LEFT(O351,3)="S13","WD",IF(LEFT(O351,3)="W05","WD",IF(LEFT(O351,3)="W06","UA",IF(LEFT(O351,3)="S12","CA",IF(LEFT(O351,3)="E06","UA",IF(LEFT(O351,3)="E07","NMD",IF(LEFT(O351,3)="E08","MD",IF(LEFT(O351,3)="E09","LONB"))))))))))</f>
        <v>WD</v>
      </c>
      <c r="Q351" s="14" t="str">
        <f>IF([1]source_data!G353="","",IF([1]source_data!D353="","",VLOOKUP([1]source_data!D353,[1]geo_data!A:I,7,FALSE)))</f>
        <v>Southampton</v>
      </c>
      <c r="R351" s="14" t="str">
        <f>IF([1]source_data!G353="","",IF([1]source_data!D353="","",VLOOKUP([1]source_data!D353,[1]geo_data!A:I,6,FALSE)))</f>
        <v>E06000045</v>
      </c>
      <c r="S351" s="14" t="str">
        <f>IF([1]source_data!G353="","",IF(LEFT(R351,3)="E05","WD",IF(LEFT(R351,3)="S13","WD",IF(LEFT(R351,3)="W05","WD",IF(LEFT(R351,3)="W06","UA",IF(LEFT(R351,3)="S12","CA",IF(LEFT(R351,3)="E06","UA",IF(LEFT(R351,3)="E07","NMD",IF(LEFT(R351,3)="E08","MD",IF(LEFT(R351,3)="E09","LONB"))))))))))</f>
        <v>UA</v>
      </c>
      <c r="T351" s="11" t="str">
        <f>IF([1]source_data!G353="","",IF([1]source_data!N353="","",[1]source_data!N353))</f>
        <v>Hardship Grant</v>
      </c>
      <c r="U351" s="15">
        <f>IF([1]source_data!G353="","",[1]tailored_settings!$B$8)</f>
        <v>46239</v>
      </c>
      <c r="V351" s="11" t="str">
        <f>IF([1]source_data!G353="","",[1]tailored_settings!$B$9)</f>
        <v>http://www.longleigh.org/</v>
      </c>
      <c r="W351" s="13" t="str">
        <f>IF([1]source_data!G353="","",IF([1]source_data!O353="","",[1]source_data!O353))</f>
        <v>2025-12-15</v>
      </c>
      <c r="X351" s="16" t="str">
        <f>IF([1]source_data!G353="","",IF([1]source_data!P353="","",[1]source_data!P353))</f>
        <v>2025-12-19</v>
      </c>
      <c r="Y351" s="17">
        <f>IF([1]source_data!G353="","",IF([1]source_data!Q353="","",[1]source_data!Q353))</f>
        <v>0</v>
      </c>
      <c r="Z351" s="18" t="str">
        <f>IF([1]source_data!G353="","",IF([1]source_data!I353="","",[1]tailored_settings!$B$10))</f>
        <v>Primary grant reason</v>
      </c>
      <c r="AA351" s="18" t="str">
        <f>IF([1]source_data!G353="","",IF([1]source_data!I353="","",[1]source_data!I353))</f>
        <v>1. Customer/family with a diagnosed condition or disability</v>
      </c>
      <c r="AB351" s="18" t="str">
        <f>IF([1]source_data!G353="","",IF([1]source_data!J353="","",[1]tailored_settings!$B$11))</f>
        <v/>
      </c>
      <c r="AC351" s="18" t="str">
        <f>IF([1]source_data!G353="","",IF([1]source_data!J353="","",[1]source_data!J353))</f>
        <v/>
      </c>
      <c r="AD351" s="18" t="str">
        <f>IF([1]source_data!G353="","",IF([1]source_data!K353="","",[1]tailored_settings!$B$12))</f>
        <v>Grant purpose</v>
      </c>
      <c r="AE351" s="18" t="str">
        <f>IF([1]source_data!G353="","",IF([1]source_data!K353="","",[1]source_data!K353))</f>
        <v>Clothing</v>
      </c>
      <c r="AF351" s="18" t="str">
        <f>IF([1]source_data!G353="","",IF([1]source_data!K353="","",[1]tailored_settings!$B$13))</f>
        <v>Grant purpose</v>
      </c>
      <c r="AG351" s="18" t="str">
        <f>IF([1]source_data!G353="","",IF([1]source_data!K353="","",[1]source_data!K353))</f>
        <v>Clothing</v>
      </c>
      <c r="AH351" s="18" t="str">
        <f>IF([1]source_data!G353="","",IF([1]source_data!M353="","",[1]tailored_settings!$B$14))</f>
        <v/>
      </c>
      <c r="AI351" s="18" t="str">
        <f>IF([1]source_data!G353="","",IF([1]source_data!M353="","",[1]source_data!M353))</f>
        <v/>
      </c>
    </row>
    <row r="352" spans="1:35" ht="16" x14ac:dyDescent="0.2">
      <c r="A352" s="11" t="str">
        <f>IF([1]source_data!G354="","",IF(AND([1]source_data!C354&lt;&gt;"",[1]tailored_settings!$B$15="Publish"),CONCATENATE([1]tailored_settings!$B$2&amp;[1]source_data!C354),IF(AND([1]source_data!C354&lt;&gt;"",[1]tailored_settings!$B$15="Do not publish"),CONCATENATE([1]tailored_settings!$B$2&amp;TEXT(ROW(A352)-1,"0000")&amp;"_"&amp;TEXT(F352,"yyyy-mm")),CONCATENATE([1]tailored_settings!$B$2&amp;TEXT(ROW(A352)-1,"0000")&amp;"_"&amp;TEXT(F352,"yyyy-mm")))))</f>
        <v>360G-Longleigh-E25-00438W</v>
      </c>
      <c r="B352" s="11" t="str">
        <f>IF([1]source_data!G354="","",IF([1]source_data!E354&lt;&gt;"",[1]source_data!E354,CONCATENATE("Grant to "&amp;G352)))</f>
        <v>Grant to Individual Recipient</v>
      </c>
      <c r="C352" s="11" t="str">
        <f>IF([1]source_data!G354="","",IF([1]source_data!F354="",_xlfn.XLOOKUP(T352,[1]tailored_settings!$B$20:$B$25,[1]tailored_settings!$A$20:$A$25,"")))</f>
        <v>Providing financial aid during a time of crisis</v>
      </c>
      <c r="D352" s="12">
        <f>IF([1]source_data!G354="","",IF([1]source_data!G354="","",[1]source_data!G354))</f>
        <v>350</v>
      </c>
      <c r="E352" s="11" t="str">
        <f>IF([1]source_data!G354="","",[1]tailored_settings!$B$3)</f>
        <v>GBP</v>
      </c>
      <c r="F352" s="13" t="str">
        <f>IF([1]source_data!G354="","",IF([1]source_data!H354="","",[1]source_data!H354))</f>
        <v>2025-12-15</v>
      </c>
      <c r="G352" s="11" t="str">
        <f>IF([1]source_data!G354="","",[1]tailored_settings!$B$5)</f>
        <v>Individual Recipient</v>
      </c>
      <c r="H352" s="11" t="str">
        <f>IF([1]source_data!G354="","",IF(AND([1]source_data!A354&lt;&gt;"",[1]tailored_settings!$B$16="Publish"),CONCATENATE([1]tailored_settings!$B$2&amp;[1]source_data!A354),IF(AND([1]source_data!A354&lt;&gt;"",[1]tailored_settings!$B$16="Do not publish"),CONCATENATE([1]tailored_settings!$B$4&amp;TEXT(ROW(A352)-1,"0000")&amp;"_"&amp;TEXT(F352,"yyyy-mm")),CONCATENATE([1]tailored_settings!$B$4&amp;TEXT(ROW(A352)-1,"0000")&amp;"_"&amp;TEXT(F352,"yyyy-mm")))))</f>
        <v>360G-Longleigh-IND-0351_2025-12</v>
      </c>
      <c r="I352" s="11" t="str">
        <f>IF([1]source_data!G354="","",[1]tailored_settings!$B$7)</f>
        <v>Longleigh Foundation</v>
      </c>
      <c r="J352" s="11" t="str">
        <f>IF([1]source_data!G354="","",[1]tailored_settings!$B$6)</f>
        <v>GB-CHC-1169016</v>
      </c>
      <c r="K352" s="11" t="str">
        <f>IF([1]source_data!G354="","",IF([1]source_data!I354="","",VLOOKUP([1]source_data!I354,[1]codelist_mapping!A:C,3,FALSE)))</f>
        <v>GTIR030</v>
      </c>
      <c r="L352" s="11" t="str">
        <f>IF([1]source_data!G354="","",IF([1]source_data!J354="","",VLOOKUP([1]source_data!J354,[1]codelist_mapping!A:C,3,FALSE)))</f>
        <v/>
      </c>
      <c r="M352" s="11" t="str">
        <f>IF([1]source_data!G354="","",IF([1]source_data!K354="","",IF([1]source_data!M354&lt;&gt;"",CONCATENATE(VLOOKUP([1]source_data!K354,[1]codelist_mapping!F:H,3,FALSE)&amp;";"&amp;VLOOKUP([1]source_data!L354,[1]codelist_mapping!F:H,3,FALSE)&amp;";"&amp;VLOOKUP([1]source_data!M354,[1]codelist_mapping!F:H,3,FALSE)),IF([1]source_data!L354&lt;&gt;"",CONCATENATE(VLOOKUP([1]source_data!K354,[1]codelist_mapping!F:H,3,FALSE)&amp;";"&amp;VLOOKUP([1]source_data!L354,[1]codelist_mapping!F:H,3,FALSE)),IF([1]source_data!K354&lt;&gt;"",CONCATENATE(VLOOKUP([1]source_data!K354,[1]codelist_mapping!F:H,3,FALSE)))))))</f>
        <v>GTIP070;GTIP050</v>
      </c>
      <c r="N352" s="14" t="str">
        <f>IF([1]source_data!G354="","",IF([1]source_data!D354="","",VLOOKUP([1]source_data!D354,[1]geo_data!A:I,9,FALSE)))</f>
        <v>Fringford and Heyfords</v>
      </c>
      <c r="O352" s="14" t="str">
        <f>IF([1]source_data!G354="","",IF([1]source_data!D354="","",VLOOKUP([1]source_data!D354,[1]geo_data!A:I,8,FALSE)))</f>
        <v>E05012969</v>
      </c>
      <c r="P352" s="14" t="str">
        <f>IF([1]source_data!G354="","",IF(LEFT(O352,3)="E05","WD",IF(LEFT(O352,3)="S13","WD",IF(LEFT(O352,3)="W05","WD",IF(LEFT(O352,3)="W06","UA",IF(LEFT(O352,3)="S12","CA",IF(LEFT(O352,3)="E06","UA",IF(LEFT(O352,3)="E07","NMD",IF(LEFT(O352,3)="E08","MD",IF(LEFT(O352,3)="E09","LONB"))))))))))</f>
        <v>WD</v>
      </c>
      <c r="Q352" s="14" t="str">
        <f>IF([1]source_data!G354="","",IF([1]source_data!D354="","",VLOOKUP([1]source_data!D354,[1]geo_data!A:I,7,FALSE)))</f>
        <v>Cherwell</v>
      </c>
      <c r="R352" s="14" t="str">
        <f>IF([1]source_data!G354="","",IF([1]source_data!D354="","",VLOOKUP([1]source_data!D354,[1]geo_data!A:I,6,FALSE)))</f>
        <v>E07000177</v>
      </c>
      <c r="S352" s="14" t="str">
        <f>IF([1]source_data!G354="","",IF(LEFT(R352,3)="E05","WD",IF(LEFT(R352,3)="S13","WD",IF(LEFT(R352,3)="W05","WD",IF(LEFT(R352,3)="W06","UA",IF(LEFT(R352,3)="S12","CA",IF(LEFT(R352,3)="E06","UA",IF(LEFT(R352,3)="E07","NMD",IF(LEFT(R352,3)="E08","MD",IF(LEFT(R352,3)="E09","LONB"))))))))))</f>
        <v>NMD</v>
      </c>
      <c r="T352" s="11" t="str">
        <f>IF([1]source_data!G354="","",IF([1]source_data!N354="","",[1]source_data!N354))</f>
        <v>Crisis Grant</v>
      </c>
      <c r="U352" s="15">
        <f>IF([1]source_data!G354="","",[1]tailored_settings!$B$8)</f>
        <v>46239</v>
      </c>
      <c r="V352" s="11" t="str">
        <f>IF([1]source_data!G354="","",[1]tailored_settings!$B$9)</f>
        <v>http://www.longleigh.org/</v>
      </c>
      <c r="W352" s="13" t="str">
        <f>IF([1]source_data!G354="","",IF([1]source_data!O354="","",[1]source_data!O354))</f>
        <v>2025-12-15</v>
      </c>
      <c r="X352" s="16" t="str">
        <f>IF([1]source_data!G354="","",IF([1]source_data!P354="","",[1]source_data!P354))</f>
        <v>2026-01-12</v>
      </c>
      <c r="Y352" s="17">
        <f>IF([1]source_data!G354="","",IF([1]source_data!Q354="","",[1]source_data!Q354))</f>
        <v>0</v>
      </c>
      <c r="Z352" s="18" t="str">
        <f>IF([1]source_data!G354="","",IF([1]source_data!I354="","",[1]tailored_settings!$B$10))</f>
        <v>Primary grant reason</v>
      </c>
      <c r="AA352" s="18" t="str">
        <f>IF([1]source_data!G354="","",IF([1]source_data!I354="","",[1]source_data!I354))</f>
        <v>1. Customer/family with a diagnosed condition or disability</v>
      </c>
      <c r="AB352" s="18" t="str">
        <f>IF([1]source_data!G354="","",IF([1]source_data!J354="","",[1]tailored_settings!$B$11))</f>
        <v/>
      </c>
      <c r="AC352" s="18" t="str">
        <f>IF([1]source_data!G354="","",IF([1]source_data!J354="","",[1]source_data!J354))</f>
        <v/>
      </c>
      <c r="AD352" s="18" t="str">
        <f>IF([1]source_data!G354="","",IF([1]source_data!K354="","",[1]tailored_settings!$B$12))</f>
        <v>Grant purpose</v>
      </c>
      <c r="AE352" s="18" t="str">
        <f>IF([1]source_data!G354="","",IF([1]source_data!K354="","",[1]source_data!K354))</f>
        <v>Food vouchers</v>
      </c>
      <c r="AF352" s="18" t="str">
        <f>IF([1]source_data!G354="","",IF([1]source_data!K354="","",[1]tailored_settings!$B$13))</f>
        <v>Grant purpose</v>
      </c>
      <c r="AG352" s="18" t="str">
        <f>IF([1]source_data!G354="","",IF([1]source_data!K354="","",[1]source_data!K354))</f>
        <v>Food vouchers</v>
      </c>
      <c r="AH352" s="18" t="str">
        <f>IF([1]source_data!G354="","",IF([1]source_data!M354="","",[1]tailored_settings!$B$14))</f>
        <v/>
      </c>
      <c r="AI352" s="18" t="str">
        <f>IF([1]source_data!G354="","",IF([1]source_data!M354="","",[1]source_data!M354))</f>
        <v/>
      </c>
    </row>
    <row r="353" spans="1:35" ht="16" x14ac:dyDescent="0.2">
      <c r="A353" s="11" t="str">
        <f>IF([1]source_data!G355="","",IF(AND([1]source_data!C355&lt;&gt;"",[1]tailored_settings!$B$15="Publish"),CONCATENATE([1]tailored_settings!$B$2&amp;[1]source_data!C355),IF(AND([1]source_data!C355&lt;&gt;"",[1]tailored_settings!$B$15="Do not publish"),CONCATENATE([1]tailored_settings!$B$2&amp;TEXT(ROW(A353)-1,"0000")&amp;"_"&amp;TEXT(F353,"yyyy-mm")),CONCATENATE([1]tailored_settings!$B$2&amp;TEXT(ROW(A353)-1,"0000")&amp;"_"&amp;TEXT(F353,"yyyy-mm")))))</f>
        <v>360G-Longleigh-E25-00439W</v>
      </c>
      <c r="B353" s="11" t="str">
        <f>IF([1]source_data!G355="","",IF([1]source_data!E355&lt;&gt;"",[1]source_data!E355,CONCATENATE("Grant to "&amp;G353)))</f>
        <v>Grant to Individual Recipient</v>
      </c>
      <c r="C353" s="11" t="str">
        <f>IF([1]source_data!G355="","",IF([1]source_data!F355="",_xlfn.XLOOKUP(T353,[1]tailored_settings!$B$20:$B$25,[1]tailored_settings!$A$20:$A$25,"")))</f>
        <v>Providing financial aid during a time of crisis</v>
      </c>
      <c r="D353" s="12">
        <f>IF([1]source_data!G355="","",IF([1]source_data!G355="","",[1]source_data!G355))</f>
        <v>350</v>
      </c>
      <c r="E353" s="11" t="str">
        <f>IF([1]source_data!G355="","",[1]tailored_settings!$B$3)</f>
        <v>GBP</v>
      </c>
      <c r="F353" s="13" t="str">
        <f>IF([1]source_data!G355="","",IF([1]source_data!H355="","",[1]source_data!H355))</f>
        <v>2025-12-15</v>
      </c>
      <c r="G353" s="11" t="str">
        <f>IF([1]source_data!G355="","",[1]tailored_settings!$B$5)</f>
        <v>Individual Recipient</v>
      </c>
      <c r="H353" s="11" t="str">
        <f>IF([1]source_data!G355="","",IF(AND([1]source_data!A355&lt;&gt;"",[1]tailored_settings!$B$16="Publish"),CONCATENATE([1]tailored_settings!$B$2&amp;[1]source_data!A355),IF(AND([1]source_data!A355&lt;&gt;"",[1]tailored_settings!$B$16="Do not publish"),CONCATENATE([1]tailored_settings!$B$4&amp;TEXT(ROW(A353)-1,"0000")&amp;"_"&amp;TEXT(F353,"yyyy-mm")),CONCATENATE([1]tailored_settings!$B$4&amp;TEXT(ROW(A353)-1,"0000")&amp;"_"&amp;TEXT(F353,"yyyy-mm")))))</f>
        <v>360G-Longleigh-IND-0352_2025-12</v>
      </c>
      <c r="I353" s="11" t="str">
        <f>IF([1]source_data!G355="","",[1]tailored_settings!$B$7)</f>
        <v>Longleigh Foundation</v>
      </c>
      <c r="J353" s="11" t="str">
        <f>IF([1]source_data!G355="","",[1]tailored_settings!$B$6)</f>
        <v>GB-CHC-1169016</v>
      </c>
      <c r="K353" s="11" t="str">
        <f>IF([1]source_data!G355="","",IF([1]source_data!I355="","",VLOOKUP([1]source_data!I355,[1]codelist_mapping!A:C,3,FALSE)))</f>
        <v>GTIR030</v>
      </c>
      <c r="L353" s="11" t="str">
        <f>IF([1]source_data!G355="","",IF([1]source_data!J355="","",VLOOKUP([1]source_data!J355,[1]codelist_mapping!A:C,3,FALSE)))</f>
        <v/>
      </c>
      <c r="M353" s="11" t="str">
        <f>IF([1]source_data!G355="","",IF([1]source_data!K355="","",IF([1]source_data!M355&lt;&gt;"",CONCATENATE(VLOOKUP([1]source_data!K355,[1]codelist_mapping!F:H,3,FALSE)&amp;";"&amp;VLOOKUP([1]source_data!L355,[1]codelist_mapping!F:H,3,FALSE)&amp;";"&amp;VLOOKUP([1]source_data!M355,[1]codelist_mapping!F:H,3,FALSE)),IF([1]source_data!L355&lt;&gt;"",CONCATENATE(VLOOKUP([1]source_data!K355,[1]codelist_mapping!F:H,3,FALSE)&amp;";"&amp;VLOOKUP([1]source_data!L355,[1]codelist_mapping!F:H,3,FALSE)),IF([1]source_data!K355&lt;&gt;"",CONCATENATE(VLOOKUP([1]source_data!K355,[1]codelist_mapping!F:H,3,FALSE)))))))</f>
        <v>GTIP070;GTIP050</v>
      </c>
      <c r="N353" s="14" t="str">
        <f>IF([1]source_data!G355="","",IF([1]source_data!D355="","",VLOOKUP([1]source_data!D355,[1]geo_data!A:I,9,FALSE)))</f>
        <v>Coker</v>
      </c>
      <c r="O353" s="14" t="str">
        <f>IF([1]source_data!G355="","",IF([1]source_data!D355="","",VLOOKUP([1]source_data!D355,[1]geo_data!A:I,8,FALSE)))</f>
        <v>E05014354</v>
      </c>
      <c r="P353" s="14" t="str">
        <f>IF([1]source_data!G355="","",IF(LEFT(O353,3)="E05","WD",IF(LEFT(O353,3)="S13","WD",IF(LEFT(O353,3)="W05","WD",IF(LEFT(O353,3)="W06","UA",IF(LEFT(O353,3)="S12","CA",IF(LEFT(O353,3)="E06","UA",IF(LEFT(O353,3)="E07","NMD",IF(LEFT(O353,3)="E08","MD",IF(LEFT(O353,3)="E09","LONB"))))))))))</f>
        <v>WD</v>
      </c>
      <c r="Q353" s="14" t="str">
        <f>IF([1]source_data!G355="","",IF([1]source_data!D355="","",VLOOKUP([1]source_data!D355,[1]geo_data!A:I,7,FALSE)))</f>
        <v>Somerset</v>
      </c>
      <c r="R353" s="14" t="str">
        <f>IF([1]source_data!G355="","",IF([1]source_data!D355="","",VLOOKUP([1]source_data!D355,[1]geo_data!A:I,6,FALSE)))</f>
        <v>E06000066</v>
      </c>
      <c r="S353" s="14" t="str">
        <f>IF([1]source_data!G355="","",IF(LEFT(R353,3)="E05","WD",IF(LEFT(R353,3)="S13","WD",IF(LEFT(R353,3)="W05","WD",IF(LEFT(R353,3)="W06","UA",IF(LEFT(R353,3)="S12","CA",IF(LEFT(R353,3)="E06","UA",IF(LEFT(R353,3)="E07","NMD",IF(LEFT(R353,3)="E08","MD",IF(LEFT(R353,3)="E09","LONB"))))))))))</f>
        <v>UA</v>
      </c>
      <c r="T353" s="11" t="str">
        <f>IF([1]source_data!G355="","",IF([1]source_data!N355="","",[1]source_data!N355))</f>
        <v>Crisis Grant</v>
      </c>
      <c r="U353" s="15">
        <f>IF([1]source_data!G355="","",[1]tailored_settings!$B$8)</f>
        <v>46239</v>
      </c>
      <c r="V353" s="11" t="str">
        <f>IF([1]source_data!G355="","",[1]tailored_settings!$B$9)</f>
        <v>http://www.longleigh.org/</v>
      </c>
      <c r="W353" s="13" t="str">
        <f>IF([1]source_data!G355="","",IF([1]source_data!O355="","",[1]source_data!O355))</f>
        <v>2025-12-15</v>
      </c>
      <c r="X353" s="16" t="str">
        <f>IF([1]source_data!G355="","",IF([1]source_data!P355="","",[1]source_data!P355))</f>
        <v>2026-01-15</v>
      </c>
      <c r="Y353" s="17">
        <f>IF([1]source_data!G355="","",IF([1]source_data!Q355="","",[1]source_data!Q355))</f>
        <v>1</v>
      </c>
      <c r="Z353" s="18" t="str">
        <f>IF([1]source_data!G355="","",IF([1]source_data!I355="","",[1]tailored_settings!$B$10))</f>
        <v>Primary grant reason</v>
      </c>
      <c r="AA353" s="18" t="str">
        <f>IF([1]source_data!G355="","",IF([1]source_data!I355="","",[1]source_data!I355))</f>
        <v>1. Customer/family with a diagnosed condition or disability</v>
      </c>
      <c r="AB353" s="18" t="str">
        <f>IF([1]source_data!G355="","",IF([1]source_data!J355="","",[1]tailored_settings!$B$11))</f>
        <v/>
      </c>
      <c r="AC353" s="18" t="str">
        <f>IF([1]source_data!G355="","",IF([1]source_data!J355="","",[1]source_data!J355))</f>
        <v/>
      </c>
      <c r="AD353" s="18" t="str">
        <f>IF([1]source_data!G355="","",IF([1]source_data!K355="","",[1]tailored_settings!$B$12))</f>
        <v>Grant purpose</v>
      </c>
      <c r="AE353" s="18" t="str">
        <f>IF([1]source_data!G355="","",IF([1]source_data!K355="","",[1]source_data!K355))</f>
        <v>Food vouchers</v>
      </c>
      <c r="AF353" s="18" t="str">
        <f>IF([1]source_data!G355="","",IF([1]source_data!K355="","",[1]tailored_settings!$B$13))</f>
        <v>Grant purpose</v>
      </c>
      <c r="AG353" s="18" t="str">
        <f>IF([1]source_data!G355="","",IF([1]source_data!K355="","",[1]source_data!K355))</f>
        <v>Food vouchers</v>
      </c>
      <c r="AH353" s="18" t="str">
        <f>IF([1]source_data!G355="","",IF([1]source_data!M355="","",[1]tailored_settings!$B$14))</f>
        <v/>
      </c>
      <c r="AI353" s="18" t="str">
        <f>IF([1]source_data!G355="","",IF([1]source_data!M355="","",[1]source_data!M355))</f>
        <v/>
      </c>
    </row>
    <row r="354" spans="1:35" ht="16" x14ac:dyDescent="0.2">
      <c r="A354" s="11" t="str">
        <f>IF([1]source_data!G356="","",IF(AND([1]source_data!C356&lt;&gt;"",[1]tailored_settings!$B$15="Publish"),CONCATENATE([1]tailored_settings!$B$2&amp;[1]source_data!C356),IF(AND([1]source_data!C356&lt;&gt;"",[1]tailored_settings!$B$15="Do not publish"),CONCATENATE([1]tailored_settings!$B$2&amp;TEXT(ROW(A354)-1,"0000")&amp;"_"&amp;TEXT(F354,"yyyy-mm")),CONCATENATE([1]tailored_settings!$B$2&amp;TEXT(ROW(A354)-1,"0000")&amp;"_"&amp;TEXT(F354,"yyyy-mm")))))</f>
        <v>360G-Longleigh-E25-00440W</v>
      </c>
      <c r="B354" s="11" t="str">
        <f>IF([1]source_data!G356="","",IF([1]source_data!E356&lt;&gt;"",[1]source_data!E356,CONCATENATE("Grant to "&amp;G354)))</f>
        <v>Grant to Individual Recipient</v>
      </c>
      <c r="C354" s="11" t="str">
        <f>IF([1]source_data!G356="","",IF([1]source_data!F356="",_xlfn.XLOOKUP(T354,[1]tailored_settings!$B$20:$B$25,[1]tailored_settings!$A$20:$A$25,"")))</f>
        <v>Helping to alleviate financial hardship</v>
      </c>
      <c r="D354" s="12">
        <f>IF([1]source_data!G356="","",IF([1]source_data!G356="","",[1]source_data!G356))</f>
        <v>794.81999999999994</v>
      </c>
      <c r="E354" s="11" t="str">
        <f>IF([1]source_data!G356="","",[1]tailored_settings!$B$3)</f>
        <v>GBP</v>
      </c>
      <c r="F354" s="13" t="str">
        <f>IF([1]source_data!G356="","",IF([1]source_data!H356="","",[1]source_data!H356))</f>
        <v>2025-12-16</v>
      </c>
      <c r="G354" s="11" t="str">
        <f>IF([1]source_data!G356="","",[1]tailored_settings!$B$5)</f>
        <v>Individual Recipient</v>
      </c>
      <c r="H354" s="11" t="str">
        <f>IF([1]source_data!G356="","",IF(AND([1]source_data!A356&lt;&gt;"",[1]tailored_settings!$B$16="Publish"),CONCATENATE([1]tailored_settings!$B$2&amp;[1]source_data!A356),IF(AND([1]source_data!A356&lt;&gt;"",[1]tailored_settings!$B$16="Do not publish"),CONCATENATE([1]tailored_settings!$B$4&amp;TEXT(ROW(A354)-1,"0000")&amp;"_"&amp;TEXT(F354,"yyyy-mm")),CONCATENATE([1]tailored_settings!$B$4&amp;TEXT(ROW(A354)-1,"0000")&amp;"_"&amp;TEXT(F354,"yyyy-mm")))))</f>
        <v>360G-Longleigh-IND-0353_2025-12</v>
      </c>
      <c r="I354" s="11" t="str">
        <f>IF([1]source_data!G356="","",[1]tailored_settings!$B$7)</f>
        <v>Longleigh Foundation</v>
      </c>
      <c r="J354" s="11" t="str">
        <f>IF([1]source_data!G356="","",[1]tailored_settings!$B$6)</f>
        <v>GB-CHC-1169016</v>
      </c>
      <c r="K354" s="11" t="str">
        <f>IF([1]source_data!G356="","",IF([1]source_data!I356="","",VLOOKUP([1]source_data!I356,[1]codelist_mapping!A:C,3,FALSE)))</f>
        <v>GTIR040</v>
      </c>
      <c r="L354" s="11" t="str">
        <f>IF([1]source_data!G356="","",IF([1]source_data!J356="","",VLOOKUP([1]source_data!J356,[1]codelist_mapping!A:C,3,FALSE)))</f>
        <v/>
      </c>
      <c r="M354" s="11" t="str">
        <f>IF([1]source_data!G356="","",IF([1]source_data!K356="","",IF([1]source_data!M356&lt;&gt;"",CONCATENATE(VLOOKUP([1]source_data!K356,[1]codelist_mapping!F:H,3,FALSE)&amp;";"&amp;VLOOKUP([1]source_data!L356,[1]codelist_mapping!F:H,3,FALSE)&amp;";"&amp;VLOOKUP([1]source_data!M356,[1]codelist_mapping!F:H,3,FALSE)),IF([1]source_data!L356&lt;&gt;"",CONCATENATE(VLOOKUP([1]source_data!K356,[1]codelist_mapping!F:H,3,FALSE)&amp;";"&amp;VLOOKUP([1]source_data!L356,[1]codelist_mapping!F:H,3,FALSE)),IF([1]source_data!K356&lt;&gt;"",CONCATENATE(VLOOKUP([1]source_data!K356,[1]codelist_mapping!F:H,3,FALSE)))))))</f>
        <v>GTIP020;GTIP020</v>
      </c>
      <c r="N354" s="14" t="str">
        <f>IF([1]source_data!G356="","",IF([1]source_data!D356="","",VLOOKUP([1]source_data!D356,[1]geo_data!A:I,9,FALSE)))</f>
        <v>Sutton Central &amp; New Cross</v>
      </c>
      <c r="O354" s="14" t="str">
        <f>IF([1]source_data!G356="","",IF([1]source_data!D356="","",VLOOKUP([1]source_data!D356,[1]geo_data!A:I,8,FALSE)))</f>
        <v>E05010677</v>
      </c>
      <c r="P354" s="14" t="str">
        <f>IF([1]source_data!G356="","",IF(LEFT(O354,3)="E05","WD",IF(LEFT(O354,3)="S13","WD",IF(LEFT(O354,3)="W05","WD",IF(LEFT(O354,3)="W06","UA",IF(LEFT(O354,3)="S12","CA",IF(LEFT(O354,3)="E06","UA",IF(LEFT(O354,3)="E07","NMD",IF(LEFT(O354,3)="E08","MD",IF(LEFT(O354,3)="E09","LONB"))))))))))</f>
        <v>WD</v>
      </c>
      <c r="Q354" s="14" t="str">
        <f>IF([1]source_data!G356="","",IF([1]source_data!D356="","",VLOOKUP([1]source_data!D356,[1]geo_data!A:I,7,FALSE)))</f>
        <v>Ashfield</v>
      </c>
      <c r="R354" s="14" t="str">
        <f>IF([1]source_data!G356="","",IF([1]source_data!D356="","",VLOOKUP([1]source_data!D356,[1]geo_data!A:I,6,FALSE)))</f>
        <v>E07000170</v>
      </c>
      <c r="S354" s="14" t="str">
        <f>IF([1]source_data!G356="","",IF(LEFT(R354,3)="E05","WD",IF(LEFT(R354,3)="S13","WD",IF(LEFT(R354,3)="W05","WD",IF(LEFT(R354,3)="W06","UA",IF(LEFT(R354,3)="S12","CA",IF(LEFT(R354,3)="E06","UA",IF(LEFT(R354,3)="E07","NMD",IF(LEFT(R354,3)="E08","MD",IF(LEFT(R354,3)="E09","LONB"))))))))))</f>
        <v>NMD</v>
      </c>
      <c r="T354" s="11" t="str">
        <f>IF([1]source_data!G356="","",IF([1]source_data!N356="","",[1]source_data!N356))</f>
        <v>Hardship Grant</v>
      </c>
      <c r="U354" s="15">
        <f>IF([1]source_data!G356="","",[1]tailored_settings!$B$8)</f>
        <v>46239</v>
      </c>
      <c r="V354" s="11" t="str">
        <f>IF([1]source_data!G356="","",[1]tailored_settings!$B$9)</f>
        <v>http://www.longleigh.org/</v>
      </c>
      <c r="W354" s="13" t="str">
        <f>IF([1]source_data!G356="","",IF([1]source_data!O356="","",[1]source_data!O356))</f>
        <v>2025-12-16</v>
      </c>
      <c r="X354" s="16" t="str">
        <f>IF([1]source_data!G356="","",IF([1]source_data!P356="","",[1]source_data!P356))</f>
        <v>2025-12-22</v>
      </c>
      <c r="Y354" s="17">
        <f>IF([1]source_data!G356="","",IF([1]source_data!Q356="","",[1]source_data!Q356))</f>
        <v>0</v>
      </c>
      <c r="Z354" s="18" t="str">
        <f>IF([1]source_data!G356="","",IF([1]source_data!I356="","",[1]tailored_settings!$B$10))</f>
        <v>Primary grant reason</v>
      </c>
      <c r="AA354" s="18" t="str">
        <f>IF([1]source_data!G356="","",IF([1]source_data!I356="","",[1]source_data!I356))</f>
        <v>2. Customer/family receiving medication and/or therapy for a mental health condition or substance addiction.</v>
      </c>
      <c r="AB354" s="18" t="str">
        <f>IF([1]source_data!G356="","",IF([1]source_data!J356="","",[1]tailored_settings!$B$11))</f>
        <v/>
      </c>
      <c r="AC354" s="18" t="str">
        <f>IF([1]source_data!G356="","",IF([1]source_data!J356="","",[1]source_data!J356))</f>
        <v/>
      </c>
      <c r="AD354" s="18" t="str">
        <f>IF([1]source_data!G356="","",IF([1]source_data!K356="","",[1]tailored_settings!$B$12))</f>
        <v>Grant purpose</v>
      </c>
      <c r="AE354" s="18" t="str">
        <f>IF([1]source_data!G356="","",IF([1]source_data!K356="","",[1]source_data!K356))</f>
        <v xml:space="preserve">Furniture </v>
      </c>
      <c r="AF354" s="18" t="str">
        <f>IF([1]source_data!G356="","",IF([1]source_data!K356="","",[1]tailored_settings!$B$13))</f>
        <v>Grant purpose</v>
      </c>
      <c r="AG354" s="18" t="str">
        <f>IF([1]source_data!G356="","",IF([1]source_data!K356="","",[1]source_data!K356))</f>
        <v xml:space="preserve">Furniture </v>
      </c>
      <c r="AH354" s="18" t="str">
        <f>IF([1]source_data!G356="","",IF([1]source_data!M356="","",[1]tailored_settings!$B$14))</f>
        <v/>
      </c>
      <c r="AI354" s="18" t="str">
        <f>IF([1]source_data!G356="","",IF([1]source_data!M356="","",[1]source_data!M356))</f>
        <v/>
      </c>
    </row>
    <row r="355" spans="1:35" ht="16" x14ac:dyDescent="0.2">
      <c r="A355" s="11" t="str">
        <f>IF([1]source_data!G357="","",IF(AND([1]source_data!C357&lt;&gt;"",[1]tailored_settings!$B$15="Publish"),CONCATENATE([1]tailored_settings!$B$2&amp;[1]source_data!C357),IF(AND([1]source_data!C357&lt;&gt;"",[1]tailored_settings!$B$15="Do not publish"),CONCATENATE([1]tailored_settings!$B$2&amp;TEXT(ROW(A355)-1,"0000")&amp;"_"&amp;TEXT(F355,"yyyy-mm")),CONCATENATE([1]tailored_settings!$B$2&amp;TEXT(ROW(A355)-1,"0000")&amp;"_"&amp;TEXT(F355,"yyyy-mm")))))</f>
        <v>360G-Longleigh-E25-00441W</v>
      </c>
      <c r="B355" s="11" t="str">
        <f>IF([1]source_data!G357="","",IF([1]source_data!E357&lt;&gt;"",[1]source_data!E357,CONCATENATE("Grant to "&amp;G355)))</f>
        <v>Grant to Individual Recipient</v>
      </c>
      <c r="C355" s="11" t="str">
        <f>IF([1]source_data!G357="","",IF([1]source_data!F357="",_xlfn.XLOOKUP(T355,[1]tailored_settings!$B$20:$B$25,[1]tailored_settings!$A$20:$A$25,"")))</f>
        <v>Providing financial aid during a time of crisis</v>
      </c>
      <c r="D355" s="12">
        <f>IF([1]source_data!G357="","",IF([1]source_data!G357="","",[1]source_data!G357))</f>
        <v>350</v>
      </c>
      <c r="E355" s="11" t="str">
        <f>IF([1]source_data!G357="","",[1]tailored_settings!$B$3)</f>
        <v>GBP</v>
      </c>
      <c r="F355" s="13" t="str">
        <f>IF([1]source_data!G357="","",IF([1]source_data!H357="","",[1]source_data!H357))</f>
        <v>2025-12-16</v>
      </c>
      <c r="G355" s="11" t="str">
        <f>IF([1]source_data!G357="","",[1]tailored_settings!$B$5)</f>
        <v>Individual Recipient</v>
      </c>
      <c r="H355" s="11" t="str">
        <f>IF([1]source_data!G357="","",IF(AND([1]source_data!A357&lt;&gt;"",[1]tailored_settings!$B$16="Publish"),CONCATENATE([1]tailored_settings!$B$2&amp;[1]source_data!A357),IF(AND([1]source_data!A357&lt;&gt;"",[1]tailored_settings!$B$16="Do not publish"),CONCATENATE([1]tailored_settings!$B$4&amp;TEXT(ROW(A355)-1,"0000")&amp;"_"&amp;TEXT(F355,"yyyy-mm")),CONCATENATE([1]tailored_settings!$B$4&amp;TEXT(ROW(A355)-1,"0000")&amp;"_"&amp;TEXT(F355,"yyyy-mm")))))</f>
        <v>360G-Longleigh-IND-0354_2025-12</v>
      </c>
      <c r="I355" s="11" t="str">
        <f>IF([1]source_data!G357="","",[1]tailored_settings!$B$7)</f>
        <v>Longleigh Foundation</v>
      </c>
      <c r="J355" s="11" t="str">
        <f>IF([1]source_data!G357="","",[1]tailored_settings!$B$6)</f>
        <v>GB-CHC-1169016</v>
      </c>
      <c r="K355" s="11" t="str">
        <f>IF([1]source_data!G357="","",IF([1]source_data!I357="","",VLOOKUP([1]source_data!I357,[1]codelist_mapping!A:C,3,FALSE)))</f>
        <v>GTIR040</v>
      </c>
      <c r="L355" s="11" t="str">
        <f>IF([1]source_data!G357="","",IF([1]source_data!J357="","",VLOOKUP([1]source_data!J357,[1]codelist_mapping!A:C,3,FALSE)))</f>
        <v/>
      </c>
      <c r="M355" s="11" t="str">
        <f>IF([1]source_data!G357="","",IF([1]source_data!K357="","",IF([1]source_data!M357&lt;&gt;"",CONCATENATE(VLOOKUP([1]source_data!K357,[1]codelist_mapping!F:H,3,FALSE)&amp;";"&amp;VLOOKUP([1]source_data!L357,[1]codelist_mapping!F:H,3,FALSE)&amp;";"&amp;VLOOKUP([1]source_data!M357,[1]codelist_mapping!F:H,3,FALSE)),IF([1]source_data!L357&lt;&gt;"",CONCATENATE(VLOOKUP([1]source_data!K357,[1]codelist_mapping!F:H,3,FALSE)&amp;";"&amp;VLOOKUP([1]source_data!L357,[1]codelist_mapping!F:H,3,FALSE)),IF([1]source_data!K357&lt;&gt;"",CONCATENATE(VLOOKUP([1]source_data!K357,[1]codelist_mapping!F:H,3,FALSE)))))))</f>
        <v>GTIP070;GTIP050</v>
      </c>
      <c r="N355" s="14" t="str">
        <f>IF([1]source_data!G357="","",IF([1]source_data!D357="","",VLOOKUP([1]source_data!D357,[1]geo_data!A:I,9,FALSE)))</f>
        <v>Sutton Central &amp; New Cross</v>
      </c>
      <c r="O355" s="14" t="str">
        <f>IF([1]source_data!G357="","",IF([1]source_data!D357="","",VLOOKUP([1]source_data!D357,[1]geo_data!A:I,8,FALSE)))</f>
        <v>E05010677</v>
      </c>
      <c r="P355" s="14" t="str">
        <f>IF([1]source_data!G357="","",IF(LEFT(O355,3)="E05","WD",IF(LEFT(O355,3)="S13","WD",IF(LEFT(O355,3)="W05","WD",IF(LEFT(O355,3)="W06","UA",IF(LEFT(O355,3)="S12","CA",IF(LEFT(O355,3)="E06","UA",IF(LEFT(O355,3)="E07","NMD",IF(LEFT(O355,3)="E08","MD",IF(LEFT(O355,3)="E09","LONB"))))))))))</f>
        <v>WD</v>
      </c>
      <c r="Q355" s="14" t="str">
        <f>IF([1]source_data!G357="","",IF([1]source_data!D357="","",VLOOKUP([1]source_data!D357,[1]geo_data!A:I,7,FALSE)))</f>
        <v>Ashfield</v>
      </c>
      <c r="R355" s="14" t="str">
        <f>IF([1]source_data!G357="","",IF([1]source_data!D357="","",VLOOKUP([1]source_data!D357,[1]geo_data!A:I,6,FALSE)))</f>
        <v>E07000170</v>
      </c>
      <c r="S355" s="14" t="str">
        <f>IF([1]source_data!G357="","",IF(LEFT(R355,3)="E05","WD",IF(LEFT(R355,3)="S13","WD",IF(LEFT(R355,3)="W05","WD",IF(LEFT(R355,3)="W06","UA",IF(LEFT(R355,3)="S12","CA",IF(LEFT(R355,3)="E06","UA",IF(LEFT(R355,3)="E07","NMD",IF(LEFT(R355,3)="E08","MD",IF(LEFT(R355,3)="E09","LONB"))))))))))</f>
        <v>NMD</v>
      </c>
      <c r="T355" s="11" t="str">
        <f>IF([1]source_data!G357="","",IF([1]source_data!N357="","",[1]source_data!N357))</f>
        <v>Crisis Grant</v>
      </c>
      <c r="U355" s="15">
        <f>IF([1]source_data!G357="","",[1]tailored_settings!$B$8)</f>
        <v>46239</v>
      </c>
      <c r="V355" s="11" t="str">
        <f>IF([1]source_data!G357="","",[1]tailored_settings!$B$9)</f>
        <v>http://www.longleigh.org/</v>
      </c>
      <c r="W355" s="13" t="str">
        <f>IF([1]source_data!G357="","",IF([1]source_data!O357="","",[1]source_data!O357))</f>
        <v>2025-12-16</v>
      </c>
      <c r="X355" s="16" t="str">
        <f>IF([1]source_data!G357="","",IF([1]source_data!P357="","",[1]source_data!P357))</f>
        <v>2026-01-08</v>
      </c>
      <c r="Y355" s="17">
        <f>IF([1]source_data!G357="","",IF([1]source_data!Q357="","",[1]source_data!Q357))</f>
        <v>0</v>
      </c>
      <c r="Z355" s="18" t="str">
        <f>IF([1]source_data!G357="","",IF([1]source_data!I357="","",[1]tailored_settings!$B$10))</f>
        <v>Primary grant reason</v>
      </c>
      <c r="AA355" s="18" t="str">
        <f>IF([1]source_data!G357="","",IF([1]source_data!I357="","",[1]source_data!I357))</f>
        <v>2. Customer/family receiving medication and/or therapy for a mental health condition or substance addiction.</v>
      </c>
      <c r="AB355" s="18" t="str">
        <f>IF([1]source_data!G357="","",IF([1]source_data!J357="","",[1]tailored_settings!$B$11))</f>
        <v/>
      </c>
      <c r="AC355" s="18" t="str">
        <f>IF([1]source_data!G357="","",IF([1]source_data!J357="","",[1]source_data!J357))</f>
        <v/>
      </c>
      <c r="AD355" s="18" t="str">
        <f>IF([1]source_data!G357="","",IF([1]source_data!K357="","",[1]tailored_settings!$B$12))</f>
        <v>Grant purpose</v>
      </c>
      <c r="AE355" s="18" t="str">
        <f>IF([1]source_data!G357="","",IF([1]source_data!K357="","",[1]source_data!K357))</f>
        <v>Food vouchers</v>
      </c>
      <c r="AF355" s="18" t="str">
        <f>IF([1]source_data!G357="","",IF([1]source_data!K357="","",[1]tailored_settings!$B$13))</f>
        <v>Grant purpose</v>
      </c>
      <c r="AG355" s="18" t="str">
        <f>IF([1]source_data!G357="","",IF([1]source_data!K357="","",[1]source_data!K357))</f>
        <v>Food vouchers</v>
      </c>
      <c r="AH355" s="18" t="str">
        <f>IF([1]source_data!G357="","",IF([1]source_data!M357="","",[1]tailored_settings!$B$14))</f>
        <v/>
      </c>
      <c r="AI355" s="18" t="str">
        <f>IF([1]source_data!G357="","",IF([1]source_data!M357="","",[1]source_data!M357))</f>
        <v/>
      </c>
    </row>
    <row r="356" spans="1:35" ht="16" x14ac:dyDescent="0.2">
      <c r="A356" s="11" t="str">
        <f>IF([1]source_data!G358="","",IF(AND([1]source_data!C358&lt;&gt;"",[1]tailored_settings!$B$15="Publish"),CONCATENATE([1]tailored_settings!$B$2&amp;[1]source_data!C358),IF(AND([1]source_data!C358&lt;&gt;"",[1]tailored_settings!$B$15="Do not publish"),CONCATENATE([1]tailored_settings!$B$2&amp;TEXT(ROW(A356)-1,"0000")&amp;"_"&amp;TEXT(F356,"yyyy-mm")),CONCATENATE([1]tailored_settings!$B$2&amp;TEXT(ROW(A356)-1,"0000")&amp;"_"&amp;TEXT(F356,"yyyy-mm")))))</f>
        <v>360G-Longleigh-E25-00442W</v>
      </c>
      <c r="B356" s="11" t="str">
        <f>IF([1]source_data!G358="","",IF([1]source_data!E358&lt;&gt;"",[1]source_data!E358,CONCATENATE("Grant to "&amp;G356)))</f>
        <v>Grant to Individual Recipient</v>
      </c>
      <c r="C356" s="11" t="str">
        <f>IF([1]source_data!G358="","",IF([1]source_data!F358="",_xlfn.XLOOKUP(T356,[1]tailored_settings!$B$20:$B$25,[1]tailored_settings!$A$20:$A$25,"")))</f>
        <v>Helping to alleviate financial hardship</v>
      </c>
      <c r="D356" s="12">
        <f>IF([1]source_data!G358="","",IF([1]source_data!G358="","",[1]source_data!G358))</f>
        <v>801.05000000000007</v>
      </c>
      <c r="E356" s="11" t="str">
        <f>IF([1]source_data!G358="","",[1]tailored_settings!$B$3)</f>
        <v>GBP</v>
      </c>
      <c r="F356" s="13" t="str">
        <f>IF([1]source_data!G358="","",IF([1]source_data!H358="","",[1]source_data!H358))</f>
        <v>2025-12-16</v>
      </c>
      <c r="G356" s="11" t="str">
        <f>IF([1]source_data!G358="","",[1]tailored_settings!$B$5)</f>
        <v>Individual Recipient</v>
      </c>
      <c r="H356" s="11" t="str">
        <f>IF([1]source_data!G358="","",IF(AND([1]source_data!A358&lt;&gt;"",[1]tailored_settings!$B$16="Publish"),CONCATENATE([1]tailored_settings!$B$2&amp;[1]source_data!A358),IF(AND([1]source_data!A358&lt;&gt;"",[1]tailored_settings!$B$16="Do not publish"),CONCATENATE([1]tailored_settings!$B$4&amp;TEXT(ROW(A356)-1,"0000")&amp;"_"&amp;TEXT(F356,"yyyy-mm")),CONCATENATE([1]tailored_settings!$B$4&amp;TEXT(ROW(A356)-1,"0000")&amp;"_"&amp;TEXT(F356,"yyyy-mm")))))</f>
        <v>360G-Longleigh-IND-0355_2025-12</v>
      </c>
      <c r="I356" s="11" t="str">
        <f>IF([1]source_data!G358="","",[1]tailored_settings!$B$7)</f>
        <v>Longleigh Foundation</v>
      </c>
      <c r="J356" s="11" t="str">
        <f>IF([1]source_data!G358="","",[1]tailored_settings!$B$6)</f>
        <v>GB-CHC-1169016</v>
      </c>
      <c r="K356" s="11" t="str">
        <f>IF([1]source_data!G358="","",IF([1]source_data!I358="","",VLOOKUP([1]source_data!I358,[1]codelist_mapping!A:C,3,FALSE)))</f>
        <v>GTIR040</v>
      </c>
      <c r="L356" s="11" t="str">
        <f>IF([1]source_data!G358="","",IF([1]source_data!J358="","",VLOOKUP([1]source_data!J358,[1]codelist_mapping!A:C,3,FALSE)))</f>
        <v/>
      </c>
      <c r="M356" s="11" t="str">
        <f>IF([1]source_data!G358="","",IF([1]source_data!K358="","",IF([1]source_data!M358&lt;&gt;"",CONCATENATE(VLOOKUP([1]source_data!K358,[1]codelist_mapping!F:H,3,FALSE)&amp;";"&amp;VLOOKUP([1]source_data!L358,[1]codelist_mapping!F:H,3,FALSE)&amp;";"&amp;VLOOKUP([1]source_data!M358,[1]codelist_mapping!F:H,3,FALSE)),IF([1]source_data!L358&lt;&gt;"",CONCATENATE(VLOOKUP([1]source_data!K358,[1]codelist_mapping!F:H,3,FALSE)&amp;";"&amp;VLOOKUP([1]source_data!L358,[1]codelist_mapping!F:H,3,FALSE)),IF([1]source_data!K358&lt;&gt;"",CONCATENATE(VLOOKUP([1]source_data!K358,[1]codelist_mapping!F:H,3,FALSE)))))))</f>
        <v>GTIP020;GTIP060</v>
      </c>
      <c r="N356" s="14" t="str">
        <f>IF([1]source_data!G358="","",IF([1]source_data!D358="","",VLOOKUP([1]source_data!D358,[1]geo_data!A:I,9,FALSE)))</f>
        <v>Warwick Myton &amp; Heathcote</v>
      </c>
      <c r="O356" s="14" t="str">
        <f>IF([1]source_data!G358="","",IF([1]source_data!D358="","",VLOOKUP([1]source_data!D358,[1]geo_data!A:I,8,FALSE)))</f>
        <v>E05012629</v>
      </c>
      <c r="P356" s="14" t="str">
        <f>IF([1]source_data!G358="","",IF(LEFT(O356,3)="E05","WD",IF(LEFT(O356,3)="S13","WD",IF(LEFT(O356,3)="W05","WD",IF(LEFT(O356,3)="W06","UA",IF(LEFT(O356,3)="S12","CA",IF(LEFT(O356,3)="E06","UA",IF(LEFT(O356,3)="E07","NMD",IF(LEFT(O356,3)="E08","MD",IF(LEFT(O356,3)="E09","LONB"))))))))))</f>
        <v>WD</v>
      </c>
      <c r="Q356" s="14" t="str">
        <f>IF([1]source_data!G358="","",IF([1]source_data!D358="","",VLOOKUP([1]source_data!D358,[1]geo_data!A:I,7,FALSE)))</f>
        <v>Warwick</v>
      </c>
      <c r="R356" s="14" t="str">
        <f>IF([1]source_data!G358="","",IF([1]source_data!D358="","",VLOOKUP([1]source_data!D358,[1]geo_data!A:I,6,FALSE)))</f>
        <v>E07000222</v>
      </c>
      <c r="S356" s="14" t="str">
        <f>IF([1]source_data!G358="","",IF(LEFT(R356,3)="E05","WD",IF(LEFT(R356,3)="S13","WD",IF(LEFT(R356,3)="W05","WD",IF(LEFT(R356,3)="W06","UA",IF(LEFT(R356,3)="S12","CA",IF(LEFT(R356,3)="E06","UA",IF(LEFT(R356,3)="E07","NMD",IF(LEFT(R356,3)="E08","MD",IF(LEFT(R356,3)="E09","LONB"))))))))))</f>
        <v>NMD</v>
      </c>
      <c r="T356" s="11" t="str">
        <f>IF([1]source_data!G358="","",IF([1]source_data!N358="","",[1]source_data!N358))</f>
        <v>Hardship Grant</v>
      </c>
      <c r="U356" s="15">
        <f>IF([1]source_data!G358="","",[1]tailored_settings!$B$8)</f>
        <v>46239</v>
      </c>
      <c r="V356" s="11" t="str">
        <f>IF([1]source_data!G358="","",[1]tailored_settings!$B$9)</f>
        <v>http://www.longleigh.org/</v>
      </c>
      <c r="W356" s="13" t="str">
        <f>IF([1]source_data!G358="","",IF([1]source_data!O358="","",[1]source_data!O358))</f>
        <v>2025-12-16</v>
      </c>
      <c r="X356" s="16" t="str">
        <f>IF([1]source_data!G358="","",IF([1]source_data!P358="","",[1]source_data!P358))</f>
        <v>2026-01-26</v>
      </c>
      <c r="Y356" s="17">
        <f>IF([1]source_data!G358="","",IF([1]source_data!Q358="","",[1]source_data!Q358))</f>
        <v>1</v>
      </c>
      <c r="Z356" s="18" t="str">
        <f>IF([1]source_data!G358="","",IF([1]source_data!I358="","",[1]tailored_settings!$B$10))</f>
        <v>Primary grant reason</v>
      </c>
      <c r="AA356" s="18" t="str">
        <f>IF([1]source_data!G358="","",IF([1]source_data!I358="","",[1]source_data!I358))</f>
        <v>2. Customer/family receiving medication and/or therapy for a mental health condition or substance addiction.</v>
      </c>
      <c r="AB356" s="18" t="str">
        <f>IF([1]source_data!G358="","",IF([1]source_data!J358="","",[1]tailored_settings!$B$11))</f>
        <v/>
      </c>
      <c r="AC356" s="18" t="str">
        <f>IF([1]source_data!G358="","",IF([1]source_data!J358="","",[1]source_data!J358))</f>
        <v/>
      </c>
      <c r="AD356" s="18" t="str">
        <f>IF([1]source_data!G358="","",IF([1]source_data!K358="","",[1]tailored_settings!$B$12))</f>
        <v>Grant purpose</v>
      </c>
      <c r="AE356" s="18" t="str">
        <f>IF([1]source_data!G358="","",IF([1]source_data!K358="","",[1]source_data!K358))</f>
        <v xml:space="preserve">Furniture </v>
      </c>
      <c r="AF356" s="18" t="str">
        <f>IF([1]source_data!G358="","",IF([1]source_data!K358="","",[1]tailored_settings!$B$13))</f>
        <v>Grant purpose</v>
      </c>
      <c r="AG356" s="18" t="str">
        <f>IF([1]source_data!G358="","",IF([1]source_data!K358="","",[1]source_data!K358))</f>
        <v xml:space="preserve">Furniture </v>
      </c>
      <c r="AH356" s="18" t="str">
        <f>IF([1]source_data!G358="","",IF([1]source_data!M358="","",[1]tailored_settings!$B$14))</f>
        <v/>
      </c>
      <c r="AI356" s="18" t="str">
        <f>IF([1]source_data!G358="","",IF([1]source_data!M358="","",[1]source_data!M358))</f>
        <v/>
      </c>
    </row>
    <row r="357" spans="1:35" ht="16" x14ac:dyDescent="0.2">
      <c r="A357" s="11" t="str">
        <f>IF([1]source_data!G359="","",IF(AND([1]source_data!C359&lt;&gt;"",[1]tailored_settings!$B$15="Publish"),CONCATENATE([1]tailored_settings!$B$2&amp;[1]source_data!C359),IF(AND([1]source_data!C359&lt;&gt;"",[1]tailored_settings!$B$15="Do not publish"),CONCATENATE([1]tailored_settings!$B$2&amp;TEXT(ROW(A357)-1,"0000")&amp;"_"&amp;TEXT(F357,"yyyy-mm")),CONCATENATE([1]tailored_settings!$B$2&amp;TEXT(ROW(A357)-1,"0000")&amp;"_"&amp;TEXT(F357,"yyyy-mm")))))</f>
        <v>360G-Longleigh-E25-00443W</v>
      </c>
      <c r="B357" s="11" t="str">
        <f>IF([1]source_data!G359="","",IF([1]source_data!E359&lt;&gt;"",[1]source_data!E359,CONCATENATE("Grant to "&amp;G357)))</f>
        <v>Grant to Individual Recipient</v>
      </c>
      <c r="C357" s="11" t="str">
        <f>IF([1]source_data!G359="","",IF([1]source_data!F359="",_xlfn.XLOOKUP(T357,[1]tailored_settings!$B$20:$B$25,[1]tailored_settings!$A$20:$A$25,"")))</f>
        <v>Helping to alleviate financial hardship</v>
      </c>
      <c r="D357" s="12">
        <f>IF([1]source_data!G359="","",IF([1]source_data!G359="","",[1]source_data!G359))</f>
        <v>947.97</v>
      </c>
      <c r="E357" s="11" t="str">
        <f>IF([1]source_data!G359="","",[1]tailored_settings!$B$3)</f>
        <v>GBP</v>
      </c>
      <c r="F357" s="13" t="str">
        <f>IF([1]source_data!G359="","",IF([1]source_data!H359="","",[1]source_data!H359))</f>
        <v>2025-12-16</v>
      </c>
      <c r="G357" s="11" t="str">
        <f>IF([1]source_data!G359="","",[1]tailored_settings!$B$5)</f>
        <v>Individual Recipient</v>
      </c>
      <c r="H357" s="11" t="str">
        <f>IF([1]source_data!G359="","",IF(AND([1]source_data!A359&lt;&gt;"",[1]tailored_settings!$B$16="Publish"),CONCATENATE([1]tailored_settings!$B$2&amp;[1]source_data!A359),IF(AND([1]source_data!A359&lt;&gt;"",[1]tailored_settings!$B$16="Do not publish"),CONCATENATE([1]tailored_settings!$B$4&amp;TEXT(ROW(A357)-1,"0000")&amp;"_"&amp;TEXT(F357,"yyyy-mm")),CONCATENATE([1]tailored_settings!$B$4&amp;TEXT(ROW(A357)-1,"0000")&amp;"_"&amp;TEXT(F357,"yyyy-mm")))))</f>
        <v>360G-Longleigh-IND-0356_2025-12</v>
      </c>
      <c r="I357" s="11" t="str">
        <f>IF([1]source_data!G359="","",[1]tailored_settings!$B$7)</f>
        <v>Longleigh Foundation</v>
      </c>
      <c r="J357" s="11" t="str">
        <f>IF([1]source_data!G359="","",[1]tailored_settings!$B$6)</f>
        <v>GB-CHC-1169016</v>
      </c>
      <c r="K357" s="11" t="str">
        <f>IF([1]source_data!G359="","",IF([1]source_data!I359="","",VLOOKUP([1]source_data!I359,[1]codelist_mapping!A:C,3,FALSE)))</f>
        <v>GTIR080</v>
      </c>
      <c r="L357" s="11" t="str">
        <f>IF([1]source_data!G359="","",IF([1]source_data!J359="","",VLOOKUP([1]source_data!J359,[1]codelist_mapping!A:C,3,FALSE)))</f>
        <v/>
      </c>
      <c r="M357" s="11" t="str">
        <f>IF([1]source_data!G359="","",IF([1]source_data!K359="","",IF([1]source_data!M359&lt;&gt;"",CONCATENATE(VLOOKUP([1]source_data!K359,[1]codelist_mapping!F:H,3,FALSE)&amp;";"&amp;VLOOKUP([1]source_data!L359,[1]codelist_mapping!F:H,3,FALSE)&amp;";"&amp;VLOOKUP([1]source_data!M359,[1]codelist_mapping!F:H,3,FALSE)),IF([1]source_data!L359&lt;&gt;"",CONCATENATE(VLOOKUP([1]source_data!K359,[1]codelist_mapping!F:H,3,FALSE)&amp;";"&amp;VLOOKUP([1]source_data!L359,[1]codelist_mapping!F:H,3,FALSE)),IF([1]source_data!K359&lt;&gt;"",CONCATENATE(VLOOKUP([1]source_data!K359,[1]codelist_mapping!F:H,3,FALSE)))))))</f>
        <v>GTIP020</v>
      </c>
      <c r="N357" s="14" t="str">
        <f>IF([1]source_data!G359="","",IF([1]source_data!D359="","",VLOOKUP([1]source_data!D359,[1]geo_data!A:I,9,FALSE)))</f>
        <v>Highbridge &amp; Burnham South</v>
      </c>
      <c r="O357" s="14" t="str">
        <f>IF([1]source_data!G359="","",IF([1]source_data!D359="","",VLOOKUP([1]source_data!D359,[1]geo_data!A:I,8,FALSE)))</f>
        <v>E05014364</v>
      </c>
      <c r="P357" s="14" t="str">
        <f>IF([1]source_data!G359="","",IF(LEFT(O357,3)="E05","WD",IF(LEFT(O357,3)="S13","WD",IF(LEFT(O357,3)="W05","WD",IF(LEFT(O357,3)="W06","UA",IF(LEFT(O357,3)="S12","CA",IF(LEFT(O357,3)="E06","UA",IF(LEFT(O357,3)="E07","NMD",IF(LEFT(O357,3)="E08","MD",IF(LEFT(O357,3)="E09","LONB"))))))))))</f>
        <v>WD</v>
      </c>
      <c r="Q357" s="14" t="str">
        <f>IF([1]source_data!G359="","",IF([1]source_data!D359="","",VLOOKUP([1]source_data!D359,[1]geo_data!A:I,7,FALSE)))</f>
        <v>Somerset</v>
      </c>
      <c r="R357" s="14" t="str">
        <f>IF([1]source_data!G359="","",IF([1]source_data!D359="","",VLOOKUP([1]source_data!D359,[1]geo_data!A:I,6,FALSE)))</f>
        <v>E06000066</v>
      </c>
      <c r="S357" s="14" t="str">
        <f>IF([1]source_data!G359="","",IF(LEFT(R357,3)="E05","WD",IF(LEFT(R357,3)="S13","WD",IF(LEFT(R357,3)="W05","WD",IF(LEFT(R357,3)="W06","UA",IF(LEFT(R357,3)="S12","CA",IF(LEFT(R357,3)="E06","UA",IF(LEFT(R357,3)="E07","NMD",IF(LEFT(R357,3)="E08","MD",IF(LEFT(R357,3)="E09","LONB"))))))))))</f>
        <v>UA</v>
      </c>
      <c r="T357" s="11" t="str">
        <f>IF([1]source_data!G359="","",IF([1]source_data!N359="","",[1]source_data!N359))</f>
        <v>Hardship Grant</v>
      </c>
      <c r="U357" s="15">
        <f>IF([1]source_data!G359="","",[1]tailored_settings!$B$8)</f>
        <v>46239</v>
      </c>
      <c r="V357" s="11" t="str">
        <f>IF([1]source_data!G359="","",[1]tailored_settings!$B$9)</f>
        <v>http://www.longleigh.org/</v>
      </c>
      <c r="W357" s="13" t="str">
        <f>IF([1]source_data!G359="","",IF([1]source_data!O359="","",[1]source_data!O359))</f>
        <v>2025-12-16</v>
      </c>
      <c r="X357" s="16" t="str">
        <f>IF([1]source_data!G359="","",IF([1]source_data!P359="","",[1]source_data!P359))</f>
        <v>2026-01-02</v>
      </c>
      <c r="Y357" s="17">
        <f>IF([1]source_data!G359="","",IF([1]source_data!Q359="","",[1]source_data!Q359))</f>
        <v>0</v>
      </c>
      <c r="Z357" s="18" t="str">
        <f>IF([1]source_data!G359="","",IF([1]source_data!I359="","",[1]tailored_settings!$B$10))</f>
        <v>Primary grant reason</v>
      </c>
      <c r="AA357" s="18" t="str">
        <f>IF([1]source_data!G359="","",IF([1]source_data!I359="","",[1]source_data!I359))</f>
        <v>3. Customer/family moving from homelessness/supported living into independent living.</v>
      </c>
      <c r="AB357" s="18" t="str">
        <f>IF([1]source_data!G359="","",IF([1]source_data!J359="","",[1]tailored_settings!$B$11))</f>
        <v/>
      </c>
      <c r="AC357" s="18" t="str">
        <f>IF([1]source_data!G359="","",IF([1]source_data!J359="","",[1]source_data!J359))</f>
        <v/>
      </c>
      <c r="AD357" s="18" t="str">
        <f>IF([1]source_data!G359="","",IF([1]source_data!K359="","",[1]tailored_settings!$B$12))</f>
        <v>Grant purpose</v>
      </c>
      <c r="AE357" s="18" t="str">
        <f>IF([1]source_data!G359="","",IF([1]source_data!K359="","",[1]source_data!K359))</f>
        <v>Appliances</v>
      </c>
      <c r="AF357" s="18" t="str">
        <f>IF([1]source_data!G359="","",IF([1]source_data!K359="","",[1]tailored_settings!$B$13))</f>
        <v>Grant purpose</v>
      </c>
      <c r="AG357" s="18" t="str">
        <f>IF([1]source_data!G359="","",IF([1]source_data!K359="","",[1]source_data!K359))</f>
        <v>Appliances</v>
      </c>
      <c r="AH357" s="18" t="str">
        <f>IF([1]source_data!G359="","",IF([1]source_data!M359="","",[1]tailored_settings!$B$14))</f>
        <v/>
      </c>
      <c r="AI357" s="18" t="str">
        <f>IF([1]source_data!G359="","",IF([1]source_data!M359="","",[1]source_data!M359))</f>
        <v/>
      </c>
    </row>
    <row r="358" spans="1:35" ht="16" x14ac:dyDescent="0.2">
      <c r="A358" s="11" t="str">
        <f>IF([1]source_data!G360="","",IF(AND([1]source_data!C360&lt;&gt;"",[1]tailored_settings!$B$15="Publish"),CONCATENATE([1]tailored_settings!$B$2&amp;[1]source_data!C360),IF(AND([1]source_data!C360&lt;&gt;"",[1]tailored_settings!$B$15="Do not publish"),CONCATENATE([1]tailored_settings!$B$2&amp;TEXT(ROW(A358)-1,"0000")&amp;"_"&amp;TEXT(F358,"yyyy-mm")),CONCATENATE([1]tailored_settings!$B$2&amp;TEXT(ROW(A358)-1,"0000")&amp;"_"&amp;TEXT(F358,"yyyy-mm")))))</f>
        <v>360G-Longleigh-E25-00444W</v>
      </c>
      <c r="B358" s="11" t="str">
        <f>IF([1]source_data!G360="","",IF([1]source_data!E360&lt;&gt;"",[1]source_data!E360,CONCATENATE("Grant to "&amp;G358)))</f>
        <v>Grant to Individual Recipient</v>
      </c>
      <c r="C358" s="11" t="str">
        <f>IF([1]source_data!G360="","",IF([1]source_data!F360="",_xlfn.XLOOKUP(T358,[1]tailored_settings!$B$20:$B$25,[1]tailored_settings!$A$20:$A$25,"")))</f>
        <v>Providing financial aid during a time of crisis</v>
      </c>
      <c r="D358" s="12">
        <f>IF([1]source_data!G360="","",IF([1]source_data!G360="","",[1]source_data!G360))</f>
        <v>310</v>
      </c>
      <c r="E358" s="11" t="str">
        <f>IF([1]source_data!G360="","",[1]tailored_settings!$B$3)</f>
        <v>GBP</v>
      </c>
      <c r="F358" s="13" t="str">
        <f>IF([1]source_data!G360="","",IF([1]source_data!H360="","",[1]source_data!H360))</f>
        <v>2025-12-17</v>
      </c>
      <c r="G358" s="11" t="str">
        <f>IF([1]source_data!G360="","",[1]tailored_settings!$B$5)</f>
        <v>Individual Recipient</v>
      </c>
      <c r="H358" s="11" t="str">
        <f>IF([1]source_data!G360="","",IF(AND([1]source_data!A360&lt;&gt;"",[1]tailored_settings!$B$16="Publish"),CONCATENATE([1]tailored_settings!$B$2&amp;[1]source_data!A360),IF(AND([1]source_data!A360&lt;&gt;"",[1]tailored_settings!$B$16="Do not publish"),CONCATENATE([1]tailored_settings!$B$4&amp;TEXT(ROW(A358)-1,"0000")&amp;"_"&amp;TEXT(F358,"yyyy-mm")),CONCATENATE([1]tailored_settings!$B$4&amp;TEXT(ROW(A358)-1,"0000")&amp;"_"&amp;TEXT(F358,"yyyy-mm")))))</f>
        <v>360G-Longleigh-IND-0357_2025-12</v>
      </c>
      <c r="I358" s="11" t="str">
        <f>IF([1]source_data!G360="","",[1]tailored_settings!$B$7)</f>
        <v>Longleigh Foundation</v>
      </c>
      <c r="J358" s="11" t="str">
        <f>IF([1]source_data!G360="","",[1]tailored_settings!$B$6)</f>
        <v>GB-CHC-1169016</v>
      </c>
      <c r="K358" s="11" t="str">
        <f>IF([1]source_data!G360="","",IF([1]source_data!I360="","",VLOOKUP([1]source_data!I360,[1]codelist_mapping!A:C,3,FALSE)))</f>
        <v>GTIR040</v>
      </c>
      <c r="L358" s="11" t="str">
        <f>IF([1]source_data!G360="","",IF([1]source_data!J360="","",VLOOKUP([1]source_data!J360,[1]codelist_mapping!A:C,3,FALSE)))</f>
        <v/>
      </c>
      <c r="M358" s="11" t="str">
        <f>IF([1]source_data!G360="","",IF([1]source_data!K360="","",IF([1]source_data!M360&lt;&gt;"",CONCATENATE(VLOOKUP([1]source_data!K360,[1]codelist_mapping!F:H,3,FALSE)&amp;";"&amp;VLOOKUP([1]source_data!L360,[1]codelist_mapping!F:H,3,FALSE)&amp;";"&amp;VLOOKUP([1]source_data!M360,[1]codelist_mapping!F:H,3,FALSE)),IF([1]source_data!L360&lt;&gt;"",CONCATENATE(VLOOKUP([1]source_data!K360,[1]codelist_mapping!F:H,3,FALSE)&amp;";"&amp;VLOOKUP([1]source_data!L360,[1]codelist_mapping!F:H,3,FALSE)),IF([1]source_data!K360&lt;&gt;"",CONCATENATE(VLOOKUP([1]source_data!K360,[1]codelist_mapping!F:H,3,FALSE)))))))</f>
        <v>GTIP070;GTIP050</v>
      </c>
      <c r="N358" s="14" t="str">
        <f>IF([1]source_data!G360="","",IF([1]source_data!D360="","",VLOOKUP([1]source_data!D360,[1]geo_data!A:I,9,FALSE)))</f>
        <v>Thorpe Willoughby &amp; Hambleton</v>
      </c>
      <c r="O358" s="14" t="str">
        <f>IF([1]source_data!G360="","",IF([1]source_data!D360="","",VLOOKUP([1]source_data!D360,[1]geo_data!A:I,8,FALSE)))</f>
        <v>E05014329</v>
      </c>
      <c r="P358" s="14" t="str">
        <f>IF([1]source_data!G360="","",IF(LEFT(O358,3)="E05","WD",IF(LEFT(O358,3)="S13","WD",IF(LEFT(O358,3)="W05","WD",IF(LEFT(O358,3)="W06","UA",IF(LEFT(O358,3)="S12","CA",IF(LEFT(O358,3)="E06","UA",IF(LEFT(O358,3)="E07","NMD",IF(LEFT(O358,3)="E08","MD",IF(LEFT(O358,3)="E09","LONB"))))))))))</f>
        <v>WD</v>
      </c>
      <c r="Q358" s="14" t="str">
        <f>IF([1]source_data!G360="","",IF([1]source_data!D360="","",VLOOKUP([1]source_data!D360,[1]geo_data!A:I,7,FALSE)))</f>
        <v>North Yorkshire</v>
      </c>
      <c r="R358" s="14" t="str">
        <f>IF([1]source_data!G360="","",IF([1]source_data!D360="","",VLOOKUP([1]source_data!D360,[1]geo_data!A:I,6,FALSE)))</f>
        <v>E06000065</v>
      </c>
      <c r="S358" s="14" t="str">
        <f>IF([1]source_data!G360="","",IF(LEFT(R358,3)="E05","WD",IF(LEFT(R358,3)="S13","WD",IF(LEFT(R358,3)="W05","WD",IF(LEFT(R358,3)="W06","UA",IF(LEFT(R358,3)="S12","CA",IF(LEFT(R358,3)="E06","UA",IF(LEFT(R358,3)="E07","NMD",IF(LEFT(R358,3)="E08","MD",IF(LEFT(R358,3)="E09","LONB"))))))))))</f>
        <v>UA</v>
      </c>
      <c r="T358" s="11" t="str">
        <f>IF([1]source_data!G360="","",IF([1]source_data!N360="","",[1]source_data!N360))</f>
        <v>Crisis Grant</v>
      </c>
      <c r="U358" s="15">
        <f>IF([1]source_data!G360="","",[1]tailored_settings!$B$8)</f>
        <v>46239</v>
      </c>
      <c r="V358" s="11" t="str">
        <f>IF([1]source_data!G360="","",[1]tailored_settings!$B$9)</f>
        <v>http://www.longleigh.org/</v>
      </c>
      <c r="W358" s="13" t="str">
        <f>IF([1]source_data!G360="","",IF([1]source_data!O360="","",[1]source_data!O360))</f>
        <v>2025-12-17</v>
      </c>
      <c r="X358" s="16" t="str">
        <f>IF([1]source_data!G360="","",IF([1]source_data!P360="","",[1]source_data!P360))</f>
        <v>2026-01-20</v>
      </c>
      <c r="Y358" s="17">
        <f>IF([1]source_data!G360="","",IF([1]source_data!Q360="","",[1]source_data!Q360))</f>
        <v>1</v>
      </c>
      <c r="Z358" s="18" t="str">
        <f>IF([1]source_data!G360="","",IF([1]source_data!I360="","",[1]tailored_settings!$B$10))</f>
        <v>Primary grant reason</v>
      </c>
      <c r="AA358" s="18" t="str">
        <f>IF([1]source_data!G360="","",IF([1]source_data!I360="","",[1]source_data!I360))</f>
        <v>2. Customer/family receiving medication and/or therapy for a mental health condition or substance addiction.</v>
      </c>
      <c r="AB358" s="18" t="str">
        <f>IF([1]source_data!G360="","",IF([1]source_data!J360="","",[1]tailored_settings!$B$11))</f>
        <v/>
      </c>
      <c r="AC358" s="18" t="str">
        <f>IF([1]source_data!G360="","",IF([1]source_data!J360="","",[1]source_data!J360))</f>
        <v/>
      </c>
      <c r="AD358" s="18" t="str">
        <f>IF([1]source_data!G360="","",IF([1]source_data!K360="","",[1]tailored_settings!$B$12))</f>
        <v>Grant purpose</v>
      </c>
      <c r="AE358" s="18" t="str">
        <f>IF([1]source_data!G360="","",IF([1]source_data!K360="","",[1]source_data!K360))</f>
        <v>Food vouchers</v>
      </c>
      <c r="AF358" s="18" t="str">
        <f>IF([1]source_data!G360="","",IF([1]source_data!K360="","",[1]tailored_settings!$B$13))</f>
        <v>Grant purpose</v>
      </c>
      <c r="AG358" s="18" t="str">
        <f>IF([1]source_data!G360="","",IF([1]source_data!K360="","",[1]source_data!K360))</f>
        <v>Food vouchers</v>
      </c>
      <c r="AH358" s="18" t="str">
        <f>IF([1]source_data!G360="","",IF([1]source_data!M360="","",[1]tailored_settings!$B$14))</f>
        <v/>
      </c>
      <c r="AI358" s="18" t="str">
        <f>IF([1]source_data!G360="","",IF([1]source_data!M360="","",[1]source_data!M360))</f>
        <v/>
      </c>
    </row>
    <row r="359" spans="1:35" ht="16" x14ac:dyDescent="0.2">
      <c r="A359" s="11" t="str">
        <f>IF([1]source_data!G361="","",IF(AND([1]source_data!C361&lt;&gt;"",[1]tailored_settings!$B$15="Publish"),CONCATENATE([1]tailored_settings!$B$2&amp;[1]source_data!C361),IF(AND([1]source_data!C361&lt;&gt;"",[1]tailored_settings!$B$15="Do not publish"),CONCATENATE([1]tailored_settings!$B$2&amp;TEXT(ROW(A359)-1,"0000")&amp;"_"&amp;TEXT(F359,"yyyy-mm")),CONCATENATE([1]tailored_settings!$B$2&amp;TEXT(ROW(A359)-1,"0000")&amp;"_"&amp;TEXT(F359,"yyyy-mm")))))</f>
        <v>360G-Longleigh-E25-00445W</v>
      </c>
      <c r="B359" s="11" t="str">
        <f>IF([1]source_data!G361="","",IF([1]source_data!E361&lt;&gt;"",[1]source_data!E361,CONCATENATE("Grant to "&amp;G359)))</f>
        <v>Grant to Individual Recipient</v>
      </c>
      <c r="C359" s="11" t="str">
        <f>IF([1]source_data!G361="","",IF([1]source_data!F361="",_xlfn.XLOOKUP(T359,[1]tailored_settings!$B$20:$B$25,[1]tailored_settings!$A$20:$A$25,"")))</f>
        <v>Helping to alleviate financial hardship</v>
      </c>
      <c r="D359" s="12">
        <f>IF([1]source_data!G361="","",IF([1]source_data!G361="","",[1]source_data!G361))</f>
        <v>666.49</v>
      </c>
      <c r="E359" s="11" t="str">
        <f>IF([1]source_data!G361="","",[1]tailored_settings!$B$3)</f>
        <v>GBP</v>
      </c>
      <c r="F359" s="13" t="str">
        <f>IF([1]source_data!G361="","",IF([1]source_data!H361="","",[1]source_data!H361))</f>
        <v>2025-12-18</v>
      </c>
      <c r="G359" s="11" t="str">
        <f>IF([1]source_data!G361="","",[1]tailored_settings!$B$5)</f>
        <v>Individual Recipient</v>
      </c>
      <c r="H359" s="11" t="str">
        <f>IF([1]source_data!G361="","",IF(AND([1]source_data!A361&lt;&gt;"",[1]tailored_settings!$B$16="Publish"),CONCATENATE([1]tailored_settings!$B$2&amp;[1]source_data!A361),IF(AND([1]source_data!A361&lt;&gt;"",[1]tailored_settings!$B$16="Do not publish"),CONCATENATE([1]tailored_settings!$B$4&amp;TEXT(ROW(A359)-1,"0000")&amp;"_"&amp;TEXT(F359,"yyyy-mm")),CONCATENATE([1]tailored_settings!$B$4&amp;TEXT(ROW(A359)-1,"0000")&amp;"_"&amp;TEXT(F359,"yyyy-mm")))))</f>
        <v>360G-Longleigh-IND-0358_2025-12</v>
      </c>
      <c r="I359" s="11" t="str">
        <f>IF([1]source_data!G361="","",[1]tailored_settings!$B$7)</f>
        <v>Longleigh Foundation</v>
      </c>
      <c r="J359" s="11" t="str">
        <f>IF([1]source_data!G361="","",[1]tailored_settings!$B$6)</f>
        <v>GB-CHC-1169016</v>
      </c>
      <c r="K359" s="11" t="str">
        <f>IF([1]source_data!G361="","",IF([1]source_data!I361="","",VLOOKUP([1]source_data!I361,[1]codelist_mapping!A:C,3,FALSE)))</f>
        <v>GTIR030</v>
      </c>
      <c r="L359" s="11" t="str">
        <f>IF([1]source_data!G361="","",IF([1]source_data!J361="","",VLOOKUP([1]source_data!J361,[1]codelist_mapping!A:C,3,FALSE)))</f>
        <v/>
      </c>
      <c r="M359" s="11" t="str">
        <f>IF([1]source_data!G361="","",IF([1]source_data!K361="","",IF([1]source_data!M361&lt;&gt;"",CONCATENATE(VLOOKUP([1]source_data!K361,[1]codelist_mapping!F:H,3,FALSE)&amp;";"&amp;VLOOKUP([1]source_data!L361,[1]codelist_mapping!F:H,3,FALSE)&amp;";"&amp;VLOOKUP([1]source_data!M361,[1]codelist_mapping!F:H,3,FALSE)),IF([1]source_data!L361&lt;&gt;"",CONCATENATE(VLOOKUP([1]source_data!K361,[1]codelist_mapping!F:H,3,FALSE)&amp;";"&amp;VLOOKUP([1]source_data!L361,[1]codelist_mapping!F:H,3,FALSE)),IF([1]source_data!K361&lt;&gt;"",CONCATENATE(VLOOKUP([1]source_data!K361,[1]codelist_mapping!F:H,3,FALSE)))))))</f>
        <v>GTIP020;GTIP060</v>
      </c>
      <c r="N359" s="14" t="e">
        <f>IF([1]source_data!G361="","",IF([1]source_data!D361="","",VLOOKUP([1]source_data!D361,[1]geo_data!A:I,9,FALSE)))</f>
        <v>#N/A</v>
      </c>
      <c r="O359" s="14" t="e">
        <f>IF([1]source_data!G361="","",IF([1]source_data!D361="","",VLOOKUP([1]source_data!D361,[1]geo_data!A:I,8,FALSE)))</f>
        <v>#N/A</v>
      </c>
      <c r="P359" s="14" t="e">
        <f>IF([1]source_data!G361="","",IF(LEFT(O359,3)="E05","WD",IF(LEFT(O359,3)="S13","WD",IF(LEFT(O359,3)="W05","WD",IF(LEFT(O359,3)="W06","UA",IF(LEFT(O359,3)="S12","CA",IF(LEFT(O359,3)="E06","UA",IF(LEFT(O359,3)="E07","NMD",IF(LEFT(O359,3)="E08","MD",IF(LEFT(O359,3)="E09","LONB"))))))))))</f>
        <v>#N/A</v>
      </c>
      <c r="Q359" s="14" t="e">
        <f>IF([1]source_data!G361="","",IF([1]source_data!D361="","",VLOOKUP([1]source_data!D361,[1]geo_data!A:I,7,FALSE)))</f>
        <v>#N/A</v>
      </c>
      <c r="R359" s="14" t="e">
        <f>IF([1]source_data!G361="","",IF([1]source_data!D361="","",VLOOKUP([1]source_data!D361,[1]geo_data!A:I,6,FALSE)))</f>
        <v>#N/A</v>
      </c>
      <c r="S359" s="14" t="e">
        <f>IF([1]source_data!G361="","",IF(LEFT(R359,3)="E05","WD",IF(LEFT(R359,3)="S13","WD",IF(LEFT(R359,3)="W05","WD",IF(LEFT(R359,3)="W06","UA",IF(LEFT(R359,3)="S12","CA",IF(LEFT(R359,3)="E06","UA",IF(LEFT(R359,3)="E07","NMD",IF(LEFT(R359,3)="E08","MD",IF(LEFT(R359,3)="E09","LONB"))))))))))</f>
        <v>#N/A</v>
      </c>
      <c r="T359" s="11" t="str">
        <f>IF([1]source_data!G361="","",IF([1]source_data!N361="","",[1]source_data!N361))</f>
        <v>Hardship Grant</v>
      </c>
      <c r="U359" s="15">
        <f>IF([1]source_data!G361="","",[1]tailored_settings!$B$8)</f>
        <v>46239</v>
      </c>
      <c r="V359" s="11" t="str">
        <f>IF([1]source_data!G361="","",[1]tailored_settings!$B$9)</f>
        <v>http://www.longleigh.org/</v>
      </c>
      <c r="W359" s="13" t="str">
        <f>IF([1]source_data!G361="","",IF([1]source_data!O361="","",[1]source_data!O361))</f>
        <v>2025-12-18</v>
      </c>
      <c r="X359" s="16" t="str">
        <f>IF([1]source_data!G361="","",IF([1]source_data!P361="","",[1]source_data!P361))</f>
        <v>2026-01-21</v>
      </c>
      <c r="Y359" s="17">
        <f>IF([1]source_data!G361="","",IF([1]source_data!Q361="","",[1]source_data!Q361))</f>
        <v>1</v>
      </c>
      <c r="Z359" s="18" t="str">
        <f>IF([1]source_data!G361="","",IF([1]source_data!I361="","",[1]tailored_settings!$B$10))</f>
        <v>Primary grant reason</v>
      </c>
      <c r="AA359" s="18" t="str">
        <f>IF([1]source_data!G361="","",IF([1]source_data!I361="","",[1]source_data!I361))</f>
        <v>1. Customer/family with a diagnosed condition or disability</v>
      </c>
      <c r="AB359" s="18" t="str">
        <f>IF([1]source_data!G361="","",IF([1]source_data!J361="","",[1]tailored_settings!$B$11))</f>
        <v/>
      </c>
      <c r="AC359" s="18" t="str">
        <f>IF([1]source_data!G361="","",IF([1]source_data!J361="","",[1]source_data!J361))</f>
        <v/>
      </c>
      <c r="AD359" s="18" t="str">
        <f>IF([1]source_data!G361="","",IF([1]source_data!K361="","",[1]tailored_settings!$B$12))</f>
        <v>Grant purpose</v>
      </c>
      <c r="AE359" s="18" t="str">
        <f>IF([1]source_data!G361="","",IF([1]source_data!K361="","",[1]source_data!K361))</f>
        <v xml:space="preserve">Furniture </v>
      </c>
      <c r="AF359" s="18" t="str">
        <f>IF([1]source_data!G361="","",IF([1]source_data!K361="","",[1]tailored_settings!$B$13))</f>
        <v>Grant purpose</v>
      </c>
      <c r="AG359" s="18" t="str">
        <f>IF([1]source_data!G361="","",IF([1]source_data!K361="","",[1]source_data!K361))</f>
        <v xml:space="preserve">Furniture </v>
      </c>
      <c r="AH359" s="18" t="str">
        <f>IF([1]source_data!G361="","",IF([1]source_data!M361="","",[1]tailored_settings!$B$14))</f>
        <v/>
      </c>
      <c r="AI359" s="18" t="str">
        <f>IF([1]source_data!G361="","",IF([1]source_data!M361="","",[1]source_data!M361))</f>
        <v/>
      </c>
    </row>
    <row r="360" spans="1:35" ht="16" x14ac:dyDescent="0.2">
      <c r="A360" s="11" t="str">
        <f>IF([1]source_data!G362="","",IF(AND([1]source_data!C362&lt;&gt;"",[1]tailored_settings!$B$15="Publish"),CONCATENATE([1]tailored_settings!$B$2&amp;[1]source_data!C362),IF(AND([1]source_data!C362&lt;&gt;"",[1]tailored_settings!$B$15="Do not publish"),CONCATENATE([1]tailored_settings!$B$2&amp;TEXT(ROW(A360)-1,"0000")&amp;"_"&amp;TEXT(F360,"yyyy-mm")),CONCATENATE([1]tailored_settings!$B$2&amp;TEXT(ROW(A360)-1,"0000")&amp;"_"&amp;TEXT(F360,"yyyy-mm")))))</f>
        <v>360G-Longleigh-E25-00446W</v>
      </c>
      <c r="B360" s="11" t="str">
        <f>IF([1]source_data!G362="","",IF([1]source_data!E362&lt;&gt;"",[1]source_data!E362,CONCATENATE("Grant to "&amp;G360)))</f>
        <v>Grant to Individual Recipient</v>
      </c>
      <c r="C360" s="11" t="str">
        <f>IF([1]source_data!G362="","",IF([1]source_data!F362="",_xlfn.XLOOKUP(T360,[1]tailored_settings!$B$20:$B$25,[1]tailored_settings!$A$20:$A$25,"")))</f>
        <v xml:space="preserve">Providing new flooring </v>
      </c>
      <c r="D360" s="12">
        <f>IF([1]source_data!G362="","",IF([1]source_data!G362="","",[1]source_data!G362))</f>
        <v>1993</v>
      </c>
      <c r="E360" s="11" t="str">
        <f>IF([1]source_data!G362="","",[1]tailored_settings!$B$3)</f>
        <v>GBP</v>
      </c>
      <c r="F360" s="13" t="str">
        <f>IF([1]source_data!G362="","",IF([1]source_data!H362="","",[1]source_data!H362))</f>
        <v>2025-12-22</v>
      </c>
      <c r="G360" s="11" t="str">
        <f>IF([1]source_data!G362="","",[1]tailored_settings!$B$5)</f>
        <v>Individual Recipient</v>
      </c>
      <c r="H360" s="11" t="str">
        <f>IF([1]source_data!G362="","",IF(AND([1]source_data!A362&lt;&gt;"",[1]tailored_settings!$B$16="Publish"),CONCATENATE([1]tailored_settings!$B$2&amp;[1]source_data!A362),IF(AND([1]source_data!A362&lt;&gt;"",[1]tailored_settings!$B$16="Do not publish"),CONCATENATE([1]tailored_settings!$B$4&amp;TEXT(ROW(A360)-1,"0000")&amp;"_"&amp;TEXT(F360,"yyyy-mm")),CONCATENATE([1]tailored_settings!$B$4&amp;TEXT(ROW(A360)-1,"0000")&amp;"_"&amp;TEXT(F360,"yyyy-mm")))))</f>
        <v>360G-Longleigh-IND-0359_2025-12</v>
      </c>
      <c r="I360" s="11" t="str">
        <f>IF([1]source_data!G362="","",[1]tailored_settings!$B$7)</f>
        <v>Longleigh Foundation</v>
      </c>
      <c r="J360" s="11" t="str">
        <f>IF([1]source_data!G362="","",[1]tailored_settings!$B$6)</f>
        <v>GB-CHC-1169016</v>
      </c>
      <c r="K360" s="11" t="str">
        <f>IF([1]source_data!G362="","",IF([1]source_data!I362="","",VLOOKUP([1]source_data!I362,[1]codelist_mapping!A:C,3,FALSE)))</f>
        <v>GTIR060</v>
      </c>
      <c r="L360" s="11" t="str">
        <f>IF([1]source_data!G362="","",IF([1]source_data!J362="","",VLOOKUP([1]source_data!J362,[1]codelist_mapping!A:C,3,FALSE)))</f>
        <v/>
      </c>
      <c r="M360" s="11" t="str">
        <f>IF([1]source_data!G362="","",IF([1]source_data!K362="","",IF([1]source_data!M362&lt;&gt;"",CONCATENATE(VLOOKUP([1]source_data!K362,[1]codelist_mapping!F:H,3,FALSE)&amp;";"&amp;VLOOKUP([1]source_data!L362,[1]codelist_mapping!F:H,3,FALSE)&amp;";"&amp;VLOOKUP([1]source_data!M362,[1]codelist_mapping!F:H,3,FALSE)),IF([1]source_data!L362&lt;&gt;"",CONCATENATE(VLOOKUP([1]source_data!K362,[1]codelist_mapping!F:H,3,FALSE)&amp;";"&amp;VLOOKUP([1]source_data!L362,[1]codelist_mapping!F:H,3,FALSE)),IF([1]source_data!K362&lt;&gt;"",CONCATENATE(VLOOKUP([1]source_data!K362,[1]codelist_mapping!F:H,3,FALSE)))))))</f>
        <v>GTIP030</v>
      </c>
      <c r="N360" s="14" t="str">
        <f>IF([1]source_data!G362="","",IF([1]source_data!D362="","",VLOOKUP([1]source_data!D362,[1]geo_data!A:I,9,FALSE)))</f>
        <v>Cradley Heath and Old Hill</v>
      </c>
      <c r="O360" s="14" t="str">
        <f>IF([1]source_data!G362="","",IF([1]source_data!D362="","",VLOOKUP([1]source_data!D362,[1]geo_data!A:I,8,FALSE)))</f>
        <v>E05001264</v>
      </c>
      <c r="P360" s="14" t="str">
        <f>IF([1]source_data!G362="","",IF(LEFT(O360,3)="E05","WD",IF(LEFT(O360,3)="S13","WD",IF(LEFT(O360,3)="W05","WD",IF(LEFT(O360,3)="W06","UA",IF(LEFT(O360,3)="S12","CA",IF(LEFT(O360,3)="E06","UA",IF(LEFT(O360,3)="E07","NMD",IF(LEFT(O360,3)="E08","MD",IF(LEFT(O360,3)="E09","LONB"))))))))))</f>
        <v>WD</v>
      </c>
      <c r="Q360" s="14" t="str">
        <f>IF([1]source_data!G362="","",IF([1]source_data!D362="","",VLOOKUP([1]source_data!D362,[1]geo_data!A:I,7,FALSE)))</f>
        <v>Sandwell</v>
      </c>
      <c r="R360" s="14" t="str">
        <f>IF([1]source_data!G362="","",IF([1]source_data!D362="","",VLOOKUP([1]source_data!D362,[1]geo_data!A:I,6,FALSE)))</f>
        <v>E08000028</v>
      </c>
      <c r="S360" s="14" t="str">
        <f>IF([1]source_data!G362="","",IF(LEFT(R360,3)="E05","WD",IF(LEFT(R360,3)="S13","WD",IF(LEFT(R360,3)="W05","WD",IF(LEFT(R360,3)="W06","UA",IF(LEFT(R360,3)="S12","CA",IF(LEFT(R360,3)="E06","UA",IF(LEFT(R360,3)="E07","NMD",IF(LEFT(R360,3)="E08","MD",IF(LEFT(R360,3)="E09","LONB"))))))))))</f>
        <v>MD</v>
      </c>
      <c r="T360" s="11" t="str">
        <f>IF([1]source_data!G362="","",IF([1]source_data!N362="","",[1]source_data!N362))</f>
        <v>Flooring Grant</v>
      </c>
      <c r="U360" s="15">
        <f>IF([1]source_data!G362="","",[1]tailored_settings!$B$8)</f>
        <v>46239</v>
      </c>
      <c r="V360" s="11" t="str">
        <f>IF([1]source_data!G362="","",[1]tailored_settings!$B$9)</f>
        <v>http://www.longleigh.org/</v>
      </c>
      <c r="W360" s="13" t="str">
        <f>IF([1]source_data!G362="","",IF([1]source_data!O362="","",[1]source_data!O362))</f>
        <v>2025-12-22</v>
      </c>
      <c r="X360" s="16" t="str">
        <f>IF([1]source_data!G362="","",IF([1]source_data!P362="","",[1]source_data!P362))</f>
        <v>2026-05-20</v>
      </c>
      <c r="Y360" s="17">
        <f>IF([1]source_data!G362="","",IF([1]source_data!Q362="","",[1]source_data!Q362))</f>
        <v>4</v>
      </c>
      <c r="Z360" s="18" t="str">
        <f>IF([1]source_data!G362="","",IF([1]source_data!I362="","",[1]tailored_settings!$B$10))</f>
        <v>Primary grant reason</v>
      </c>
      <c r="AA360" s="18" t="str">
        <f>IF([1]source_data!G362="","",IF([1]source_data!I362="","",[1]source_data!I362))</f>
        <v>6b. Customer/family under the care of Social Services (Adult or Children’s) - DV</v>
      </c>
      <c r="AB360" s="18" t="str">
        <f>IF([1]source_data!G362="","",IF([1]source_data!J362="","",[1]tailored_settings!$B$11))</f>
        <v/>
      </c>
      <c r="AC360" s="18" t="str">
        <f>IF([1]source_data!G362="","",IF([1]source_data!J362="","",[1]source_data!J362))</f>
        <v/>
      </c>
      <c r="AD360" s="18" t="str">
        <f>IF([1]source_data!G362="","",IF([1]source_data!K362="","",[1]tailored_settings!$B$12))</f>
        <v>Grant purpose</v>
      </c>
      <c r="AE360" s="18" t="str">
        <f>IF([1]source_data!G362="","",IF([1]source_data!K362="","",[1]source_data!K362))</f>
        <v>Flooring</v>
      </c>
      <c r="AF360" s="18" t="str">
        <f>IF([1]source_data!G362="","",IF([1]source_data!K362="","",[1]tailored_settings!$B$13))</f>
        <v>Grant purpose</v>
      </c>
      <c r="AG360" s="18" t="str">
        <f>IF([1]source_data!G362="","",IF([1]source_data!K362="","",[1]source_data!K362))</f>
        <v>Flooring</v>
      </c>
      <c r="AH360" s="18" t="str">
        <f>IF([1]source_data!G362="","",IF([1]source_data!M362="","",[1]tailored_settings!$B$14))</f>
        <v/>
      </c>
      <c r="AI360" s="18" t="str">
        <f>IF([1]source_data!G362="","",IF([1]source_data!M362="","",[1]source_data!M362))</f>
        <v/>
      </c>
    </row>
    <row r="361" spans="1:35" ht="16" x14ac:dyDescent="0.2">
      <c r="A361" s="11" t="str">
        <f>IF([1]source_data!G363="","",IF(AND([1]source_data!C363&lt;&gt;"",[1]tailored_settings!$B$15="Publish"),CONCATENATE([1]tailored_settings!$B$2&amp;[1]source_data!C363),IF(AND([1]source_data!C363&lt;&gt;"",[1]tailored_settings!$B$15="Do not publish"),CONCATENATE([1]tailored_settings!$B$2&amp;TEXT(ROW(A361)-1,"0000")&amp;"_"&amp;TEXT(F361,"yyyy-mm")),CONCATENATE([1]tailored_settings!$B$2&amp;TEXT(ROW(A361)-1,"0000")&amp;"_"&amp;TEXT(F361,"yyyy-mm")))))</f>
        <v>360G-Longleigh-E25-00447W</v>
      </c>
      <c r="B361" s="11" t="str">
        <f>IF([1]source_data!G363="","",IF([1]source_data!E363&lt;&gt;"",[1]source_data!E363,CONCATENATE("Grant to "&amp;G361)))</f>
        <v>Grant to Individual Recipient</v>
      </c>
      <c r="C361" s="11" t="str">
        <f>IF([1]source_data!G363="","",IF([1]source_data!F363="",_xlfn.XLOOKUP(T361,[1]tailored_settings!$B$20:$B$25,[1]tailored_settings!$A$20:$A$25,"")))</f>
        <v>Providing financial aid during a time of crisis</v>
      </c>
      <c r="D361" s="12">
        <f>IF([1]source_data!G363="","",IF([1]source_data!G363="","",[1]source_data!G363))</f>
        <v>350</v>
      </c>
      <c r="E361" s="11" t="str">
        <f>IF([1]source_data!G363="","",[1]tailored_settings!$B$3)</f>
        <v>GBP</v>
      </c>
      <c r="F361" s="13" t="str">
        <f>IF([1]source_data!G363="","",IF([1]source_data!H363="","",[1]source_data!H363))</f>
        <v>2025-12-22</v>
      </c>
      <c r="G361" s="11" t="str">
        <f>IF([1]source_data!G363="","",[1]tailored_settings!$B$5)</f>
        <v>Individual Recipient</v>
      </c>
      <c r="H361" s="11" t="str">
        <f>IF([1]source_data!G363="","",IF(AND([1]source_data!A363&lt;&gt;"",[1]tailored_settings!$B$16="Publish"),CONCATENATE([1]tailored_settings!$B$2&amp;[1]source_data!A363),IF(AND([1]source_data!A363&lt;&gt;"",[1]tailored_settings!$B$16="Do not publish"),CONCATENATE([1]tailored_settings!$B$4&amp;TEXT(ROW(A361)-1,"0000")&amp;"_"&amp;TEXT(F361,"yyyy-mm")),CONCATENATE([1]tailored_settings!$B$4&amp;TEXT(ROW(A361)-1,"0000")&amp;"_"&amp;TEXT(F361,"yyyy-mm")))))</f>
        <v>360G-Longleigh-IND-0360_2025-12</v>
      </c>
      <c r="I361" s="11" t="str">
        <f>IF([1]source_data!G363="","",[1]tailored_settings!$B$7)</f>
        <v>Longleigh Foundation</v>
      </c>
      <c r="J361" s="11" t="str">
        <f>IF([1]source_data!G363="","",[1]tailored_settings!$B$6)</f>
        <v>GB-CHC-1169016</v>
      </c>
      <c r="K361" s="11" t="str">
        <f>IF([1]source_data!G363="","",IF([1]source_data!I363="","",VLOOKUP([1]source_data!I363,[1]codelist_mapping!A:C,3,FALSE)))</f>
        <v>GTIR030</v>
      </c>
      <c r="L361" s="11" t="str">
        <f>IF([1]source_data!G363="","",IF([1]source_data!J363="","",VLOOKUP([1]source_data!J363,[1]codelist_mapping!A:C,3,FALSE)))</f>
        <v/>
      </c>
      <c r="M361" s="11" t="str">
        <f>IF([1]source_data!G363="","",IF([1]source_data!K363="","",IF([1]source_data!M363&lt;&gt;"",CONCATENATE(VLOOKUP([1]source_data!K363,[1]codelist_mapping!F:H,3,FALSE)&amp;";"&amp;VLOOKUP([1]source_data!L363,[1]codelist_mapping!F:H,3,FALSE)&amp;";"&amp;VLOOKUP([1]source_data!M363,[1]codelist_mapping!F:H,3,FALSE)),IF([1]source_data!L363&lt;&gt;"",CONCATENATE(VLOOKUP([1]source_data!K363,[1]codelist_mapping!F:H,3,FALSE)&amp;";"&amp;VLOOKUP([1]source_data!L363,[1]codelist_mapping!F:H,3,FALSE)),IF([1]source_data!K363&lt;&gt;"",CONCATENATE(VLOOKUP([1]source_data!K363,[1]codelist_mapping!F:H,3,FALSE)))))))</f>
        <v>GTIP070;GTIP050</v>
      </c>
      <c r="N361" s="14" t="str">
        <f>IF([1]source_data!G363="","",IF([1]source_data!D363="","",VLOOKUP([1]source_data!D363,[1]geo_data!A:I,9,FALSE)))</f>
        <v>Tenbury</v>
      </c>
      <c r="O361" s="14" t="str">
        <f>IF([1]source_data!G363="","",IF([1]source_data!D363="","",VLOOKUP([1]source_data!D363,[1]geo_data!A:I,8,FALSE)))</f>
        <v>E05015394</v>
      </c>
      <c r="P361" s="14" t="str">
        <f>IF([1]source_data!G363="","",IF(LEFT(O361,3)="E05","WD",IF(LEFT(O361,3)="S13","WD",IF(LEFT(O361,3)="W05","WD",IF(LEFT(O361,3)="W06","UA",IF(LEFT(O361,3)="S12","CA",IF(LEFT(O361,3)="E06","UA",IF(LEFT(O361,3)="E07","NMD",IF(LEFT(O361,3)="E08","MD",IF(LEFT(O361,3)="E09","LONB"))))))))))</f>
        <v>WD</v>
      </c>
      <c r="Q361" s="14" t="str">
        <f>IF([1]source_data!G363="","",IF([1]source_data!D363="","",VLOOKUP([1]source_data!D363,[1]geo_data!A:I,7,FALSE)))</f>
        <v>Malvern Hills</v>
      </c>
      <c r="R361" s="14" t="str">
        <f>IF([1]source_data!G363="","",IF([1]source_data!D363="","",VLOOKUP([1]source_data!D363,[1]geo_data!A:I,6,FALSE)))</f>
        <v>E07000235</v>
      </c>
      <c r="S361" s="14" t="str">
        <f>IF([1]source_data!G363="","",IF(LEFT(R361,3)="E05","WD",IF(LEFT(R361,3)="S13","WD",IF(LEFT(R361,3)="W05","WD",IF(LEFT(R361,3)="W06","UA",IF(LEFT(R361,3)="S12","CA",IF(LEFT(R361,3)="E06","UA",IF(LEFT(R361,3)="E07","NMD",IF(LEFT(R361,3)="E08","MD",IF(LEFT(R361,3)="E09","LONB"))))))))))</f>
        <v>NMD</v>
      </c>
      <c r="T361" s="11" t="str">
        <f>IF([1]source_data!G363="","",IF([1]source_data!N363="","",[1]source_data!N363))</f>
        <v>Crisis Grant</v>
      </c>
      <c r="U361" s="15">
        <f>IF([1]source_data!G363="","",[1]tailored_settings!$B$8)</f>
        <v>46239</v>
      </c>
      <c r="V361" s="11" t="str">
        <f>IF([1]source_data!G363="","",[1]tailored_settings!$B$9)</f>
        <v>http://www.longleigh.org/</v>
      </c>
      <c r="W361" s="13" t="str">
        <f>IF([1]source_data!G363="","",IF([1]source_data!O363="","",[1]source_data!O363))</f>
        <v>2025-12-22</v>
      </c>
      <c r="X361" s="16" t="str">
        <f>IF([1]source_data!G363="","",IF([1]source_data!P363="","",[1]source_data!P363))</f>
        <v>2026-02-20</v>
      </c>
      <c r="Y361" s="17">
        <f>IF([1]source_data!G363="","",IF([1]source_data!Q363="","",[1]source_data!Q363))</f>
        <v>1</v>
      </c>
      <c r="Z361" s="18" t="str">
        <f>IF([1]source_data!G363="","",IF([1]source_data!I363="","",[1]tailored_settings!$B$10))</f>
        <v>Primary grant reason</v>
      </c>
      <c r="AA361" s="18" t="str">
        <f>IF([1]source_data!G363="","",IF([1]source_data!I363="","",[1]source_data!I363))</f>
        <v>1. Customer/family with a diagnosed condition or disability</v>
      </c>
      <c r="AB361" s="18" t="str">
        <f>IF([1]source_data!G363="","",IF([1]source_data!J363="","",[1]tailored_settings!$B$11))</f>
        <v/>
      </c>
      <c r="AC361" s="18" t="str">
        <f>IF([1]source_data!G363="","",IF([1]source_data!J363="","",[1]source_data!J363))</f>
        <v/>
      </c>
      <c r="AD361" s="18" t="str">
        <f>IF([1]source_data!G363="","",IF([1]source_data!K363="","",[1]tailored_settings!$B$12))</f>
        <v>Grant purpose</v>
      </c>
      <c r="AE361" s="18" t="str">
        <f>IF([1]source_data!G363="","",IF([1]source_data!K363="","",[1]source_data!K363))</f>
        <v>Food vouchers</v>
      </c>
      <c r="AF361" s="18" t="str">
        <f>IF([1]source_data!G363="","",IF([1]source_data!K363="","",[1]tailored_settings!$B$13))</f>
        <v>Grant purpose</v>
      </c>
      <c r="AG361" s="18" t="str">
        <f>IF([1]source_data!G363="","",IF([1]source_data!K363="","",[1]source_data!K363))</f>
        <v>Food vouchers</v>
      </c>
      <c r="AH361" s="18" t="str">
        <f>IF([1]source_data!G363="","",IF([1]source_data!M363="","",[1]tailored_settings!$B$14))</f>
        <v/>
      </c>
      <c r="AI361" s="18" t="str">
        <f>IF([1]source_data!G363="","",IF([1]source_data!M363="","",[1]source_data!M363))</f>
        <v/>
      </c>
    </row>
    <row r="362" spans="1:35" ht="16" x14ac:dyDescent="0.2">
      <c r="A362" s="11" t="str">
        <f>IF([1]source_data!G364="","",IF(AND([1]source_data!C364&lt;&gt;"",[1]tailored_settings!$B$15="Publish"),CONCATENATE([1]tailored_settings!$B$2&amp;[1]source_data!C364),IF(AND([1]source_data!C364&lt;&gt;"",[1]tailored_settings!$B$15="Do not publish"),CONCATENATE([1]tailored_settings!$B$2&amp;TEXT(ROW(A362)-1,"0000")&amp;"_"&amp;TEXT(F362,"yyyy-mm")),CONCATENATE([1]tailored_settings!$B$2&amp;TEXT(ROW(A362)-1,"0000")&amp;"_"&amp;TEXT(F362,"yyyy-mm")))))</f>
        <v>360G-Longleigh-E25-00448W</v>
      </c>
      <c r="B362" s="11" t="str">
        <f>IF([1]source_data!G364="","",IF([1]source_data!E364&lt;&gt;"",[1]source_data!E364,CONCATENATE("Grant to "&amp;G362)))</f>
        <v>Grant to Individual Recipient</v>
      </c>
      <c r="C362" s="11" t="str">
        <f>IF([1]source_data!G364="","",IF([1]source_data!F364="",_xlfn.XLOOKUP(T362,[1]tailored_settings!$B$20:$B$25,[1]tailored_settings!$A$20:$A$25,"")))</f>
        <v>Providing financial aid during a time of crisis</v>
      </c>
      <c r="D362" s="12">
        <f>IF([1]source_data!G364="","",IF([1]source_data!G364="","",[1]source_data!G364))</f>
        <v>450</v>
      </c>
      <c r="E362" s="11" t="str">
        <f>IF([1]source_data!G364="","",[1]tailored_settings!$B$3)</f>
        <v>GBP</v>
      </c>
      <c r="F362" s="13" t="str">
        <f>IF([1]source_data!G364="","",IF([1]source_data!H364="","",[1]source_data!H364))</f>
        <v>2025-12-22</v>
      </c>
      <c r="G362" s="11" t="str">
        <f>IF([1]source_data!G364="","",[1]tailored_settings!$B$5)</f>
        <v>Individual Recipient</v>
      </c>
      <c r="H362" s="11" t="str">
        <f>IF([1]source_data!G364="","",IF(AND([1]source_data!A364&lt;&gt;"",[1]tailored_settings!$B$16="Publish"),CONCATENATE([1]tailored_settings!$B$2&amp;[1]source_data!A364),IF(AND([1]source_data!A364&lt;&gt;"",[1]tailored_settings!$B$16="Do not publish"),CONCATENATE([1]tailored_settings!$B$4&amp;TEXT(ROW(A362)-1,"0000")&amp;"_"&amp;TEXT(F362,"yyyy-mm")),CONCATENATE([1]tailored_settings!$B$4&amp;TEXT(ROW(A362)-1,"0000")&amp;"_"&amp;TEXT(F362,"yyyy-mm")))))</f>
        <v>360G-Longleigh-IND-0361_2025-12</v>
      </c>
      <c r="I362" s="11" t="str">
        <f>IF([1]source_data!G364="","",[1]tailored_settings!$B$7)</f>
        <v>Longleigh Foundation</v>
      </c>
      <c r="J362" s="11" t="str">
        <f>IF([1]source_data!G364="","",[1]tailored_settings!$B$6)</f>
        <v>GB-CHC-1169016</v>
      </c>
      <c r="K362" s="11" t="str">
        <f>IF([1]source_data!G364="","",IF([1]source_data!I364="","",VLOOKUP([1]source_data!I364,[1]codelist_mapping!A:C,3,FALSE)))</f>
        <v>GTIR030</v>
      </c>
      <c r="L362" s="11" t="str">
        <f>IF([1]source_data!G364="","",IF([1]source_data!J364="","",VLOOKUP([1]source_data!J364,[1]codelist_mapping!A:C,3,FALSE)))</f>
        <v/>
      </c>
      <c r="M362" s="11" t="str">
        <f>IF([1]source_data!G364="","",IF([1]source_data!K364="","",IF([1]source_data!M364&lt;&gt;"",CONCATENATE(VLOOKUP([1]source_data!K364,[1]codelist_mapping!F:H,3,FALSE)&amp;";"&amp;VLOOKUP([1]source_data!L364,[1]codelist_mapping!F:H,3,FALSE)&amp;";"&amp;VLOOKUP([1]source_data!M364,[1]codelist_mapping!F:H,3,FALSE)),IF([1]source_data!L364&lt;&gt;"",CONCATENATE(VLOOKUP([1]source_data!K364,[1]codelist_mapping!F:H,3,FALSE)&amp;";"&amp;VLOOKUP([1]source_data!L364,[1]codelist_mapping!F:H,3,FALSE)),IF([1]source_data!K364&lt;&gt;"",CONCATENATE(VLOOKUP([1]source_data!K364,[1]codelist_mapping!F:H,3,FALSE)))))))</f>
        <v>GTIP070;GTIP050;GTIP080</v>
      </c>
      <c r="N362" s="14" t="str">
        <f>IF([1]source_data!G364="","",IF([1]source_data!D364="","",VLOOKUP([1]source_data!D364,[1]geo_data!A:I,9,FALSE)))</f>
        <v>Smethwick</v>
      </c>
      <c r="O362" s="14" t="str">
        <f>IF([1]source_data!G364="","",IF([1]source_data!D364="","",VLOOKUP([1]source_data!D364,[1]geo_data!A:I,8,FALSE)))</f>
        <v>E05001277</v>
      </c>
      <c r="P362" s="14" t="str">
        <f>IF([1]source_data!G364="","",IF(LEFT(O362,3)="E05","WD",IF(LEFT(O362,3)="S13","WD",IF(LEFT(O362,3)="W05","WD",IF(LEFT(O362,3)="W06","UA",IF(LEFT(O362,3)="S12","CA",IF(LEFT(O362,3)="E06","UA",IF(LEFT(O362,3)="E07","NMD",IF(LEFT(O362,3)="E08","MD",IF(LEFT(O362,3)="E09","LONB"))))))))))</f>
        <v>WD</v>
      </c>
      <c r="Q362" s="14" t="str">
        <f>IF([1]source_data!G364="","",IF([1]source_data!D364="","",VLOOKUP([1]source_data!D364,[1]geo_data!A:I,7,FALSE)))</f>
        <v>Sandwell</v>
      </c>
      <c r="R362" s="14" t="str">
        <f>IF([1]source_data!G364="","",IF([1]source_data!D364="","",VLOOKUP([1]source_data!D364,[1]geo_data!A:I,6,FALSE)))</f>
        <v>E08000028</v>
      </c>
      <c r="S362" s="14" t="str">
        <f>IF([1]source_data!G364="","",IF(LEFT(R362,3)="E05","WD",IF(LEFT(R362,3)="S13","WD",IF(LEFT(R362,3)="W05","WD",IF(LEFT(R362,3)="W06","UA",IF(LEFT(R362,3)="S12","CA",IF(LEFT(R362,3)="E06","UA",IF(LEFT(R362,3)="E07","NMD",IF(LEFT(R362,3)="E08","MD",IF(LEFT(R362,3)="E09","LONB"))))))))))</f>
        <v>MD</v>
      </c>
      <c r="T362" s="11" t="str">
        <f>IF([1]source_data!G364="","",IF([1]source_data!N364="","",[1]source_data!N364))</f>
        <v>Crisis Grant</v>
      </c>
      <c r="U362" s="15">
        <f>IF([1]source_data!G364="","",[1]tailored_settings!$B$8)</f>
        <v>46239</v>
      </c>
      <c r="V362" s="11" t="str">
        <f>IF([1]source_data!G364="","",[1]tailored_settings!$B$9)</f>
        <v>http://www.longleigh.org/</v>
      </c>
      <c r="W362" s="13" t="str">
        <f>IF([1]source_data!G364="","",IF([1]source_data!O364="","",[1]source_data!O364))</f>
        <v>2025-12-22</v>
      </c>
      <c r="X362" s="16" t="str">
        <f>IF([1]source_data!G364="","",IF([1]source_data!P364="","",[1]source_data!P364))</f>
        <v>2026-02-23</v>
      </c>
      <c r="Y362" s="17">
        <f>IF([1]source_data!G364="","",IF([1]source_data!Q364="","",[1]source_data!Q364))</f>
        <v>2</v>
      </c>
      <c r="Z362" s="18" t="str">
        <f>IF([1]source_data!G364="","",IF([1]source_data!I364="","",[1]tailored_settings!$B$10))</f>
        <v>Primary grant reason</v>
      </c>
      <c r="AA362" s="18" t="str">
        <f>IF([1]source_data!G364="","",IF([1]source_data!I364="","",[1]source_data!I364))</f>
        <v>1. Customer/family with a diagnosed condition or disability</v>
      </c>
      <c r="AB362" s="18" t="str">
        <f>IF([1]source_data!G364="","",IF([1]source_data!J364="","",[1]tailored_settings!$B$11))</f>
        <v/>
      </c>
      <c r="AC362" s="18" t="str">
        <f>IF([1]source_data!G364="","",IF([1]source_data!J364="","",[1]source_data!J364))</f>
        <v/>
      </c>
      <c r="AD362" s="18" t="str">
        <f>IF([1]source_data!G364="","",IF([1]source_data!K364="","",[1]tailored_settings!$B$12))</f>
        <v>Grant purpose</v>
      </c>
      <c r="AE362" s="18" t="str">
        <f>IF([1]source_data!G364="","",IF([1]source_data!K364="","",[1]source_data!K364))</f>
        <v>Food vouchers</v>
      </c>
      <c r="AF362" s="18" t="str">
        <f>IF([1]source_data!G364="","",IF([1]source_data!K364="","",[1]tailored_settings!$B$13))</f>
        <v>Grant purpose</v>
      </c>
      <c r="AG362" s="18" t="str">
        <f>IF([1]source_data!G364="","",IF([1]source_data!K364="","",[1]source_data!K364))</f>
        <v>Food vouchers</v>
      </c>
      <c r="AH362" s="18" t="str">
        <f>IF([1]source_data!G364="","",IF([1]source_data!M364="","",[1]tailored_settings!$B$14))</f>
        <v>Grant purpose</v>
      </c>
      <c r="AI362" s="18" t="str">
        <f>IF([1]source_data!G364="","",IF([1]source_data!M364="","",[1]source_data!M364))</f>
        <v>Clothing</v>
      </c>
    </row>
    <row r="363" spans="1:35" ht="16" x14ac:dyDescent="0.2">
      <c r="A363" s="11" t="str">
        <f>IF([1]source_data!G365="","",IF(AND([1]source_data!C365&lt;&gt;"",[1]tailored_settings!$B$15="Publish"),CONCATENATE([1]tailored_settings!$B$2&amp;[1]source_data!C365),IF(AND([1]source_data!C365&lt;&gt;"",[1]tailored_settings!$B$15="Do not publish"),CONCATENATE([1]tailored_settings!$B$2&amp;TEXT(ROW(A363)-1,"0000")&amp;"_"&amp;TEXT(F363,"yyyy-mm")),CONCATENATE([1]tailored_settings!$B$2&amp;TEXT(ROW(A363)-1,"0000")&amp;"_"&amp;TEXT(F363,"yyyy-mm")))))</f>
        <v>360G-Longleigh-E25-00450W</v>
      </c>
      <c r="B363" s="11" t="str">
        <f>IF([1]source_data!G365="","",IF([1]source_data!E365&lt;&gt;"",[1]source_data!E365,CONCATENATE("Grant to "&amp;G363)))</f>
        <v>Grant to Individual Recipient</v>
      </c>
      <c r="C363" s="11" t="str">
        <f>IF([1]source_data!G365="","",IF([1]source_data!F365="",_xlfn.XLOOKUP(T363,[1]tailored_settings!$B$20:$B$25,[1]tailored_settings!$A$20:$A$25,"")))</f>
        <v>Providing financial aid during a time of crisis</v>
      </c>
      <c r="D363" s="12">
        <f>IF([1]source_data!G365="","",IF([1]source_data!G365="","",[1]source_data!G365))</f>
        <v>350</v>
      </c>
      <c r="E363" s="11" t="str">
        <f>IF([1]source_data!G365="","",[1]tailored_settings!$B$3)</f>
        <v>GBP</v>
      </c>
      <c r="F363" s="13" t="str">
        <f>IF([1]source_data!G365="","",IF([1]source_data!H365="","",[1]source_data!H365))</f>
        <v>2025-12-22</v>
      </c>
      <c r="G363" s="11" t="str">
        <f>IF([1]source_data!G365="","",[1]tailored_settings!$B$5)</f>
        <v>Individual Recipient</v>
      </c>
      <c r="H363" s="11" t="str">
        <f>IF([1]source_data!G365="","",IF(AND([1]source_data!A365&lt;&gt;"",[1]tailored_settings!$B$16="Publish"),CONCATENATE([1]tailored_settings!$B$2&amp;[1]source_data!A365),IF(AND([1]source_data!A365&lt;&gt;"",[1]tailored_settings!$B$16="Do not publish"),CONCATENATE([1]tailored_settings!$B$4&amp;TEXT(ROW(A363)-1,"0000")&amp;"_"&amp;TEXT(F363,"yyyy-mm")),CONCATENATE([1]tailored_settings!$B$4&amp;TEXT(ROW(A363)-1,"0000")&amp;"_"&amp;TEXT(F363,"yyyy-mm")))))</f>
        <v>360G-Longleigh-IND-0362_2025-12</v>
      </c>
      <c r="I363" s="11" t="str">
        <f>IF([1]source_data!G365="","",[1]tailored_settings!$B$7)</f>
        <v>Longleigh Foundation</v>
      </c>
      <c r="J363" s="11" t="str">
        <f>IF([1]source_data!G365="","",[1]tailored_settings!$B$6)</f>
        <v>GB-CHC-1169016</v>
      </c>
      <c r="K363" s="11" t="str">
        <f>IF([1]source_data!G365="","",IF([1]source_data!I365="","",VLOOKUP([1]source_data!I365,[1]codelist_mapping!A:C,3,FALSE)))</f>
        <v>GTIR030</v>
      </c>
      <c r="L363" s="11" t="str">
        <f>IF([1]source_data!G365="","",IF([1]source_data!J365="","",VLOOKUP([1]source_data!J365,[1]codelist_mapping!A:C,3,FALSE)))</f>
        <v/>
      </c>
      <c r="M363" s="11" t="str">
        <f>IF([1]source_data!G365="","",IF([1]source_data!K365="","",IF([1]source_data!M365&lt;&gt;"",CONCATENATE(VLOOKUP([1]source_data!K365,[1]codelist_mapping!F:H,3,FALSE)&amp;";"&amp;VLOOKUP([1]source_data!L365,[1]codelist_mapping!F:H,3,FALSE)&amp;";"&amp;VLOOKUP([1]source_data!M365,[1]codelist_mapping!F:H,3,FALSE)),IF([1]source_data!L365&lt;&gt;"",CONCATENATE(VLOOKUP([1]source_data!K365,[1]codelist_mapping!F:H,3,FALSE)&amp;";"&amp;VLOOKUP([1]source_data!L365,[1]codelist_mapping!F:H,3,FALSE)),IF([1]source_data!K365&lt;&gt;"",CONCATENATE(VLOOKUP([1]source_data!K365,[1]codelist_mapping!F:H,3,FALSE)))))))</f>
        <v>GTIP070;GTIP050</v>
      </c>
      <c r="N363" s="14" t="str">
        <f>IF([1]source_data!G365="","",IF([1]source_data!D365="","",VLOOKUP([1]source_data!D365,[1]geo_data!A:I,9,FALSE)))</f>
        <v>Freemantle</v>
      </c>
      <c r="O363" s="14" t="str">
        <f>IF([1]source_data!G365="","",IF([1]source_data!D365="","",VLOOKUP([1]source_data!D365,[1]geo_data!A:I,8,FALSE)))</f>
        <v>E05015496</v>
      </c>
      <c r="P363" s="14" t="str">
        <f>IF([1]source_data!G365="","",IF(LEFT(O363,3)="E05","WD",IF(LEFT(O363,3)="S13","WD",IF(LEFT(O363,3)="W05","WD",IF(LEFT(O363,3)="W06","UA",IF(LEFT(O363,3)="S12","CA",IF(LEFT(O363,3)="E06","UA",IF(LEFT(O363,3)="E07","NMD",IF(LEFT(O363,3)="E08","MD",IF(LEFT(O363,3)="E09","LONB"))))))))))</f>
        <v>WD</v>
      </c>
      <c r="Q363" s="14" t="str">
        <f>IF([1]source_data!G365="","",IF([1]source_data!D365="","",VLOOKUP([1]source_data!D365,[1]geo_data!A:I,7,FALSE)))</f>
        <v>Southampton</v>
      </c>
      <c r="R363" s="14" t="str">
        <f>IF([1]source_data!G365="","",IF([1]source_data!D365="","",VLOOKUP([1]source_data!D365,[1]geo_data!A:I,6,FALSE)))</f>
        <v>E06000045</v>
      </c>
      <c r="S363" s="14" t="str">
        <f>IF([1]source_data!G365="","",IF(LEFT(R363,3)="E05","WD",IF(LEFT(R363,3)="S13","WD",IF(LEFT(R363,3)="W05","WD",IF(LEFT(R363,3)="W06","UA",IF(LEFT(R363,3)="S12","CA",IF(LEFT(R363,3)="E06","UA",IF(LEFT(R363,3)="E07","NMD",IF(LEFT(R363,3)="E08","MD",IF(LEFT(R363,3)="E09","LONB"))))))))))</f>
        <v>UA</v>
      </c>
      <c r="T363" s="11" t="str">
        <f>IF([1]source_data!G365="","",IF([1]source_data!N365="","",[1]source_data!N365))</f>
        <v>Crisis Grant</v>
      </c>
      <c r="U363" s="15">
        <f>IF([1]source_data!G365="","",[1]tailored_settings!$B$8)</f>
        <v>46239</v>
      </c>
      <c r="V363" s="11" t="str">
        <f>IF([1]source_data!G365="","",[1]tailored_settings!$B$9)</f>
        <v>http://www.longleigh.org/</v>
      </c>
      <c r="W363" s="13" t="str">
        <f>IF([1]source_data!G365="","",IF([1]source_data!O365="","",[1]source_data!O365))</f>
        <v>2025-12-22</v>
      </c>
      <c r="X363" s="16" t="str">
        <f>IF([1]source_data!G365="","",IF([1]source_data!P365="","",[1]source_data!P365))</f>
        <v>2026-01-23</v>
      </c>
      <c r="Y363" s="17">
        <f>IF([1]source_data!G365="","",IF([1]source_data!Q365="","",[1]source_data!Q365))</f>
        <v>1</v>
      </c>
      <c r="Z363" s="18" t="str">
        <f>IF([1]source_data!G365="","",IF([1]source_data!I365="","",[1]tailored_settings!$B$10))</f>
        <v>Primary grant reason</v>
      </c>
      <c r="AA363" s="18" t="str">
        <f>IF([1]source_data!G365="","",IF([1]source_data!I365="","",[1]source_data!I365))</f>
        <v>1. Customer/family with a diagnosed condition or disability</v>
      </c>
      <c r="AB363" s="18" t="str">
        <f>IF([1]source_data!G365="","",IF([1]source_data!J365="","",[1]tailored_settings!$B$11))</f>
        <v/>
      </c>
      <c r="AC363" s="18" t="str">
        <f>IF([1]source_data!G365="","",IF([1]source_data!J365="","",[1]source_data!J365))</f>
        <v/>
      </c>
      <c r="AD363" s="18" t="str">
        <f>IF([1]source_data!G365="","",IF([1]source_data!K365="","",[1]tailored_settings!$B$12))</f>
        <v>Grant purpose</v>
      </c>
      <c r="AE363" s="18" t="str">
        <f>IF([1]source_data!G365="","",IF([1]source_data!K365="","",[1]source_data!K365))</f>
        <v>Food vouchers</v>
      </c>
      <c r="AF363" s="18" t="str">
        <f>IF([1]source_data!G365="","",IF([1]source_data!K365="","",[1]tailored_settings!$B$13))</f>
        <v>Grant purpose</v>
      </c>
      <c r="AG363" s="18" t="str">
        <f>IF([1]source_data!G365="","",IF([1]source_data!K365="","",[1]source_data!K365))</f>
        <v>Food vouchers</v>
      </c>
      <c r="AH363" s="18" t="str">
        <f>IF([1]source_data!G365="","",IF([1]source_data!M365="","",[1]tailored_settings!$B$14))</f>
        <v/>
      </c>
      <c r="AI363" s="18" t="str">
        <f>IF([1]source_data!G365="","",IF([1]source_data!M365="","",[1]source_data!M365))</f>
        <v/>
      </c>
    </row>
    <row r="364" spans="1:35" ht="16" x14ac:dyDescent="0.2">
      <c r="A364" s="11" t="str">
        <f>IF([1]source_data!G366="","",IF(AND([1]source_data!C366&lt;&gt;"",[1]tailored_settings!$B$15="Publish"),CONCATENATE([1]tailored_settings!$B$2&amp;[1]source_data!C366),IF(AND([1]source_data!C366&lt;&gt;"",[1]tailored_settings!$B$15="Do not publish"),CONCATENATE([1]tailored_settings!$B$2&amp;TEXT(ROW(A364)-1,"0000")&amp;"_"&amp;TEXT(F364,"yyyy-mm")),CONCATENATE([1]tailored_settings!$B$2&amp;TEXT(ROW(A364)-1,"0000")&amp;"_"&amp;TEXT(F364,"yyyy-mm")))))</f>
        <v>360G-Longleigh-E25-00451W</v>
      </c>
      <c r="B364" s="11" t="str">
        <f>IF([1]source_data!G366="","",IF([1]source_data!E366&lt;&gt;"",[1]source_data!E366,CONCATENATE("Grant to "&amp;G364)))</f>
        <v>Grant to Individual Recipient</v>
      </c>
      <c r="C364" s="11" t="str">
        <f>IF([1]source_data!G366="","",IF([1]source_data!F366="",_xlfn.XLOOKUP(T364,[1]tailored_settings!$B$20:$B$25,[1]tailored_settings!$A$20:$A$25,"")))</f>
        <v>Providing financial aid during a time of crisis</v>
      </c>
      <c r="D364" s="12">
        <f>IF([1]source_data!G366="","",IF([1]source_data!G366="","",[1]source_data!G366))</f>
        <v>350</v>
      </c>
      <c r="E364" s="11" t="str">
        <f>IF([1]source_data!G366="","",[1]tailored_settings!$B$3)</f>
        <v>GBP</v>
      </c>
      <c r="F364" s="13" t="str">
        <f>IF([1]source_data!G366="","",IF([1]source_data!H366="","",[1]source_data!H366))</f>
        <v>2025-12-22</v>
      </c>
      <c r="G364" s="11" t="str">
        <f>IF([1]source_data!G366="","",[1]tailored_settings!$B$5)</f>
        <v>Individual Recipient</v>
      </c>
      <c r="H364" s="11" t="str">
        <f>IF([1]source_data!G366="","",IF(AND([1]source_data!A366&lt;&gt;"",[1]tailored_settings!$B$16="Publish"),CONCATENATE([1]tailored_settings!$B$2&amp;[1]source_data!A366),IF(AND([1]source_data!A366&lt;&gt;"",[1]tailored_settings!$B$16="Do not publish"),CONCATENATE([1]tailored_settings!$B$4&amp;TEXT(ROW(A364)-1,"0000")&amp;"_"&amp;TEXT(F364,"yyyy-mm")),CONCATENATE([1]tailored_settings!$B$4&amp;TEXT(ROW(A364)-1,"0000")&amp;"_"&amp;TEXT(F364,"yyyy-mm")))))</f>
        <v>360G-Longleigh-IND-0363_2025-12</v>
      </c>
      <c r="I364" s="11" t="str">
        <f>IF([1]source_data!G366="","",[1]tailored_settings!$B$7)</f>
        <v>Longleigh Foundation</v>
      </c>
      <c r="J364" s="11" t="str">
        <f>IF([1]source_data!G366="","",[1]tailored_settings!$B$6)</f>
        <v>GB-CHC-1169016</v>
      </c>
      <c r="K364" s="11" t="str">
        <f>IF([1]source_data!G366="","",IF([1]source_data!I366="","",VLOOKUP([1]source_data!I366,[1]codelist_mapping!A:C,3,FALSE)))</f>
        <v>GTIR030</v>
      </c>
      <c r="L364" s="11" t="str">
        <f>IF([1]source_data!G366="","",IF([1]source_data!J366="","",VLOOKUP([1]source_data!J366,[1]codelist_mapping!A:C,3,FALSE)))</f>
        <v/>
      </c>
      <c r="M364" s="11" t="str">
        <f>IF([1]source_data!G366="","",IF([1]source_data!K366="","",IF([1]source_data!M366&lt;&gt;"",CONCATENATE(VLOOKUP([1]source_data!K366,[1]codelist_mapping!F:H,3,FALSE)&amp;";"&amp;VLOOKUP([1]source_data!L366,[1]codelist_mapping!F:H,3,FALSE)&amp;";"&amp;VLOOKUP([1]source_data!M366,[1]codelist_mapping!F:H,3,FALSE)),IF([1]source_data!L366&lt;&gt;"",CONCATENATE(VLOOKUP([1]source_data!K366,[1]codelist_mapping!F:H,3,FALSE)&amp;";"&amp;VLOOKUP([1]source_data!L366,[1]codelist_mapping!F:H,3,FALSE)),IF([1]source_data!K366&lt;&gt;"",CONCATENATE(VLOOKUP([1]source_data!K366,[1]codelist_mapping!F:H,3,FALSE)))))))</f>
        <v>GTIP070;GTIP050</v>
      </c>
      <c r="N364" s="14" t="str">
        <f>IF([1]source_data!G366="","",IF([1]source_data!D366="","",VLOOKUP([1]source_data!D366,[1]geo_data!A:I,9,FALSE)))</f>
        <v>Horsforth</v>
      </c>
      <c r="O364" s="14" t="str">
        <f>IF([1]source_data!G366="","",IF([1]source_data!D366="","",VLOOKUP([1]source_data!D366,[1]geo_data!A:I,8,FALSE)))</f>
        <v>E05011547</v>
      </c>
      <c r="P364" s="14" t="str">
        <f>IF([1]source_data!G366="","",IF(LEFT(O364,3)="E05","WD",IF(LEFT(O364,3)="S13","WD",IF(LEFT(O364,3)="W05","WD",IF(LEFT(O364,3)="W06","UA",IF(LEFT(O364,3)="S12","CA",IF(LEFT(O364,3)="E06","UA",IF(LEFT(O364,3)="E07","NMD",IF(LEFT(O364,3)="E08","MD",IF(LEFT(O364,3)="E09","LONB"))))))))))</f>
        <v>WD</v>
      </c>
      <c r="Q364" s="14" t="str">
        <f>IF([1]source_data!G366="","",IF([1]source_data!D366="","",VLOOKUP([1]source_data!D366,[1]geo_data!A:I,7,FALSE)))</f>
        <v>Leeds</v>
      </c>
      <c r="R364" s="14" t="str">
        <f>IF([1]source_data!G366="","",IF([1]source_data!D366="","",VLOOKUP([1]source_data!D366,[1]geo_data!A:I,6,FALSE)))</f>
        <v>E08000035</v>
      </c>
      <c r="S364" s="14" t="str">
        <f>IF([1]source_data!G366="","",IF(LEFT(R364,3)="E05","WD",IF(LEFT(R364,3)="S13","WD",IF(LEFT(R364,3)="W05","WD",IF(LEFT(R364,3)="W06","UA",IF(LEFT(R364,3)="S12","CA",IF(LEFT(R364,3)="E06","UA",IF(LEFT(R364,3)="E07","NMD",IF(LEFT(R364,3)="E08","MD",IF(LEFT(R364,3)="E09","LONB"))))))))))</f>
        <v>MD</v>
      </c>
      <c r="T364" s="11" t="str">
        <f>IF([1]source_data!G366="","",IF([1]source_data!N366="","",[1]source_data!N366))</f>
        <v>Crisis Grant</v>
      </c>
      <c r="U364" s="15">
        <f>IF([1]source_data!G366="","",[1]tailored_settings!$B$8)</f>
        <v>46239</v>
      </c>
      <c r="V364" s="11" t="str">
        <f>IF([1]source_data!G366="","",[1]tailored_settings!$B$9)</f>
        <v>http://www.longleigh.org/</v>
      </c>
      <c r="W364" s="13" t="str">
        <f>IF([1]source_data!G366="","",IF([1]source_data!O366="","",[1]source_data!O366))</f>
        <v>2025-12-22</v>
      </c>
      <c r="X364" s="16" t="str">
        <f>IF([1]source_data!G366="","",IF([1]source_data!P366="","",[1]source_data!P366))</f>
        <v>2026-01-28</v>
      </c>
      <c r="Y364" s="17">
        <f>IF([1]source_data!G366="","",IF([1]source_data!Q366="","",[1]source_data!Q366))</f>
        <v>1</v>
      </c>
      <c r="Z364" s="18" t="str">
        <f>IF([1]source_data!G366="","",IF([1]source_data!I366="","",[1]tailored_settings!$B$10))</f>
        <v>Primary grant reason</v>
      </c>
      <c r="AA364" s="18" t="str">
        <f>IF([1]source_data!G366="","",IF([1]source_data!I366="","",[1]source_data!I366))</f>
        <v>1. Customer/family with a diagnosed condition or disability</v>
      </c>
      <c r="AB364" s="18" t="str">
        <f>IF([1]source_data!G366="","",IF([1]source_data!J366="","",[1]tailored_settings!$B$11))</f>
        <v/>
      </c>
      <c r="AC364" s="18" t="str">
        <f>IF([1]source_data!G366="","",IF([1]source_data!J366="","",[1]source_data!J366))</f>
        <v/>
      </c>
      <c r="AD364" s="18" t="str">
        <f>IF([1]source_data!G366="","",IF([1]source_data!K366="","",[1]tailored_settings!$B$12))</f>
        <v>Grant purpose</v>
      </c>
      <c r="AE364" s="18" t="str">
        <f>IF([1]source_data!G366="","",IF([1]source_data!K366="","",[1]source_data!K366))</f>
        <v>Food vouchers</v>
      </c>
      <c r="AF364" s="18" t="str">
        <f>IF([1]source_data!G366="","",IF([1]source_data!K366="","",[1]tailored_settings!$B$13))</f>
        <v>Grant purpose</v>
      </c>
      <c r="AG364" s="18" t="str">
        <f>IF([1]source_data!G366="","",IF([1]source_data!K366="","",[1]source_data!K366))</f>
        <v>Food vouchers</v>
      </c>
      <c r="AH364" s="18" t="str">
        <f>IF([1]source_data!G366="","",IF([1]source_data!M366="","",[1]tailored_settings!$B$14))</f>
        <v/>
      </c>
      <c r="AI364" s="18" t="str">
        <f>IF([1]source_data!G366="","",IF([1]source_data!M366="","",[1]source_data!M366))</f>
        <v/>
      </c>
    </row>
    <row r="365" spans="1:35" ht="16" x14ac:dyDescent="0.2">
      <c r="A365" s="11" t="str">
        <f>IF([1]source_data!G367="","",IF(AND([1]source_data!C367&lt;&gt;"",[1]tailored_settings!$B$15="Publish"),CONCATENATE([1]tailored_settings!$B$2&amp;[1]source_data!C367),IF(AND([1]source_data!C367&lt;&gt;"",[1]tailored_settings!$B$15="Do not publish"),CONCATENATE([1]tailored_settings!$B$2&amp;TEXT(ROW(A365)-1,"0000")&amp;"_"&amp;TEXT(F365,"yyyy-mm")),CONCATENATE([1]tailored_settings!$B$2&amp;TEXT(ROW(A365)-1,"0000")&amp;"_"&amp;TEXT(F365,"yyyy-mm")))))</f>
        <v>360G-Longleigh-E25-00453W</v>
      </c>
      <c r="B365" s="11" t="str">
        <f>IF([1]source_data!G367="","",IF([1]source_data!E367&lt;&gt;"",[1]source_data!E367,CONCATENATE("Grant to "&amp;G365)))</f>
        <v>Grant to Individual Recipient</v>
      </c>
      <c r="C365" s="11" t="str">
        <f>IF([1]source_data!G367="","",IF([1]source_data!F367="",_xlfn.XLOOKUP(T365,[1]tailored_settings!$B$20:$B$25,[1]tailored_settings!$A$20:$A$25,"")))</f>
        <v>Providing financial aid during a time of crisis</v>
      </c>
      <c r="D365" s="12">
        <f>IF([1]source_data!G367="","",IF([1]source_data!G367="","",[1]source_data!G367))</f>
        <v>350</v>
      </c>
      <c r="E365" s="11" t="str">
        <f>IF([1]source_data!G367="","",[1]tailored_settings!$B$3)</f>
        <v>GBP</v>
      </c>
      <c r="F365" s="13" t="str">
        <f>IF([1]source_data!G367="","",IF([1]source_data!H367="","",[1]source_data!H367))</f>
        <v>2025-12-23</v>
      </c>
      <c r="G365" s="11" t="str">
        <f>IF([1]source_data!G367="","",[1]tailored_settings!$B$5)</f>
        <v>Individual Recipient</v>
      </c>
      <c r="H365" s="11" t="str">
        <f>IF([1]source_data!G367="","",IF(AND([1]source_data!A367&lt;&gt;"",[1]tailored_settings!$B$16="Publish"),CONCATENATE([1]tailored_settings!$B$2&amp;[1]source_data!A367),IF(AND([1]source_data!A367&lt;&gt;"",[1]tailored_settings!$B$16="Do not publish"),CONCATENATE([1]tailored_settings!$B$4&amp;TEXT(ROW(A365)-1,"0000")&amp;"_"&amp;TEXT(F365,"yyyy-mm")),CONCATENATE([1]tailored_settings!$B$4&amp;TEXT(ROW(A365)-1,"0000")&amp;"_"&amp;TEXT(F365,"yyyy-mm")))))</f>
        <v>360G-Longleigh-IND-0364_2025-12</v>
      </c>
      <c r="I365" s="11" t="str">
        <f>IF([1]source_data!G367="","",[1]tailored_settings!$B$7)</f>
        <v>Longleigh Foundation</v>
      </c>
      <c r="J365" s="11" t="str">
        <f>IF([1]source_data!G367="","",[1]tailored_settings!$B$6)</f>
        <v>GB-CHC-1169016</v>
      </c>
      <c r="K365" s="11" t="str">
        <f>IF([1]source_data!G367="","",IF([1]source_data!I367="","",VLOOKUP([1]source_data!I367,[1]codelist_mapping!A:C,3,FALSE)))</f>
        <v>GTIR030</v>
      </c>
      <c r="L365" s="11" t="str">
        <f>IF([1]source_data!G367="","",IF([1]source_data!J367="","",VLOOKUP([1]source_data!J367,[1]codelist_mapping!A:C,3,FALSE)))</f>
        <v/>
      </c>
      <c r="M365" s="11" t="str">
        <f>IF([1]source_data!G367="","",IF([1]source_data!K367="","",IF([1]source_data!M367&lt;&gt;"",CONCATENATE(VLOOKUP([1]source_data!K367,[1]codelist_mapping!F:H,3,FALSE)&amp;";"&amp;VLOOKUP([1]source_data!L367,[1]codelist_mapping!F:H,3,FALSE)&amp;";"&amp;VLOOKUP([1]source_data!M367,[1]codelist_mapping!F:H,3,FALSE)),IF([1]source_data!L367&lt;&gt;"",CONCATENATE(VLOOKUP([1]source_data!K367,[1]codelist_mapping!F:H,3,FALSE)&amp;";"&amp;VLOOKUP([1]source_data!L367,[1]codelist_mapping!F:H,3,FALSE)),IF([1]source_data!K367&lt;&gt;"",CONCATENATE(VLOOKUP([1]source_data!K367,[1]codelist_mapping!F:H,3,FALSE)))))))</f>
        <v>GTIP070;GTIP080</v>
      </c>
      <c r="N365" s="14" t="str">
        <f>IF([1]source_data!G367="","",IF([1]source_data!D367="","",VLOOKUP([1]source_data!D367,[1]geo_data!A:I,9,FALSE)))</f>
        <v>Polegate Central</v>
      </c>
      <c r="O365" s="14" t="str">
        <f>IF([1]source_data!G367="","",IF([1]source_data!D367="","",VLOOKUP([1]source_data!D367,[1]geo_data!A:I,8,FALSE)))</f>
        <v>E05011655</v>
      </c>
      <c r="P365" s="14" t="str">
        <f>IF([1]source_data!G367="","",IF(LEFT(O365,3)="E05","WD",IF(LEFT(O365,3)="S13","WD",IF(LEFT(O365,3)="W05","WD",IF(LEFT(O365,3)="W06","UA",IF(LEFT(O365,3)="S12","CA",IF(LEFT(O365,3)="E06","UA",IF(LEFT(O365,3)="E07","NMD",IF(LEFT(O365,3)="E08","MD",IF(LEFT(O365,3)="E09","LONB"))))))))))</f>
        <v>WD</v>
      </c>
      <c r="Q365" s="14" t="str">
        <f>IF([1]source_data!G367="","",IF([1]source_data!D367="","",VLOOKUP([1]source_data!D367,[1]geo_data!A:I,7,FALSE)))</f>
        <v>Wealden</v>
      </c>
      <c r="R365" s="14" t="str">
        <f>IF([1]source_data!G367="","",IF([1]source_data!D367="","",VLOOKUP([1]source_data!D367,[1]geo_data!A:I,6,FALSE)))</f>
        <v>E07000065</v>
      </c>
      <c r="S365" s="14" t="str">
        <f>IF([1]source_data!G367="","",IF(LEFT(R365,3)="E05","WD",IF(LEFT(R365,3)="S13","WD",IF(LEFT(R365,3)="W05","WD",IF(LEFT(R365,3)="W06","UA",IF(LEFT(R365,3)="S12","CA",IF(LEFT(R365,3)="E06","UA",IF(LEFT(R365,3)="E07","NMD",IF(LEFT(R365,3)="E08","MD",IF(LEFT(R365,3)="E09","LONB"))))))))))</f>
        <v>NMD</v>
      </c>
      <c r="T365" s="11" t="str">
        <f>IF([1]source_data!G367="","",IF([1]source_data!N367="","",[1]source_data!N367))</f>
        <v>Crisis Grant</v>
      </c>
      <c r="U365" s="15">
        <f>IF([1]source_data!G367="","",[1]tailored_settings!$B$8)</f>
        <v>46239</v>
      </c>
      <c r="V365" s="11" t="str">
        <f>IF([1]source_data!G367="","",[1]tailored_settings!$B$9)</f>
        <v>http://www.longleigh.org/</v>
      </c>
      <c r="W365" s="13" t="str">
        <f>IF([1]source_data!G367="","",IF([1]source_data!O367="","",[1]source_data!O367))</f>
        <v>2025-12-23</v>
      </c>
      <c r="X365" s="16" t="str">
        <f>IF([1]source_data!G367="","",IF([1]source_data!P367="","",[1]source_data!P367))</f>
        <v>2026-02-24</v>
      </c>
      <c r="Y365" s="17">
        <f>IF([1]source_data!G367="","",IF([1]source_data!Q367="","",[1]source_data!Q367))</f>
        <v>2</v>
      </c>
      <c r="Z365" s="18" t="str">
        <f>IF([1]source_data!G367="","",IF([1]source_data!I367="","",[1]tailored_settings!$B$10))</f>
        <v>Primary grant reason</v>
      </c>
      <c r="AA365" s="18" t="str">
        <f>IF([1]source_data!G367="","",IF([1]source_data!I367="","",[1]source_data!I367))</f>
        <v>1. Customer/family with a diagnosed condition or disability</v>
      </c>
      <c r="AB365" s="18" t="str">
        <f>IF([1]source_data!G367="","",IF([1]source_data!J367="","",[1]tailored_settings!$B$11))</f>
        <v/>
      </c>
      <c r="AC365" s="18" t="str">
        <f>IF([1]source_data!G367="","",IF([1]source_data!J367="","",[1]source_data!J367))</f>
        <v/>
      </c>
      <c r="AD365" s="18" t="str">
        <f>IF([1]source_data!G367="","",IF([1]source_data!K367="","",[1]tailored_settings!$B$12))</f>
        <v>Grant purpose</v>
      </c>
      <c r="AE365" s="18" t="str">
        <f>IF([1]source_data!G367="","",IF([1]source_data!K367="","",[1]source_data!K367))</f>
        <v>Food vouchers</v>
      </c>
      <c r="AF365" s="18" t="str">
        <f>IF([1]source_data!G367="","",IF([1]source_data!K367="","",[1]tailored_settings!$B$13))</f>
        <v>Grant purpose</v>
      </c>
      <c r="AG365" s="18" t="str">
        <f>IF([1]source_data!G367="","",IF([1]source_data!K367="","",[1]source_data!K367))</f>
        <v>Food vouchers</v>
      </c>
      <c r="AH365" s="18" t="str">
        <f>IF([1]source_data!G367="","",IF([1]source_data!M367="","",[1]tailored_settings!$B$14))</f>
        <v/>
      </c>
      <c r="AI365" s="18" t="str">
        <f>IF([1]source_data!G367="","",IF([1]source_data!M367="","",[1]source_data!M367))</f>
        <v/>
      </c>
    </row>
    <row r="366" spans="1:35" ht="16" x14ac:dyDescent="0.2">
      <c r="A366" s="11" t="str">
        <f>IF([1]source_data!G368="","",IF(AND([1]source_data!C368&lt;&gt;"",[1]tailored_settings!$B$15="Publish"),CONCATENATE([1]tailored_settings!$B$2&amp;[1]source_data!C368),IF(AND([1]source_data!C368&lt;&gt;"",[1]tailored_settings!$B$15="Do not publish"),CONCATENATE([1]tailored_settings!$B$2&amp;TEXT(ROW(A366)-1,"0000")&amp;"_"&amp;TEXT(F366,"yyyy-mm")),CONCATENATE([1]tailored_settings!$B$2&amp;TEXT(ROW(A366)-1,"0000")&amp;"_"&amp;TEXT(F366,"yyyy-mm")))))</f>
        <v>360G-Longleigh-E25-00454W</v>
      </c>
      <c r="B366" s="11" t="str">
        <f>IF([1]source_data!G368="","",IF([1]source_data!E368&lt;&gt;"",[1]source_data!E368,CONCATENATE("Grant to "&amp;G366)))</f>
        <v>Grant to Individual Recipient</v>
      </c>
      <c r="C366" s="11" t="str">
        <f>IF([1]source_data!G368="","",IF([1]source_data!F368="",_xlfn.XLOOKUP(T366,[1]tailored_settings!$B$20:$B$25,[1]tailored_settings!$A$20:$A$25,"")))</f>
        <v>Providing financial aid during a time of crisis</v>
      </c>
      <c r="D366" s="12">
        <f>IF([1]source_data!G368="","",IF([1]source_data!G368="","",[1]source_data!G368))</f>
        <v>350</v>
      </c>
      <c r="E366" s="11" t="str">
        <f>IF([1]source_data!G368="","",[1]tailored_settings!$B$3)</f>
        <v>GBP</v>
      </c>
      <c r="F366" s="13" t="str">
        <f>IF([1]source_data!G368="","",IF([1]source_data!H368="","",[1]source_data!H368))</f>
        <v>2025-12-22</v>
      </c>
      <c r="G366" s="11" t="str">
        <f>IF([1]source_data!G368="","",[1]tailored_settings!$B$5)</f>
        <v>Individual Recipient</v>
      </c>
      <c r="H366" s="11" t="str">
        <f>IF([1]source_data!G368="","",IF(AND([1]source_data!A368&lt;&gt;"",[1]tailored_settings!$B$16="Publish"),CONCATENATE([1]tailored_settings!$B$2&amp;[1]source_data!A368),IF(AND([1]source_data!A368&lt;&gt;"",[1]tailored_settings!$B$16="Do not publish"),CONCATENATE([1]tailored_settings!$B$4&amp;TEXT(ROW(A366)-1,"0000")&amp;"_"&amp;TEXT(F366,"yyyy-mm")),CONCATENATE([1]tailored_settings!$B$4&amp;TEXT(ROW(A366)-1,"0000")&amp;"_"&amp;TEXT(F366,"yyyy-mm")))))</f>
        <v>360G-Longleigh-IND-0365_2025-12</v>
      </c>
      <c r="I366" s="11" t="str">
        <f>IF([1]source_data!G368="","",[1]tailored_settings!$B$7)</f>
        <v>Longleigh Foundation</v>
      </c>
      <c r="J366" s="11" t="str">
        <f>IF([1]source_data!G368="","",[1]tailored_settings!$B$6)</f>
        <v>GB-CHC-1169016</v>
      </c>
      <c r="K366" s="11" t="str">
        <f>IF([1]source_data!G368="","",IF([1]source_data!I368="","",VLOOKUP([1]source_data!I368,[1]codelist_mapping!A:C,3,FALSE)))</f>
        <v>GTIR010</v>
      </c>
      <c r="L366" s="11" t="str">
        <f>IF([1]source_data!G368="","",IF([1]source_data!J368="","",VLOOKUP([1]source_data!J368,[1]codelist_mapping!A:C,3,FALSE)))</f>
        <v/>
      </c>
      <c r="M366" s="11" t="str">
        <f>IF([1]source_data!G368="","",IF([1]source_data!K368="","",IF([1]source_data!M368&lt;&gt;"",CONCATENATE(VLOOKUP([1]source_data!K368,[1]codelist_mapping!F:H,3,FALSE)&amp;";"&amp;VLOOKUP([1]source_data!L368,[1]codelist_mapping!F:H,3,FALSE)&amp;";"&amp;VLOOKUP([1]source_data!M368,[1]codelist_mapping!F:H,3,FALSE)),IF([1]source_data!L368&lt;&gt;"",CONCATENATE(VLOOKUP([1]source_data!K368,[1]codelist_mapping!F:H,3,FALSE)&amp;";"&amp;VLOOKUP([1]source_data!L368,[1]codelist_mapping!F:H,3,FALSE)),IF([1]source_data!K368&lt;&gt;"",CONCATENATE(VLOOKUP([1]source_data!K368,[1]codelist_mapping!F:H,3,FALSE)))))))</f>
        <v>GTIP070;GTIP050</v>
      </c>
      <c r="N366" s="14" t="str">
        <f>IF([1]source_data!G368="","",IF([1]source_data!D368="","",VLOOKUP([1]source_data!D368,[1]geo_data!A:I,9,FALSE)))</f>
        <v>Dewsbury East</v>
      </c>
      <c r="O366" s="14" t="str">
        <f>IF([1]source_data!G368="","",IF([1]source_data!D368="","",VLOOKUP([1]source_data!D368,[1]geo_data!A:I,8,FALSE)))</f>
        <v>E05001398</v>
      </c>
      <c r="P366" s="14" t="str">
        <f>IF([1]source_data!G368="","",IF(LEFT(O366,3)="E05","WD",IF(LEFT(O366,3)="S13","WD",IF(LEFT(O366,3)="W05","WD",IF(LEFT(O366,3)="W06","UA",IF(LEFT(O366,3)="S12","CA",IF(LEFT(O366,3)="E06","UA",IF(LEFT(O366,3)="E07","NMD",IF(LEFT(O366,3)="E08","MD",IF(LEFT(O366,3)="E09","LONB"))))))))))</f>
        <v>WD</v>
      </c>
      <c r="Q366" s="14" t="str">
        <f>IF([1]source_data!G368="","",IF([1]source_data!D368="","",VLOOKUP([1]source_data!D368,[1]geo_data!A:I,7,FALSE)))</f>
        <v>Kirklees</v>
      </c>
      <c r="R366" s="14" t="str">
        <f>IF([1]source_data!G368="","",IF([1]source_data!D368="","",VLOOKUP([1]source_data!D368,[1]geo_data!A:I,6,FALSE)))</f>
        <v>E08000034</v>
      </c>
      <c r="S366" s="14" t="str">
        <f>IF([1]source_data!G368="","",IF(LEFT(R366,3)="E05","WD",IF(LEFT(R366,3)="S13","WD",IF(LEFT(R366,3)="W05","WD",IF(LEFT(R366,3)="W06","UA",IF(LEFT(R366,3)="S12","CA",IF(LEFT(R366,3)="E06","UA",IF(LEFT(R366,3)="E07","NMD",IF(LEFT(R366,3)="E08","MD",IF(LEFT(R366,3)="E09","LONB"))))))))))</f>
        <v>MD</v>
      </c>
      <c r="T366" s="11" t="str">
        <f>IF([1]source_data!G368="","",IF([1]source_data!N368="","",[1]source_data!N368))</f>
        <v>Crisis Grant</v>
      </c>
      <c r="U366" s="15">
        <f>IF([1]source_data!G368="","",[1]tailored_settings!$B$8)</f>
        <v>46239</v>
      </c>
      <c r="V366" s="11" t="str">
        <f>IF([1]source_data!G368="","",[1]tailored_settings!$B$9)</f>
        <v>http://www.longleigh.org/</v>
      </c>
      <c r="W366" s="13" t="str">
        <f>IF([1]source_data!G368="","",IF([1]source_data!O368="","",[1]source_data!O368))</f>
        <v>2025-12-22</v>
      </c>
      <c r="X366" s="16" t="str">
        <f>IF([1]source_data!G368="","",IF([1]source_data!P368="","",[1]source_data!P368))</f>
        <v>2026-01-06</v>
      </c>
      <c r="Y366" s="17">
        <f>IF([1]source_data!G368="","",IF([1]source_data!Q368="","",[1]source_data!Q368))</f>
        <v>0</v>
      </c>
      <c r="Z366" s="18" t="str">
        <f>IF([1]source_data!G368="","",IF([1]source_data!I368="","",[1]tailored_settings!$B$10))</f>
        <v>Primary grant reason</v>
      </c>
      <c r="AA366" s="18" t="str">
        <f>IF([1]source_data!G368="","",IF([1]source_data!I368="","",[1]source_data!I368))</f>
        <v>7. Customer/family with a child/ren in receipt of means-tested free school meals.</v>
      </c>
      <c r="AB366" s="18" t="str">
        <f>IF([1]source_data!G368="","",IF([1]source_data!J368="","",[1]tailored_settings!$B$11))</f>
        <v/>
      </c>
      <c r="AC366" s="18" t="str">
        <f>IF([1]source_data!G368="","",IF([1]source_data!J368="","",[1]source_data!J368))</f>
        <v/>
      </c>
      <c r="AD366" s="18" t="str">
        <f>IF([1]source_data!G368="","",IF([1]source_data!K368="","",[1]tailored_settings!$B$12))</f>
        <v>Grant purpose</v>
      </c>
      <c r="AE366" s="18" t="str">
        <f>IF([1]source_data!G368="","",IF([1]source_data!K368="","",[1]source_data!K368))</f>
        <v>Food vouchers</v>
      </c>
      <c r="AF366" s="18" t="str">
        <f>IF([1]source_data!G368="","",IF([1]source_data!K368="","",[1]tailored_settings!$B$13))</f>
        <v>Grant purpose</v>
      </c>
      <c r="AG366" s="18" t="str">
        <f>IF([1]source_data!G368="","",IF([1]source_data!K368="","",[1]source_data!K368))</f>
        <v>Food vouchers</v>
      </c>
      <c r="AH366" s="18" t="str">
        <f>IF([1]source_data!G368="","",IF([1]source_data!M368="","",[1]tailored_settings!$B$14))</f>
        <v/>
      </c>
      <c r="AI366" s="18" t="str">
        <f>IF([1]source_data!G368="","",IF([1]source_data!M368="","",[1]source_data!M368))</f>
        <v/>
      </c>
    </row>
    <row r="367" spans="1:35" ht="16" x14ac:dyDescent="0.2">
      <c r="A367" s="11" t="str">
        <f>IF([1]source_data!G369="","",IF(AND([1]source_data!C369&lt;&gt;"",[1]tailored_settings!$B$15="Publish"),CONCATENATE([1]tailored_settings!$B$2&amp;[1]source_data!C369),IF(AND([1]source_data!C369&lt;&gt;"",[1]tailored_settings!$B$15="Do not publish"),CONCATENATE([1]tailored_settings!$B$2&amp;TEXT(ROW(A367)-1,"0000")&amp;"_"&amp;TEXT(F367,"yyyy-mm")),CONCATENATE([1]tailored_settings!$B$2&amp;TEXT(ROW(A367)-1,"0000")&amp;"_"&amp;TEXT(F367,"yyyy-mm")))))</f>
        <v>360G-Longleigh-E25-00455W</v>
      </c>
      <c r="B367" s="11" t="str">
        <f>IF([1]source_data!G369="","",IF([1]source_data!E369&lt;&gt;"",[1]source_data!E369,CONCATENATE("Grant to "&amp;G367)))</f>
        <v>Grant to Individual Recipient</v>
      </c>
      <c r="C367" s="11" t="str">
        <f>IF([1]source_data!G369="","",IF([1]source_data!F369="",_xlfn.XLOOKUP(T367,[1]tailored_settings!$B$20:$B$25,[1]tailored_settings!$A$20:$A$25,"")))</f>
        <v>Providing financial aid during a time of crisis</v>
      </c>
      <c r="D367" s="12">
        <f>IF([1]source_data!G369="","",IF([1]source_data!G369="","",[1]source_data!G369))</f>
        <v>350</v>
      </c>
      <c r="E367" s="11" t="str">
        <f>IF([1]source_data!G369="","",[1]tailored_settings!$B$3)</f>
        <v>GBP</v>
      </c>
      <c r="F367" s="13" t="str">
        <f>IF([1]source_data!G369="","",IF([1]source_data!H369="","",[1]source_data!H369))</f>
        <v>2025-12-23</v>
      </c>
      <c r="G367" s="11" t="str">
        <f>IF([1]source_data!G369="","",[1]tailored_settings!$B$5)</f>
        <v>Individual Recipient</v>
      </c>
      <c r="H367" s="11" t="str">
        <f>IF([1]source_data!G369="","",IF(AND([1]source_data!A369&lt;&gt;"",[1]tailored_settings!$B$16="Publish"),CONCATENATE([1]tailored_settings!$B$2&amp;[1]source_data!A369),IF(AND([1]source_data!A369&lt;&gt;"",[1]tailored_settings!$B$16="Do not publish"),CONCATENATE([1]tailored_settings!$B$4&amp;TEXT(ROW(A367)-1,"0000")&amp;"_"&amp;TEXT(F367,"yyyy-mm")),CONCATENATE([1]tailored_settings!$B$4&amp;TEXT(ROW(A367)-1,"0000")&amp;"_"&amp;TEXT(F367,"yyyy-mm")))))</f>
        <v>360G-Longleigh-IND-0366_2025-12</v>
      </c>
      <c r="I367" s="11" t="str">
        <f>IF([1]source_data!G369="","",[1]tailored_settings!$B$7)</f>
        <v>Longleigh Foundation</v>
      </c>
      <c r="J367" s="11" t="str">
        <f>IF([1]source_data!G369="","",[1]tailored_settings!$B$6)</f>
        <v>GB-CHC-1169016</v>
      </c>
      <c r="K367" s="11" t="str">
        <f>IF([1]source_data!G369="","",IF([1]source_data!I369="","",VLOOKUP([1]source_data!I369,[1]codelist_mapping!A:C,3,FALSE)))</f>
        <v>GTIR010</v>
      </c>
      <c r="L367" s="11" t="str">
        <f>IF([1]source_data!G369="","",IF([1]source_data!J369="","",VLOOKUP([1]source_data!J369,[1]codelist_mapping!A:C,3,FALSE)))</f>
        <v/>
      </c>
      <c r="M367" s="11" t="str">
        <f>IF([1]source_data!G369="","",IF([1]source_data!K369="","",IF([1]source_data!M369&lt;&gt;"",CONCATENATE(VLOOKUP([1]source_data!K369,[1]codelist_mapping!F:H,3,FALSE)&amp;";"&amp;VLOOKUP([1]source_data!L369,[1]codelist_mapping!F:H,3,FALSE)&amp;";"&amp;VLOOKUP([1]source_data!M369,[1]codelist_mapping!F:H,3,FALSE)),IF([1]source_data!L369&lt;&gt;"",CONCATENATE(VLOOKUP([1]source_data!K369,[1]codelist_mapping!F:H,3,FALSE)&amp;";"&amp;VLOOKUP([1]source_data!L369,[1]codelist_mapping!F:H,3,FALSE)),IF([1]source_data!K369&lt;&gt;"",CONCATENATE(VLOOKUP([1]source_data!K369,[1]codelist_mapping!F:H,3,FALSE)))))))</f>
        <v>GTIP070;GTIP050</v>
      </c>
      <c r="N367" s="14" t="str">
        <f>IF([1]source_data!G369="","",IF([1]source_data!D369="","",VLOOKUP([1]source_data!D369,[1]geo_data!A:I,9,FALSE)))</f>
        <v>Dines Green &amp; Grove Farm</v>
      </c>
      <c r="O367" s="14" t="str">
        <f>IF([1]source_data!G369="","",IF([1]source_data!D369="","",VLOOKUP([1]source_data!D369,[1]geo_data!A:I,8,FALSE)))</f>
        <v>E05015853</v>
      </c>
      <c r="P367" s="14" t="str">
        <f>IF([1]source_data!G369="","",IF(LEFT(O367,3)="E05","WD",IF(LEFT(O367,3)="S13","WD",IF(LEFT(O367,3)="W05","WD",IF(LEFT(O367,3)="W06","UA",IF(LEFT(O367,3)="S12","CA",IF(LEFT(O367,3)="E06","UA",IF(LEFT(O367,3)="E07","NMD",IF(LEFT(O367,3)="E08","MD",IF(LEFT(O367,3)="E09","LONB"))))))))))</f>
        <v>WD</v>
      </c>
      <c r="Q367" s="14" t="str">
        <f>IF([1]source_data!G369="","",IF([1]source_data!D369="","",VLOOKUP([1]source_data!D369,[1]geo_data!A:I,7,FALSE)))</f>
        <v>Worcester</v>
      </c>
      <c r="R367" s="14" t="str">
        <f>IF([1]source_data!G369="","",IF([1]source_data!D369="","",VLOOKUP([1]source_data!D369,[1]geo_data!A:I,6,FALSE)))</f>
        <v>E07000237</v>
      </c>
      <c r="S367" s="14" t="str">
        <f>IF([1]source_data!G369="","",IF(LEFT(R367,3)="E05","WD",IF(LEFT(R367,3)="S13","WD",IF(LEFT(R367,3)="W05","WD",IF(LEFT(R367,3)="W06","UA",IF(LEFT(R367,3)="S12","CA",IF(LEFT(R367,3)="E06","UA",IF(LEFT(R367,3)="E07","NMD",IF(LEFT(R367,3)="E08","MD",IF(LEFT(R367,3)="E09","LONB"))))))))))</f>
        <v>NMD</v>
      </c>
      <c r="T367" s="11" t="str">
        <f>IF([1]source_data!G369="","",IF([1]source_data!N369="","",[1]source_data!N369))</f>
        <v>Crisis Grant</v>
      </c>
      <c r="U367" s="15">
        <f>IF([1]source_data!G369="","",[1]tailored_settings!$B$8)</f>
        <v>46239</v>
      </c>
      <c r="V367" s="11" t="str">
        <f>IF([1]source_data!G369="","",[1]tailored_settings!$B$9)</f>
        <v>http://www.longleigh.org/</v>
      </c>
      <c r="W367" s="13" t="str">
        <f>IF([1]source_data!G369="","",IF([1]source_data!O369="","",[1]source_data!O369))</f>
        <v>2025-12-23</v>
      </c>
      <c r="X367" s="16" t="str">
        <f>IF([1]source_data!G369="","",IF([1]source_data!P369="","",[1]source_data!P369))</f>
        <v>2026-02-13</v>
      </c>
      <c r="Y367" s="17">
        <f>IF([1]source_data!G369="","",IF([1]source_data!Q369="","",[1]source_data!Q369))</f>
        <v>1</v>
      </c>
      <c r="Z367" s="18" t="str">
        <f>IF([1]source_data!G369="","",IF([1]source_data!I369="","",[1]tailored_settings!$B$10))</f>
        <v>Primary grant reason</v>
      </c>
      <c r="AA367" s="18" t="str">
        <f>IF([1]source_data!G369="","",IF([1]source_data!I369="","",[1]source_data!I369))</f>
        <v>7. Customer/family with a child/ren in receipt of means-tested free school meals.</v>
      </c>
      <c r="AB367" s="18" t="str">
        <f>IF([1]source_data!G369="","",IF([1]source_data!J369="","",[1]tailored_settings!$B$11))</f>
        <v/>
      </c>
      <c r="AC367" s="18" t="str">
        <f>IF([1]source_data!G369="","",IF([1]source_data!J369="","",[1]source_data!J369))</f>
        <v/>
      </c>
      <c r="AD367" s="18" t="str">
        <f>IF([1]source_data!G369="","",IF([1]source_data!K369="","",[1]tailored_settings!$B$12))</f>
        <v>Grant purpose</v>
      </c>
      <c r="AE367" s="18" t="str">
        <f>IF([1]source_data!G369="","",IF([1]source_data!K369="","",[1]source_data!K369))</f>
        <v>Food vouchers</v>
      </c>
      <c r="AF367" s="18" t="str">
        <f>IF([1]source_data!G369="","",IF([1]source_data!K369="","",[1]tailored_settings!$B$13))</f>
        <v>Grant purpose</v>
      </c>
      <c r="AG367" s="18" t="str">
        <f>IF([1]source_data!G369="","",IF([1]source_data!K369="","",[1]source_data!K369))</f>
        <v>Food vouchers</v>
      </c>
      <c r="AH367" s="18" t="str">
        <f>IF([1]source_data!G369="","",IF([1]source_data!M369="","",[1]tailored_settings!$B$14))</f>
        <v/>
      </c>
      <c r="AI367" s="18" t="str">
        <f>IF([1]source_data!G369="","",IF([1]source_data!M369="","",[1]source_data!M369))</f>
        <v/>
      </c>
    </row>
    <row r="368" spans="1:35" ht="16" x14ac:dyDescent="0.2">
      <c r="A368" s="11" t="str">
        <f>IF([1]source_data!G370="","",IF(AND([1]source_data!C370&lt;&gt;"",[1]tailored_settings!$B$15="Publish"),CONCATENATE([1]tailored_settings!$B$2&amp;[1]source_data!C370),IF(AND([1]source_data!C370&lt;&gt;"",[1]tailored_settings!$B$15="Do not publish"),CONCATENATE([1]tailored_settings!$B$2&amp;TEXT(ROW(A368)-1,"0000")&amp;"_"&amp;TEXT(F368,"yyyy-mm")),CONCATENATE([1]tailored_settings!$B$2&amp;TEXT(ROW(A368)-1,"0000")&amp;"_"&amp;TEXT(F368,"yyyy-mm")))))</f>
        <v>360G-Longleigh-E25-00456W</v>
      </c>
      <c r="B368" s="11" t="str">
        <f>IF([1]source_data!G370="","",IF([1]source_data!E370&lt;&gt;"",[1]source_data!E370,CONCATENATE("Grant to "&amp;G368)))</f>
        <v>Grant to Individual Recipient</v>
      </c>
      <c r="C368" s="11" t="str">
        <f>IF([1]source_data!G370="","",IF([1]source_data!F370="",_xlfn.XLOOKUP(T368,[1]tailored_settings!$B$20:$B$25,[1]tailored_settings!$A$20:$A$25,"")))</f>
        <v>Providing financial aid during a time of crisis</v>
      </c>
      <c r="D368" s="12">
        <f>IF([1]source_data!G370="","",IF([1]source_data!G370="","",[1]source_data!G370))</f>
        <v>350</v>
      </c>
      <c r="E368" s="11" t="str">
        <f>IF([1]source_data!G370="","",[1]tailored_settings!$B$3)</f>
        <v>GBP</v>
      </c>
      <c r="F368" s="13" t="str">
        <f>IF([1]source_data!G370="","",IF([1]source_data!H370="","",[1]source_data!H370))</f>
        <v>2025-12-22</v>
      </c>
      <c r="G368" s="11" t="str">
        <f>IF([1]source_data!G370="","",[1]tailored_settings!$B$5)</f>
        <v>Individual Recipient</v>
      </c>
      <c r="H368" s="11" t="str">
        <f>IF([1]source_data!G370="","",IF(AND([1]source_data!A370&lt;&gt;"",[1]tailored_settings!$B$16="Publish"),CONCATENATE([1]tailored_settings!$B$2&amp;[1]source_data!A370),IF(AND([1]source_data!A370&lt;&gt;"",[1]tailored_settings!$B$16="Do not publish"),CONCATENATE([1]tailored_settings!$B$4&amp;TEXT(ROW(A368)-1,"0000")&amp;"_"&amp;TEXT(F368,"yyyy-mm")),CONCATENATE([1]tailored_settings!$B$4&amp;TEXT(ROW(A368)-1,"0000")&amp;"_"&amp;TEXT(F368,"yyyy-mm")))))</f>
        <v>360G-Longleigh-IND-0367_2025-12</v>
      </c>
      <c r="I368" s="11" t="str">
        <f>IF([1]source_data!G370="","",[1]tailored_settings!$B$7)</f>
        <v>Longleigh Foundation</v>
      </c>
      <c r="J368" s="11" t="str">
        <f>IF([1]source_data!G370="","",[1]tailored_settings!$B$6)</f>
        <v>GB-CHC-1169016</v>
      </c>
      <c r="K368" s="11" t="str">
        <f>IF([1]source_data!G370="","",IF([1]source_data!I370="","",VLOOKUP([1]source_data!I370,[1]codelist_mapping!A:C,3,FALSE)))</f>
        <v>GTIR030</v>
      </c>
      <c r="L368" s="11" t="str">
        <f>IF([1]source_data!G370="","",IF([1]source_data!J370="","",VLOOKUP([1]source_data!J370,[1]codelist_mapping!A:C,3,FALSE)))</f>
        <v/>
      </c>
      <c r="M368" s="11" t="str">
        <f>IF([1]source_data!G370="","",IF([1]source_data!K370="","",IF([1]source_data!M370&lt;&gt;"",CONCATENATE(VLOOKUP([1]source_data!K370,[1]codelist_mapping!F:H,3,FALSE)&amp;";"&amp;VLOOKUP([1]source_data!L370,[1]codelist_mapping!F:H,3,FALSE)&amp;";"&amp;VLOOKUP([1]source_data!M370,[1]codelist_mapping!F:H,3,FALSE)),IF([1]source_data!L370&lt;&gt;"",CONCATENATE(VLOOKUP([1]source_data!K370,[1]codelist_mapping!F:H,3,FALSE)&amp;";"&amp;VLOOKUP([1]source_data!L370,[1]codelist_mapping!F:H,3,FALSE)),IF([1]source_data!K370&lt;&gt;"",CONCATENATE(VLOOKUP([1]source_data!K370,[1]codelist_mapping!F:H,3,FALSE)))))))</f>
        <v>GTIP070;GTIP050</v>
      </c>
      <c r="N368" s="14" t="str">
        <f>IF([1]source_data!G370="","",IF([1]source_data!D370="","",VLOOKUP([1]source_data!D370,[1]geo_data!A:I,9,FALSE)))</f>
        <v>Galley Common</v>
      </c>
      <c r="O368" s="14" t="str">
        <f>IF([1]source_data!G370="","",IF([1]source_data!D370="","",VLOOKUP([1]source_data!D370,[1]geo_data!A:I,8,FALSE)))</f>
        <v>E05015835</v>
      </c>
      <c r="P368" s="14" t="str">
        <f>IF([1]source_data!G370="","",IF(LEFT(O368,3)="E05","WD",IF(LEFT(O368,3)="S13","WD",IF(LEFT(O368,3)="W05","WD",IF(LEFT(O368,3)="W06","UA",IF(LEFT(O368,3)="S12","CA",IF(LEFT(O368,3)="E06","UA",IF(LEFT(O368,3)="E07","NMD",IF(LEFT(O368,3)="E08","MD",IF(LEFT(O368,3)="E09","LONB"))))))))))</f>
        <v>WD</v>
      </c>
      <c r="Q368" s="14" t="str">
        <f>IF([1]source_data!G370="","",IF([1]source_data!D370="","",VLOOKUP([1]source_data!D370,[1]geo_data!A:I,7,FALSE)))</f>
        <v>Nuneaton and Bedworth</v>
      </c>
      <c r="R368" s="14" t="str">
        <f>IF([1]source_data!G370="","",IF([1]source_data!D370="","",VLOOKUP([1]source_data!D370,[1]geo_data!A:I,6,FALSE)))</f>
        <v>E07000219</v>
      </c>
      <c r="S368" s="14" t="str">
        <f>IF([1]source_data!G370="","",IF(LEFT(R368,3)="E05","WD",IF(LEFT(R368,3)="S13","WD",IF(LEFT(R368,3)="W05","WD",IF(LEFT(R368,3)="W06","UA",IF(LEFT(R368,3)="S12","CA",IF(LEFT(R368,3)="E06","UA",IF(LEFT(R368,3)="E07","NMD",IF(LEFT(R368,3)="E08","MD",IF(LEFT(R368,3)="E09","LONB"))))))))))</f>
        <v>NMD</v>
      </c>
      <c r="T368" s="11" t="str">
        <f>IF([1]source_data!G370="","",IF([1]source_data!N370="","",[1]source_data!N370))</f>
        <v>Crisis Grant</v>
      </c>
      <c r="U368" s="15">
        <f>IF([1]source_data!G370="","",[1]tailored_settings!$B$8)</f>
        <v>46239</v>
      </c>
      <c r="V368" s="11" t="str">
        <f>IF([1]source_data!G370="","",[1]tailored_settings!$B$9)</f>
        <v>http://www.longleigh.org/</v>
      </c>
      <c r="W368" s="13" t="str">
        <f>IF([1]source_data!G370="","",IF([1]source_data!O370="","",[1]source_data!O370))</f>
        <v>2025-12-22</v>
      </c>
      <c r="X368" s="16" t="str">
        <f>IF([1]source_data!G370="","",IF([1]source_data!P370="","",[1]source_data!P370))</f>
        <v>2026-01-23</v>
      </c>
      <c r="Y368" s="17">
        <f>IF([1]source_data!G370="","",IF([1]source_data!Q370="","",[1]source_data!Q370))</f>
        <v>1</v>
      </c>
      <c r="Z368" s="18" t="str">
        <f>IF([1]source_data!G370="","",IF([1]source_data!I370="","",[1]tailored_settings!$B$10))</f>
        <v>Primary grant reason</v>
      </c>
      <c r="AA368" s="18" t="str">
        <f>IF([1]source_data!G370="","",IF([1]source_data!I370="","",[1]source_data!I370))</f>
        <v>1. Customer/family with a diagnosed condition or disability</v>
      </c>
      <c r="AB368" s="18" t="str">
        <f>IF([1]source_data!G370="","",IF([1]source_data!J370="","",[1]tailored_settings!$B$11))</f>
        <v/>
      </c>
      <c r="AC368" s="18" t="str">
        <f>IF([1]source_data!G370="","",IF([1]source_data!J370="","",[1]source_data!J370))</f>
        <v/>
      </c>
      <c r="AD368" s="18" t="str">
        <f>IF([1]source_data!G370="","",IF([1]source_data!K370="","",[1]tailored_settings!$B$12))</f>
        <v>Grant purpose</v>
      </c>
      <c r="AE368" s="18" t="str">
        <f>IF([1]source_data!G370="","",IF([1]source_data!K370="","",[1]source_data!K370))</f>
        <v>Food vouchers</v>
      </c>
      <c r="AF368" s="18" t="str">
        <f>IF([1]source_data!G370="","",IF([1]source_data!K370="","",[1]tailored_settings!$B$13))</f>
        <v>Grant purpose</v>
      </c>
      <c r="AG368" s="18" t="str">
        <f>IF([1]source_data!G370="","",IF([1]source_data!K370="","",[1]source_data!K370))</f>
        <v>Food vouchers</v>
      </c>
      <c r="AH368" s="18" t="str">
        <f>IF([1]source_data!G370="","",IF([1]source_data!M370="","",[1]tailored_settings!$B$14))</f>
        <v/>
      </c>
      <c r="AI368" s="18" t="str">
        <f>IF([1]source_data!G370="","",IF([1]source_data!M370="","",[1]source_data!M370))</f>
        <v/>
      </c>
    </row>
    <row r="369" spans="1:35" ht="16" x14ac:dyDescent="0.2">
      <c r="A369" s="11" t="str">
        <f>IF([1]source_data!G371="","",IF(AND([1]source_data!C371&lt;&gt;"",[1]tailored_settings!$B$15="Publish"),CONCATENATE([1]tailored_settings!$B$2&amp;[1]source_data!C371),IF(AND([1]source_data!C371&lt;&gt;"",[1]tailored_settings!$B$15="Do not publish"),CONCATENATE([1]tailored_settings!$B$2&amp;TEXT(ROW(A369)-1,"0000")&amp;"_"&amp;TEXT(F369,"yyyy-mm")),CONCATENATE([1]tailored_settings!$B$2&amp;TEXT(ROW(A369)-1,"0000")&amp;"_"&amp;TEXT(F369,"yyyy-mm")))))</f>
        <v>360G-Longleigh-E25-00457W</v>
      </c>
      <c r="B369" s="11" t="str">
        <f>IF([1]source_data!G371="","",IF([1]source_data!E371&lt;&gt;"",[1]source_data!E371,CONCATENATE("Grant to "&amp;G369)))</f>
        <v>Grant to Individual Recipient</v>
      </c>
      <c r="C369" s="11" t="str">
        <f>IF([1]source_data!G371="","",IF([1]source_data!F371="",_xlfn.XLOOKUP(T369,[1]tailored_settings!$B$20:$B$25,[1]tailored_settings!$A$20:$A$25,"")))</f>
        <v>Providing financial aid during a time of crisis</v>
      </c>
      <c r="D369" s="12">
        <f>IF([1]source_data!G371="","",IF([1]source_data!G371="","",[1]source_data!G371))</f>
        <v>350</v>
      </c>
      <c r="E369" s="11" t="str">
        <f>IF([1]source_data!G371="","",[1]tailored_settings!$B$3)</f>
        <v>GBP</v>
      </c>
      <c r="F369" s="13" t="str">
        <f>IF([1]source_data!G371="","",IF([1]source_data!H371="","",[1]source_data!H371))</f>
        <v>2025-12-23</v>
      </c>
      <c r="G369" s="11" t="str">
        <f>IF([1]source_data!G371="","",[1]tailored_settings!$B$5)</f>
        <v>Individual Recipient</v>
      </c>
      <c r="H369" s="11" t="str">
        <f>IF([1]source_data!G371="","",IF(AND([1]source_data!A371&lt;&gt;"",[1]tailored_settings!$B$16="Publish"),CONCATENATE([1]tailored_settings!$B$2&amp;[1]source_data!A371),IF(AND([1]source_data!A371&lt;&gt;"",[1]tailored_settings!$B$16="Do not publish"),CONCATENATE([1]tailored_settings!$B$4&amp;TEXT(ROW(A369)-1,"0000")&amp;"_"&amp;TEXT(F369,"yyyy-mm")),CONCATENATE([1]tailored_settings!$B$4&amp;TEXT(ROW(A369)-1,"0000")&amp;"_"&amp;TEXT(F369,"yyyy-mm")))))</f>
        <v>360G-Longleigh-IND-0368_2025-12</v>
      </c>
      <c r="I369" s="11" t="str">
        <f>IF([1]source_data!G371="","",[1]tailored_settings!$B$7)</f>
        <v>Longleigh Foundation</v>
      </c>
      <c r="J369" s="11" t="str">
        <f>IF([1]source_data!G371="","",[1]tailored_settings!$B$6)</f>
        <v>GB-CHC-1169016</v>
      </c>
      <c r="K369" s="11" t="str">
        <f>IF([1]source_data!G371="","",IF([1]source_data!I371="","",VLOOKUP([1]source_data!I371,[1]codelist_mapping!A:C,3,FALSE)))</f>
        <v>GTIR030</v>
      </c>
      <c r="L369" s="11" t="str">
        <f>IF([1]source_data!G371="","",IF([1]source_data!J371="","",VLOOKUP([1]source_data!J371,[1]codelist_mapping!A:C,3,FALSE)))</f>
        <v/>
      </c>
      <c r="M369" s="11" t="str">
        <f>IF([1]source_data!G371="","",IF([1]source_data!K371="","",IF([1]source_data!M371&lt;&gt;"",CONCATENATE(VLOOKUP([1]source_data!K371,[1]codelist_mapping!F:H,3,FALSE)&amp;";"&amp;VLOOKUP([1]source_data!L371,[1]codelist_mapping!F:H,3,FALSE)&amp;";"&amp;VLOOKUP([1]source_data!M371,[1]codelist_mapping!F:H,3,FALSE)),IF([1]source_data!L371&lt;&gt;"",CONCATENATE(VLOOKUP([1]source_data!K371,[1]codelist_mapping!F:H,3,FALSE)&amp;";"&amp;VLOOKUP([1]source_data!L371,[1]codelist_mapping!F:H,3,FALSE)),IF([1]source_data!K371&lt;&gt;"",CONCATENATE(VLOOKUP([1]source_data!K371,[1]codelist_mapping!F:H,3,FALSE)))))))</f>
        <v>GTIP070;GTIP050</v>
      </c>
      <c r="N369" s="14" t="str">
        <f>IF([1]source_data!G371="","",IF([1]source_data!D371="","",VLOOKUP([1]source_data!D371,[1]geo_data!A:I,9,FALSE)))</f>
        <v>Banister &amp; Polygon</v>
      </c>
      <c r="O369" s="14" t="str">
        <f>IF([1]source_data!G371="","",IF([1]source_data!D371="","",VLOOKUP([1]source_data!D371,[1]geo_data!A:I,8,FALSE)))</f>
        <v>E05015490</v>
      </c>
      <c r="P369" s="14" t="str">
        <f>IF([1]source_data!G371="","",IF(LEFT(O369,3)="E05","WD",IF(LEFT(O369,3)="S13","WD",IF(LEFT(O369,3)="W05","WD",IF(LEFT(O369,3)="W06","UA",IF(LEFT(O369,3)="S12","CA",IF(LEFT(O369,3)="E06","UA",IF(LEFT(O369,3)="E07","NMD",IF(LEFT(O369,3)="E08","MD",IF(LEFT(O369,3)="E09","LONB"))))))))))</f>
        <v>WD</v>
      </c>
      <c r="Q369" s="14" t="str">
        <f>IF([1]source_data!G371="","",IF([1]source_data!D371="","",VLOOKUP([1]source_data!D371,[1]geo_data!A:I,7,FALSE)))</f>
        <v>Southampton</v>
      </c>
      <c r="R369" s="14" t="str">
        <f>IF([1]source_data!G371="","",IF([1]source_data!D371="","",VLOOKUP([1]source_data!D371,[1]geo_data!A:I,6,FALSE)))</f>
        <v>E06000045</v>
      </c>
      <c r="S369" s="14" t="str">
        <f>IF([1]source_data!G371="","",IF(LEFT(R369,3)="E05","WD",IF(LEFT(R369,3)="S13","WD",IF(LEFT(R369,3)="W05","WD",IF(LEFT(R369,3)="W06","UA",IF(LEFT(R369,3)="S12","CA",IF(LEFT(R369,3)="E06","UA",IF(LEFT(R369,3)="E07","NMD",IF(LEFT(R369,3)="E08","MD",IF(LEFT(R369,3)="E09","LONB"))))))))))</f>
        <v>UA</v>
      </c>
      <c r="T369" s="11" t="str">
        <f>IF([1]source_data!G371="","",IF([1]source_data!N371="","",[1]source_data!N371))</f>
        <v>Crisis Grant</v>
      </c>
      <c r="U369" s="15">
        <f>IF([1]source_data!G371="","",[1]tailored_settings!$B$8)</f>
        <v>46239</v>
      </c>
      <c r="V369" s="11" t="str">
        <f>IF([1]source_data!G371="","",[1]tailored_settings!$B$9)</f>
        <v>http://www.longleigh.org/</v>
      </c>
      <c r="W369" s="13" t="str">
        <f>IF([1]source_data!G371="","",IF([1]source_data!O371="","",[1]source_data!O371))</f>
        <v>2025-12-23</v>
      </c>
      <c r="X369" s="16" t="str">
        <f>IF([1]source_data!G371="","",IF([1]source_data!P371="","",[1]source_data!P371))</f>
        <v>2026-02-24</v>
      </c>
      <c r="Y369" s="17">
        <f>IF([1]source_data!G371="","",IF([1]source_data!Q371="","",[1]source_data!Q371))</f>
        <v>2</v>
      </c>
      <c r="Z369" s="18" t="str">
        <f>IF([1]source_data!G371="","",IF([1]source_data!I371="","",[1]tailored_settings!$B$10))</f>
        <v>Primary grant reason</v>
      </c>
      <c r="AA369" s="18" t="str">
        <f>IF([1]source_data!G371="","",IF([1]source_data!I371="","",[1]source_data!I371))</f>
        <v>1. Customer/family with a diagnosed condition or disability</v>
      </c>
      <c r="AB369" s="18" t="str">
        <f>IF([1]source_data!G371="","",IF([1]source_data!J371="","",[1]tailored_settings!$B$11))</f>
        <v/>
      </c>
      <c r="AC369" s="18" t="str">
        <f>IF([1]source_data!G371="","",IF([1]source_data!J371="","",[1]source_data!J371))</f>
        <v/>
      </c>
      <c r="AD369" s="18" t="str">
        <f>IF([1]source_data!G371="","",IF([1]source_data!K371="","",[1]tailored_settings!$B$12))</f>
        <v>Grant purpose</v>
      </c>
      <c r="AE369" s="18" t="str">
        <f>IF([1]source_data!G371="","",IF([1]source_data!K371="","",[1]source_data!K371))</f>
        <v>Food vouchers</v>
      </c>
      <c r="AF369" s="18" t="str">
        <f>IF([1]source_data!G371="","",IF([1]source_data!K371="","",[1]tailored_settings!$B$13))</f>
        <v>Grant purpose</v>
      </c>
      <c r="AG369" s="18" t="str">
        <f>IF([1]source_data!G371="","",IF([1]source_data!K371="","",[1]source_data!K371))</f>
        <v>Food vouchers</v>
      </c>
      <c r="AH369" s="18" t="str">
        <f>IF([1]source_data!G371="","",IF([1]source_data!M371="","",[1]tailored_settings!$B$14))</f>
        <v/>
      </c>
      <c r="AI369" s="18" t="str">
        <f>IF([1]source_data!G371="","",IF([1]source_data!M371="","",[1]source_data!M371))</f>
        <v/>
      </c>
    </row>
    <row r="370" spans="1:35" ht="16" x14ac:dyDescent="0.2">
      <c r="A370" s="11" t="str">
        <f>IF([1]source_data!G372="","",IF(AND([1]source_data!C372&lt;&gt;"",[1]tailored_settings!$B$15="Publish"),CONCATENATE([1]tailored_settings!$B$2&amp;[1]source_data!C372),IF(AND([1]source_data!C372&lt;&gt;"",[1]tailored_settings!$B$15="Do not publish"),CONCATENATE([1]tailored_settings!$B$2&amp;TEXT(ROW(A370)-1,"0000")&amp;"_"&amp;TEXT(F370,"yyyy-mm")),CONCATENATE([1]tailored_settings!$B$2&amp;TEXT(ROW(A370)-1,"0000")&amp;"_"&amp;TEXT(F370,"yyyy-mm")))))</f>
        <v>360G-Longleigh-E25-00458W</v>
      </c>
      <c r="B370" s="11" t="str">
        <f>IF([1]source_data!G372="","",IF([1]source_data!E372&lt;&gt;"",[1]source_data!E372,CONCATENATE("Grant to "&amp;G370)))</f>
        <v>Grant to Individual Recipient</v>
      </c>
      <c r="C370" s="11" t="str">
        <f>IF([1]source_data!G372="","",IF([1]source_data!F372="",_xlfn.XLOOKUP(T370,[1]tailored_settings!$B$20:$B$25,[1]tailored_settings!$A$20:$A$25,"")))</f>
        <v>Providing financial aid during a time of crisis</v>
      </c>
      <c r="D370" s="12">
        <f>IF([1]source_data!G372="","",IF([1]source_data!G372="","",[1]source_data!G372))</f>
        <v>350</v>
      </c>
      <c r="E370" s="11" t="str">
        <f>IF([1]source_data!G372="","",[1]tailored_settings!$B$3)</f>
        <v>GBP</v>
      </c>
      <c r="F370" s="13" t="str">
        <f>IF([1]source_data!G372="","",IF([1]source_data!H372="","",[1]source_data!H372))</f>
        <v>2025-12-22</v>
      </c>
      <c r="G370" s="11" t="str">
        <f>IF([1]source_data!G372="","",[1]tailored_settings!$B$5)</f>
        <v>Individual Recipient</v>
      </c>
      <c r="H370" s="11" t="str">
        <f>IF([1]source_data!G372="","",IF(AND([1]source_data!A372&lt;&gt;"",[1]tailored_settings!$B$16="Publish"),CONCATENATE([1]tailored_settings!$B$2&amp;[1]source_data!A372),IF(AND([1]source_data!A372&lt;&gt;"",[1]tailored_settings!$B$16="Do not publish"),CONCATENATE([1]tailored_settings!$B$4&amp;TEXT(ROW(A370)-1,"0000")&amp;"_"&amp;TEXT(F370,"yyyy-mm")),CONCATENATE([1]tailored_settings!$B$4&amp;TEXT(ROW(A370)-1,"0000")&amp;"_"&amp;TEXT(F370,"yyyy-mm")))))</f>
        <v>360G-Longleigh-IND-0369_2025-12</v>
      </c>
      <c r="I370" s="11" t="str">
        <f>IF([1]source_data!G372="","",[1]tailored_settings!$B$7)</f>
        <v>Longleigh Foundation</v>
      </c>
      <c r="J370" s="11" t="str">
        <f>IF([1]source_data!G372="","",[1]tailored_settings!$B$6)</f>
        <v>GB-CHC-1169016</v>
      </c>
      <c r="K370" s="11" t="str">
        <f>IF([1]source_data!G372="","",IF([1]source_data!I372="","",VLOOKUP([1]source_data!I372,[1]codelist_mapping!A:C,3,FALSE)))</f>
        <v>GTIR040</v>
      </c>
      <c r="L370" s="11" t="str">
        <f>IF([1]source_data!G372="","",IF([1]source_data!J372="","",VLOOKUP([1]source_data!J372,[1]codelist_mapping!A:C,3,FALSE)))</f>
        <v/>
      </c>
      <c r="M370" s="11" t="str">
        <f>IF([1]source_data!G372="","",IF([1]source_data!K372="","",IF([1]source_data!M372&lt;&gt;"",CONCATENATE(VLOOKUP([1]source_data!K372,[1]codelist_mapping!F:H,3,FALSE)&amp;";"&amp;VLOOKUP([1]source_data!L372,[1]codelist_mapping!F:H,3,FALSE)&amp;";"&amp;VLOOKUP([1]source_data!M372,[1]codelist_mapping!F:H,3,FALSE)),IF([1]source_data!L372&lt;&gt;"",CONCATENATE(VLOOKUP([1]source_data!K372,[1]codelist_mapping!F:H,3,FALSE)&amp;";"&amp;VLOOKUP([1]source_data!L372,[1]codelist_mapping!F:H,3,FALSE)),IF([1]source_data!K372&lt;&gt;"",CONCATENATE(VLOOKUP([1]source_data!K372,[1]codelist_mapping!F:H,3,FALSE)))))))</f>
        <v>GTIP070;GTIP050</v>
      </c>
      <c r="N370" s="14" t="str">
        <f>IF([1]source_data!G372="","",IF([1]source_data!D372="","",VLOOKUP([1]source_data!D372,[1]geo_data!A:I,9,FALSE)))</f>
        <v>Eastleigh North</v>
      </c>
      <c r="O370" s="14" t="str">
        <f>IF([1]source_data!G372="","",IF([1]source_data!D372="","",VLOOKUP([1]source_data!D372,[1]geo_data!A:I,8,FALSE)))</f>
        <v>E05011192</v>
      </c>
      <c r="P370" s="14" t="str">
        <f>IF([1]source_data!G372="","",IF(LEFT(O370,3)="E05","WD",IF(LEFT(O370,3)="S13","WD",IF(LEFT(O370,3)="W05","WD",IF(LEFT(O370,3)="W06","UA",IF(LEFT(O370,3)="S12","CA",IF(LEFT(O370,3)="E06","UA",IF(LEFT(O370,3)="E07","NMD",IF(LEFT(O370,3)="E08","MD",IF(LEFT(O370,3)="E09","LONB"))))))))))</f>
        <v>WD</v>
      </c>
      <c r="Q370" s="14" t="str">
        <f>IF([1]source_data!G372="","",IF([1]source_data!D372="","",VLOOKUP([1]source_data!D372,[1]geo_data!A:I,7,FALSE)))</f>
        <v>Eastleigh</v>
      </c>
      <c r="R370" s="14" t="str">
        <f>IF([1]source_data!G372="","",IF([1]source_data!D372="","",VLOOKUP([1]source_data!D372,[1]geo_data!A:I,6,FALSE)))</f>
        <v>E07000086</v>
      </c>
      <c r="S370" s="14" t="str">
        <f>IF([1]source_data!G372="","",IF(LEFT(R370,3)="E05","WD",IF(LEFT(R370,3)="S13","WD",IF(LEFT(R370,3)="W05","WD",IF(LEFT(R370,3)="W06","UA",IF(LEFT(R370,3)="S12","CA",IF(LEFT(R370,3)="E06","UA",IF(LEFT(R370,3)="E07","NMD",IF(LEFT(R370,3)="E08","MD",IF(LEFT(R370,3)="E09","LONB"))))))))))</f>
        <v>NMD</v>
      </c>
      <c r="T370" s="11" t="str">
        <f>IF([1]source_data!G372="","",IF([1]source_data!N372="","",[1]source_data!N372))</f>
        <v>Crisis Grant</v>
      </c>
      <c r="U370" s="15">
        <f>IF([1]source_data!G372="","",[1]tailored_settings!$B$8)</f>
        <v>46239</v>
      </c>
      <c r="V370" s="11" t="str">
        <f>IF([1]source_data!G372="","",[1]tailored_settings!$B$9)</f>
        <v>http://www.longleigh.org/</v>
      </c>
      <c r="W370" s="13" t="str">
        <f>IF([1]source_data!G372="","",IF([1]source_data!O372="","",[1]source_data!O372))</f>
        <v>2025-12-22</v>
      </c>
      <c r="X370" s="16" t="str">
        <f>IF([1]source_data!G372="","",IF([1]source_data!P372="","",[1]source_data!P372))</f>
        <v>2026-02-15</v>
      </c>
      <c r="Y370" s="17">
        <f>IF([1]source_data!G372="","",IF([1]source_data!Q372="","",[1]source_data!Q372))</f>
        <v>1</v>
      </c>
      <c r="Z370" s="18" t="str">
        <f>IF([1]source_data!G372="","",IF([1]source_data!I372="","",[1]tailored_settings!$B$10))</f>
        <v>Primary grant reason</v>
      </c>
      <c r="AA370" s="18" t="str">
        <f>IF([1]source_data!G372="","",IF([1]source_data!I372="","",[1]source_data!I372))</f>
        <v>2. Customer/family receiving medication and/or therapy for a mental health condition or substance addiction.</v>
      </c>
      <c r="AB370" s="18" t="str">
        <f>IF([1]source_data!G372="","",IF([1]source_data!J372="","",[1]tailored_settings!$B$11))</f>
        <v/>
      </c>
      <c r="AC370" s="18" t="str">
        <f>IF([1]source_data!G372="","",IF([1]source_data!J372="","",[1]source_data!J372))</f>
        <v/>
      </c>
      <c r="AD370" s="18" t="str">
        <f>IF([1]source_data!G372="","",IF([1]source_data!K372="","",[1]tailored_settings!$B$12))</f>
        <v>Grant purpose</v>
      </c>
      <c r="AE370" s="18" t="str">
        <f>IF([1]source_data!G372="","",IF([1]source_data!K372="","",[1]source_data!K372))</f>
        <v>Food vouchers</v>
      </c>
      <c r="AF370" s="18" t="str">
        <f>IF([1]source_data!G372="","",IF([1]source_data!K372="","",[1]tailored_settings!$B$13))</f>
        <v>Grant purpose</v>
      </c>
      <c r="AG370" s="18" t="str">
        <f>IF([1]source_data!G372="","",IF([1]source_data!K372="","",[1]source_data!K372))</f>
        <v>Food vouchers</v>
      </c>
      <c r="AH370" s="18" t="str">
        <f>IF([1]source_data!G372="","",IF([1]source_data!M372="","",[1]tailored_settings!$B$14))</f>
        <v/>
      </c>
      <c r="AI370" s="18" t="str">
        <f>IF([1]source_data!G372="","",IF([1]source_data!M372="","",[1]source_data!M372))</f>
        <v/>
      </c>
    </row>
    <row r="371" spans="1:35" ht="16" x14ac:dyDescent="0.2">
      <c r="A371" s="11" t="str">
        <f>IF([1]source_data!G373="","",IF(AND([1]source_data!C373&lt;&gt;"",[1]tailored_settings!$B$15="Publish"),CONCATENATE([1]tailored_settings!$B$2&amp;[1]source_data!C373),IF(AND([1]source_data!C373&lt;&gt;"",[1]tailored_settings!$B$15="Do not publish"),CONCATENATE([1]tailored_settings!$B$2&amp;TEXT(ROW(A371)-1,"0000")&amp;"_"&amp;TEXT(F371,"yyyy-mm")),CONCATENATE([1]tailored_settings!$B$2&amp;TEXT(ROW(A371)-1,"0000")&amp;"_"&amp;TEXT(F371,"yyyy-mm")))))</f>
        <v>360G-Longleigh-E25-00459W</v>
      </c>
      <c r="B371" s="11" t="str">
        <f>IF([1]source_data!G373="","",IF([1]source_data!E373&lt;&gt;"",[1]source_data!E373,CONCATENATE("Grant to "&amp;G371)))</f>
        <v>Grant to Individual Recipient</v>
      </c>
      <c r="C371" s="11" t="str">
        <f>IF([1]source_data!G373="","",IF([1]source_data!F373="",_xlfn.XLOOKUP(T371,[1]tailored_settings!$B$20:$B$25,[1]tailored_settings!$A$20:$A$25,"")))</f>
        <v>Providing financial aid during a time of crisis</v>
      </c>
      <c r="D371" s="12">
        <f>IF([1]source_data!G373="","",IF([1]source_data!G373="","",[1]source_data!G373))</f>
        <v>350</v>
      </c>
      <c r="E371" s="11" t="str">
        <f>IF([1]source_data!G373="","",[1]tailored_settings!$B$3)</f>
        <v>GBP</v>
      </c>
      <c r="F371" s="13" t="str">
        <f>IF([1]source_data!G373="","",IF([1]source_data!H373="","",[1]source_data!H373))</f>
        <v>2025-12-22</v>
      </c>
      <c r="G371" s="11" t="str">
        <f>IF([1]source_data!G373="","",[1]tailored_settings!$B$5)</f>
        <v>Individual Recipient</v>
      </c>
      <c r="H371" s="11" t="str">
        <f>IF([1]source_data!G373="","",IF(AND([1]source_data!A373&lt;&gt;"",[1]tailored_settings!$B$16="Publish"),CONCATENATE([1]tailored_settings!$B$2&amp;[1]source_data!A373),IF(AND([1]source_data!A373&lt;&gt;"",[1]tailored_settings!$B$16="Do not publish"),CONCATENATE([1]tailored_settings!$B$4&amp;TEXT(ROW(A371)-1,"0000")&amp;"_"&amp;TEXT(F371,"yyyy-mm")),CONCATENATE([1]tailored_settings!$B$4&amp;TEXT(ROW(A371)-1,"0000")&amp;"_"&amp;TEXT(F371,"yyyy-mm")))))</f>
        <v>360G-Longleigh-IND-0370_2025-12</v>
      </c>
      <c r="I371" s="11" t="str">
        <f>IF([1]source_data!G373="","",[1]tailored_settings!$B$7)</f>
        <v>Longleigh Foundation</v>
      </c>
      <c r="J371" s="11" t="str">
        <f>IF([1]source_data!G373="","",[1]tailored_settings!$B$6)</f>
        <v>GB-CHC-1169016</v>
      </c>
      <c r="K371" s="11" t="str">
        <f>IF([1]source_data!G373="","",IF([1]source_data!I373="","",VLOOKUP([1]source_data!I373,[1]codelist_mapping!A:C,3,FALSE)))</f>
        <v>GTIR040</v>
      </c>
      <c r="L371" s="11" t="str">
        <f>IF([1]source_data!G373="","",IF([1]source_data!J373="","",VLOOKUP([1]source_data!J373,[1]codelist_mapping!A:C,3,FALSE)))</f>
        <v/>
      </c>
      <c r="M371" s="11" t="str">
        <f>IF([1]source_data!G373="","",IF([1]source_data!K373="","",IF([1]source_data!M373&lt;&gt;"",CONCATENATE(VLOOKUP([1]source_data!K373,[1]codelist_mapping!F:H,3,FALSE)&amp;";"&amp;VLOOKUP([1]source_data!L373,[1]codelist_mapping!F:H,3,FALSE)&amp;";"&amp;VLOOKUP([1]source_data!M373,[1]codelist_mapping!F:H,3,FALSE)),IF([1]source_data!L373&lt;&gt;"",CONCATENATE(VLOOKUP([1]source_data!K373,[1]codelist_mapping!F:H,3,FALSE)&amp;";"&amp;VLOOKUP([1]source_data!L373,[1]codelist_mapping!F:H,3,FALSE)),IF([1]source_data!K373&lt;&gt;"",CONCATENATE(VLOOKUP([1]source_data!K373,[1]codelist_mapping!F:H,3,FALSE)))))))</f>
        <v>GTIP070;GTIP050</v>
      </c>
      <c r="N371" s="14" t="str">
        <f>IF([1]source_data!G373="","",IF([1]source_data!D373="","",VLOOKUP([1]source_data!D373,[1]geo_data!A:I,9,FALSE)))</f>
        <v> Ouse Valley &amp; Ringmer</v>
      </c>
      <c r="O371" s="14" t="str">
        <f>IF([1]source_data!G373="","",IF([1]source_data!D373="","",VLOOKUP([1]source_data!D373,[1]geo_data!A:I,8,FALSE)))</f>
        <v>E05011593</v>
      </c>
      <c r="P371" s="14" t="str">
        <f>IF([1]source_data!G373="","",IF(LEFT(O371,3)="E05","WD",IF(LEFT(O371,3)="S13","WD",IF(LEFT(O371,3)="W05","WD",IF(LEFT(O371,3)="W06","UA",IF(LEFT(O371,3)="S12","CA",IF(LEFT(O371,3)="E06","UA",IF(LEFT(O371,3)="E07","NMD",IF(LEFT(O371,3)="E08","MD",IF(LEFT(O371,3)="E09","LONB"))))))))))</f>
        <v>WD</v>
      </c>
      <c r="Q371" s="14" t="str">
        <f>IF([1]source_data!G373="","",IF([1]source_data!D373="","",VLOOKUP([1]source_data!D373,[1]geo_data!A:I,7,FALSE)))</f>
        <v> Lewes</v>
      </c>
      <c r="R371" s="14" t="str">
        <f>IF([1]source_data!G373="","",IF([1]source_data!D373="","",VLOOKUP([1]source_data!D373,[1]geo_data!A:I,6,FALSE)))</f>
        <v>E07000063</v>
      </c>
      <c r="S371" s="14" t="str">
        <f>IF([1]source_data!G373="","",IF(LEFT(R371,3)="E05","WD",IF(LEFT(R371,3)="S13","WD",IF(LEFT(R371,3)="W05","WD",IF(LEFT(R371,3)="W06","UA",IF(LEFT(R371,3)="S12","CA",IF(LEFT(R371,3)="E06","UA",IF(LEFT(R371,3)="E07","NMD",IF(LEFT(R371,3)="E08","MD",IF(LEFT(R371,3)="E09","LONB"))))))))))</f>
        <v>NMD</v>
      </c>
      <c r="T371" s="11" t="str">
        <f>IF([1]source_data!G373="","",IF([1]source_data!N373="","",[1]source_data!N373))</f>
        <v>Crisis Grant</v>
      </c>
      <c r="U371" s="15">
        <f>IF([1]source_data!G373="","",[1]tailored_settings!$B$8)</f>
        <v>46239</v>
      </c>
      <c r="V371" s="11" t="str">
        <f>IF([1]source_data!G373="","",[1]tailored_settings!$B$9)</f>
        <v>http://www.longleigh.org/</v>
      </c>
      <c r="W371" s="13" t="str">
        <f>IF([1]source_data!G373="","",IF([1]source_data!O373="","",[1]source_data!O373))</f>
        <v>2025-12-22</v>
      </c>
      <c r="X371" s="16" t="str">
        <f>IF([1]source_data!G373="","",IF([1]source_data!P373="","",[1]source_data!P373))</f>
        <v>2026-02-15</v>
      </c>
      <c r="Y371" s="17">
        <f>IF([1]source_data!G373="","",IF([1]source_data!Q373="","",[1]source_data!Q373))</f>
        <v>1</v>
      </c>
      <c r="Z371" s="18" t="str">
        <f>IF([1]source_data!G373="","",IF([1]source_data!I373="","",[1]tailored_settings!$B$10))</f>
        <v>Primary grant reason</v>
      </c>
      <c r="AA371" s="18" t="str">
        <f>IF([1]source_data!G373="","",IF([1]source_data!I373="","",[1]source_data!I373))</f>
        <v>2. Customer/family receiving medication and/or therapy for a mental health condition or substance addiction.</v>
      </c>
      <c r="AB371" s="18" t="str">
        <f>IF([1]source_data!G373="","",IF([1]source_data!J373="","",[1]tailored_settings!$B$11))</f>
        <v/>
      </c>
      <c r="AC371" s="18" t="str">
        <f>IF([1]source_data!G373="","",IF([1]source_data!J373="","",[1]source_data!J373))</f>
        <v/>
      </c>
      <c r="AD371" s="18" t="str">
        <f>IF([1]source_data!G373="","",IF([1]source_data!K373="","",[1]tailored_settings!$B$12))</f>
        <v>Grant purpose</v>
      </c>
      <c r="AE371" s="18" t="str">
        <f>IF([1]source_data!G373="","",IF([1]source_data!K373="","",[1]source_data!K373))</f>
        <v>Food vouchers</v>
      </c>
      <c r="AF371" s="18" t="str">
        <f>IF([1]source_data!G373="","",IF([1]source_data!K373="","",[1]tailored_settings!$B$13))</f>
        <v>Grant purpose</v>
      </c>
      <c r="AG371" s="18" t="str">
        <f>IF([1]source_data!G373="","",IF([1]source_data!K373="","",[1]source_data!K373))</f>
        <v>Food vouchers</v>
      </c>
      <c r="AH371" s="18" t="str">
        <f>IF([1]source_data!G373="","",IF([1]source_data!M373="","",[1]tailored_settings!$B$14))</f>
        <v/>
      </c>
      <c r="AI371" s="18" t="str">
        <f>IF([1]source_data!G373="","",IF([1]source_data!M373="","",[1]source_data!M373))</f>
        <v/>
      </c>
    </row>
    <row r="372" spans="1:35" ht="16" x14ac:dyDescent="0.2">
      <c r="A372" s="11" t="str">
        <f>IF([1]source_data!G374="","",IF(AND([1]source_data!C374&lt;&gt;"",[1]tailored_settings!$B$15="Publish"),CONCATENATE([1]tailored_settings!$B$2&amp;[1]source_data!C374),IF(AND([1]source_data!C374&lt;&gt;"",[1]tailored_settings!$B$15="Do not publish"),CONCATENATE([1]tailored_settings!$B$2&amp;TEXT(ROW(A372)-1,"0000")&amp;"_"&amp;TEXT(F372,"yyyy-mm")),CONCATENATE([1]tailored_settings!$B$2&amp;TEXT(ROW(A372)-1,"0000")&amp;"_"&amp;TEXT(F372,"yyyy-mm")))))</f>
        <v>360G-Longleigh-E25-00460W</v>
      </c>
      <c r="B372" s="11" t="str">
        <f>IF([1]source_data!G374="","",IF([1]source_data!E374&lt;&gt;"",[1]source_data!E374,CONCATENATE("Grant to "&amp;G372)))</f>
        <v>Grant to Individual Recipient</v>
      </c>
      <c r="C372" s="11" t="str">
        <f>IF([1]source_data!G374="","",IF([1]source_data!F374="",_xlfn.XLOOKUP(T372,[1]tailored_settings!$B$20:$B$25,[1]tailored_settings!$A$20:$A$25,"")))</f>
        <v>Providing financial aid during a time of crisis</v>
      </c>
      <c r="D372" s="12">
        <f>IF([1]source_data!G374="","",IF([1]source_data!G374="","",[1]source_data!G374))</f>
        <v>250</v>
      </c>
      <c r="E372" s="11" t="str">
        <f>IF([1]source_data!G374="","",[1]tailored_settings!$B$3)</f>
        <v>GBP</v>
      </c>
      <c r="F372" s="13" t="str">
        <f>IF([1]source_data!G374="","",IF([1]source_data!H374="","",[1]source_data!H374))</f>
        <v>2025-12-23</v>
      </c>
      <c r="G372" s="11" t="str">
        <f>IF([1]source_data!G374="","",[1]tailored_settings!$B$5)</f>
        <v>Individual Recipient</v>
      </c>
      <c r="H372" s="11" t="str">
        <f>IF([1]source_data!G374="","",IF(AND([1]source_data!A374&lt;&gt;"",[1]tailored_settings!$B$16="Publish"),CONCATENATE([1]tailored_settings!$B$2&amp;[1]source_data!A374),IF(AND([1]source_data!A374&lt;&gt;"",[1]tailored_settings!$B$16="Do not publish"),CONCATENATE([1]tailored_settings!$B$4&amp;TEXT(ROW(A372)-1,"0000")&amp;"_"&amp;TEXT(F372,"yyyy-mm")),CONCATENATE([1]tailored_settings!$B$4&amp;TEXT(ROW(A372)-1,"0000")&amp;"_"&amp;TEXT(F372,"yyyy-mm")))))</f>
        <v>360G-Longleigh-IND-0371_2025-12</v>
      </c>
      <c r="I372" s="11" t="str">
        <f>IF([1]source_data!G374="","",[1]tailored_settings!$B$7)</f>
        <v>Longleigh Foundation</v>
      </c>
      <c r="J372" s="11" t="str">
        <f>IF([1]source_data!G374="","",[1]tailored_settings!$B$6)</f>
        <v>GB-CHC-1169016</v>
      </c>
      <c r="K372" s="11" t="str">
        <f>IF([1]source_data!G374="","",IF([1]source_data!I374="","",VLOOKUP([1]source_data!I374,[1]codelist_mapping!A:C,3,FALSE)))</f>
        <v>GTIR060</v>
      </c>
      <c r="L372" s="11" t="str">
        <f>IF([1]source_data!G374="","",IF([1]source_data!J374="","",VLOOKUP([1]source_data!J374,[1]codelist_mapping!A:C,3,FALSE)))</f>
        <v/>
      </c>
      <c r="M372" s="11" t="str">
        <f>IF([1]source_data!G374="","",IF([1]source_data!K374="","",IF([1]source_data!M374&lt;&gt;"",CONCATENATE(VLOOKUP([1]source_data!K374,[1]codelist_mapping!F:H,3,FALSE)&amp;";"&amp;VLOOKUP([1]source_data!L374,[1]codelist_mapping!F:H,3,FALSE)&amp;";"&amp;VLOOKUP([1]source_data!M374,[1]codelist_mapping!F:H,3,FALSE)),IF([1]source_data!L374&lt;&gt;"",CONCATENATE(VLOOKUP([1]source_data!K374,[1]codelist_mapping!F:H,3,FALSE)&amp;";"&amp;VLOOKUP([1]source_data!L374,[1]codelist_mapping!F:H,3,FALSE)),IF([1]source_data!K374&lt;&gt;"",CONCATENATE(VLOOKUP([1]source_data!K374,[1]codelist_mapping!F:H,3,FALSE)))))))</f>
        <v>GTIP080</v>
      </c>
      <c r="N372" s="14" t="str">
        <f>IF([1]source_data!G374="","",IF([1]source_data!D374="","",VLOOKUP([1]source_data!D374,[1]geo_data!A:I,9,FALSE)))</f>
        <v>Biggleswade West</v>
      </c>
      <c r="O372" s="14" t="str">
        <f>IF([1]source_data!G374="","",IF([1]source_data!D374="","",VLOOKUP([1]source_data!D374,[1]geo_data!A:I,8,FALSE)))</f>
        <v>E05014399</v>
      </c>
      <c r="P372" s="14" t="str">
        <f>IF([1]source_data!G374="","",IF(LEFT(O372,3)="E05","WD",IF(LEFT(O372,3)="S13","WD",IF(LEFT(O372,3)="W05","WD",IF(LEFT(O372,3)="W06","UA",IF(LEFT(O372,3)="S12","CA",IF(LEFT(O372,3)="E06","UA",IF(LEFT(O372,3)="E07","NMD",IF(LEFT(O372,3)="E08","MD",IF(LEFT(O372,3)="E09","LONB"))))))))))</f>
        <v>WD</v>
      </c>
      <c r="Q372" s="14" t="str">
        <f>IF([1]source_data!G374="","",IF([1]source_data!D374="","",VLOOKUP([1]source_data!D374,[1]geo_data!A:I,7,FALSE)))</f>
        <v>Central Bedfordshire</v>
      </c>
      <c r="R372" s="14" t="str">
        <f>IF([1]source_data!G374="","",IF([1]source_data!D374="","",VLOOKUP([1]source_data!D374,[1]geo_data!A:I,6,FALSE)))</f>
        <v>E06000056</v>
      </c>
      <c r="S372" s="14" t="str">
        <f>IF([1]source_data!G374="","",IF(LEFT(R372,3)="E05","WD",IF(LEFT(R372,3)="S13","WD",IF(LEFT(R372,3)="W05","WD",IF(LEFT(R372,3)="W06","UA",IF(LEFT(R372,3)="S12","CA",IF(LEFT(R372,3)="E06","UA",IF(LEFT(R372,3)="E07","NMD",IF(LEFT(R372,3)="E08","MD",IF(LEFT(R372,3)="E09","LONB"))))))))))</f>
        <v>UA</v>
      </c>
      <c r="T372" s="11" t="str">
        <f>IF([1]source_data!G374="","",IF([1]source_data!N374="","",[1]source_data!N374))</f>
        <v>Crisis Grant</v>
      </c>
      <c r="U372" s="15">
        <f>IF([1]source_data!G374="","",[1]tailored_settings!$B$8)</f>
        <v>46239</v>
      </c>
      <c r="V372" s="11" t="str">
        <f>IF([1]source_data!G374="","",[1]tailored_settings!$B$9)</f>
        <v>http://www.longleigh.org/</v>
      </c>
      <c r="W372" s="13" t="str">
        <f>IF([1]source_data!G374="","",IF([1]source_data!O374="","",[1]source_data!O374))</f>
        <v>2025-12-23</v>
      </c>
      <c r="X372" s="16" t="str">
        <f>IF([1]source_data!G374="","",IF([1]source_data!P374="","",[1]source_data!P374))</f>
        <v>2026-05-12</v>
      </c>
      <c r="Y372" s="17">
        <f>IF([1]source_data!G374="","",IF([1]source_data!Q374="","",[1]source_data!Q374))</f>
        <v>4</v>
      </c>
      <c r="Z372" s="18" t="str">
        <f>IF([1]source_data!G374="","",IF([1]source_data!I374="","",[1]tailored_settings!$B$10))</f>
        <v>Primary grant reason</v>
      </c>
      <c r="AA372" s="18" t="str">
        <f>IF([1]source_data!G374="","",IF([1]source_data!I374="","",[1]source_data!I374))</f>
        <v>4. Customer/family fleeing from a violent or abusive relationship</v>
      </c>
      <c r="AB372" s="18" t="str">
        <f>IF([1]source_data!G374="","",IF([1]source_data!J374="","",[1]tailored_settings!$B$11))</f>
        <v/>
      </c>
      <c r="AC372" s="18" t="str">
        <f>IF([1]source_data!G374="","",IF([1]source_data!J374="","",[1]source_data!J374))</f>
        <v/>
      </c>
      <c r="AD372" s="18" t="str">
        <f>IF([1]source_data!G374="","",IF([1]source_data!K374="","",[1]tailored_settings!$B$12))</f>
        <v>Grant purpose</v>
      </c>
      <c r="AE372" s="18" t="str">
        <f>IF([1]source_data!G374="","",IF([1]source_data!K374="","",[1]source_data!K374))</f>
        <v>Clothing</v>
      </c>
      <c r="AF372" s="18" t="str">
        <f>IF([1]source_data!G374="","",IF([1]source_data!K374="","",[1]tailored_settings!$B$13))</f>
        <v>Grant purpose</v>
      </c>
      <c r="AG372" s="18" t="str">
        <f>IF([1]source_data!G374="","",IF([1]source_data!K374="","",[1]source_data!K374))</f>
        <v>Clothing</v>
      </c>
      <c r="AH372" s="18" t="str">
        <f>IF([1]source_data!G374="","",IF([1]source_data!M374="","",[1]tailored_settings!$B$14))</f>
        <v/>
      </c>
      <c r="AI372" s="18" t="str">
        <f>IF([1]source_data!G374="","",IF([1]source_data!M374="","",[1]source_data!M374))</f>
        <v/>
      </c>
    </row>
    <row r="373" spans="1:35" x14ac:dyDescent="0.2">
      <c r="D3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July - December 2023</vt:lpstr>
      <vt:lpstr>January - December 2024</vt:lpstr>
      <vt:lpstr>January - July 2025</vt:lpstr>
      <vt:lpstr>August - December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Sanford (360Giving)</dc:creator>
  <cp:lastModifiedBy>Ingrid Green</cp:lastModifiedBy>
  <dcterms:created xsi:type="dcterms:W3CDTF">2026-06-24T14:02:05Z</dcterms:created>
  <dcterms:modified xsi:type="dcterms:W3CDTF">2026-08-05T10:57:52Z</dcterms:modified>
</cp:coreProperties>
</file>